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P" sheetId="1" r:id="rId4"/>
    <sheet state="visible" name="SPMU" sheetId="2" r:id="rId5"/>
    <sheet state="visible" name="EKH" sheetId="3" r:id="rId6"/>
    <sheet state="visible" name="WKH" sheetId="4" r:id="rId7"/>
    <sheet state="visible" name="SWKH" sheetId="5" r:id="rId8"/>
    <sheet state="visible" name="WJH" sheetId="6" r:id="rId9"/>
    <sheet state="visible" name="EJH" sheetId="7" r:id="rId10"/>
    <sheet state="visible" name="RB" sheetId="8" r:id="rId11"/>
    <sheet state="visible" name="WGH" sheetId="9" r:id="rId12"/>
    <sheet state="visible" name="SWGH" sheetId="10" r:id="rId13"/>
    <sheet state="visible" name="EGH" sheetId="11" r:id="rId14"/>
    <sheet state="visible" name="NGH" sheetId="12" r:id="rId15"/>
    <sheet state="visible" name="SGH" sheetId="13" r:id="rId16"/>
  </sheets>
  <definedNames>
    <definedName localSheetId="12" name="data">#REF!</definedName>
    <definedName localSheetId="7" name="_Key1">#REF!</definedName>
    <definedName localSheetId="12" name="_Sort">#REF!</definedName>
    <definedName localSheetId="6" name="dsg">#REF!</definedName>
    <definedName localSheetId="9" name="_Key1">#REF!</definedName>
    <definedName localSheetId="2" name="data">#REF!</definedName>
    <definedName localSheetId="4" name="_Key1">#REF!</definedName>
    <definedName localSheetId="11" name="A">#REF!</definedName>
    <definedName localSheetId="11" name="dsg">#REF!</definedName>
    <definedName localSheetId="4" name="_Sort">#REF!</definedName>
    <definedName localSheetId="10" name="_Sort">#REF!</definedName>
    <definedName localSheetId="12" name="dsg">#REF!</definedName>
    <definedName localSheetId="6" name="_Sort">#REF!</definedName>
    <definedName localSheetId="4" name="_Fill">#REF!</definedName>
    <definedName localSheetId="8" name="data">#REF!</definedName>
    <definedName localSheetId="3" name="_Key1">#REF!</definedName>
    <definedName localSheetId="1" name="data">#REF!</definedName>
    <definedName localSheetId="8" name="_Sort">#REF!</definedName>
    <definedName localSheetId="6" name="data">#REF!</definedName>
    <definedName localSheetId="4" name="A">#REF!</definedName>
    <definedName localSheetId="5" name="_Key1">#REF!</definedName>
    <definedName localSheetId="9" name="dsg">#REF!</definedName>
    <definedName localSheetId="1" name="_Sort">#REF!</definedName>
    <definedName localSheetId="7" name="_Fill">#REF!</definedName>
    <definedName localSheetId="12" name="_Key1">#REF!</definedName>
    <definedName localSheetId="1" name="dsg">#REF!</definedName>
    <definedName localSheetId="10" name="_Key1">#REF!</definedName>
    <definedName localSheetId="1" name="_Key1">#REF!</definedName>
    <definedName localSheetId="7" name="A">#REF!</definedName>
    <definedName localSheetId="1" name="_Fill">#REF!</definedName>
    <definedName localSheetId="1" name="A">#REF!</definedName>
    <definedName localSheetId="9" name="_Sort">#REF!</definedName>
    <definedName localSheetId="4" name="data">#REF!</definedName>
    <definedName localSheetId="11" name="_Sort">#REF!</definedName>
    <definedName localSheetId="5" name="_Sort">#REF!</definedName>
    <definedName localSheetId="11" name="_Key1">#REF!</definedName>
    <definedName localSheetId="4" name="dsg">#REF!</definedName>
    <definedName localSheetId="2" name="A">#REF!</definedName>
    <definedName localSheetId="8" name="_Fill">#REF!</definedName>
    <definedName name="_Sort">#REF!</definedName>
    <definedName localSheetId="5" name="A">#REF!</definedName>
    <definedName localSheetId="10" name="dsg">#REF!</definedName>
    <definedName localSheetId="9" name="A">#REF!</definedName>
    <definedName localSheetId="11" name="_Fill">#REF!</definedName>
    <definedName localSheetId="12" name="_Fill">#REF!</definedName>
    <definedName localSheetId="7" name="dsg">#REF!</definedName>
    <definedName localSheetId="9" name="_Fill">#REF!</definedName>
    <definedName localSheetId="10" name="_Fill">#REF!</definedName>
    <definedName localSheetId="6" name="_Key1">#REF!</definedName>
    <definedName localSheetId="7" name="data">#REF!</definedName>
    <definedName name="A">#REF!</definedName>
    <definedName localSheetId="3" name="_Fill">#REF!</definedName>
    <definedName localSheetId="3" name="data">#REF!</definedName>
    <definedName name="data">#REF!</definedName>
    <definedName localSheetId="6" name="_Fill">#REF!</definedName>
    <definedName localSheetId="8" name="A">#REF!</definedName>
    <definedName localSheetId="5" name="_Fill">#REF!</definedName>
    <definedName localSheetId="10" name="A">#REF!</definedName>
    <definedName name="dsg">#REF!</definedName>
    <definedName localSheetId="5" name="dsg">#REF!</definedName>
    <definedName localSheetId="3" name="_Sort">#REF!</definedName>
    <definedName localSheetId="5" name="data">#REF!</definedName>
    <definedName localSheetId="3" name="A">#REF!</definedName>
    <definedName localSheetId="7" name="_Sort">#REF!</definedName>
    <definedName localSheetId="6" name="A">#REF!</definedName>
    <definedName name="_Fill">#REF!</definedName>
    <definedName localSheetId="9" name="data">#REF!</definedName>
    <definedName localSheetId="10" name="data">#REF!</definedName>
    <definedName name="_Key1">#REF!</definedName>
    <definedName localSheetId="2" name="_Fill">#REF!</definedName>
    <definedName localSheetId="2" name="dsg">#REF!</definedName>
    <definedName localSheetId="8" name="dsg">#REF!</definedName>
    <definedName localSheetId="3" name="dsg">#REF!</definedName>
    <definedName localSheetId="11" name="data">#REF!</definedName>
    <definedName localSheetId="2" name="_Sort">#REF!</definedName>
    <definedName localSheetId="2" name="_Key1">#REF!</definedName>
    <definedName localSheetId="8" name="_Key1">#REF!</definedName>
    <definedName localSheetId="12" name="A">#REF!</definedName>
  </definedNames>
  <calcPr/>
</workbook>
</file>

<file path=xl/sharedStrings.xml><?xml version="1.0" encoding="utf-8"?>
<sst xmlns="http://schemas.openxmlformats.org/spreadsheetml/2006/main" count="4755" uniqueCount="359">
  <si>
    <t>FMR Codes</t>
  </si>
  <si>
    <t>Scheme/ Activity</t>
  </si>
  <si>
    <t>CONSOLIDATED</t>
  </si>
  <si>
    <t>2022-23</t>
  </si>
  <si>
    <t>I</t>
  </si>
  <si>
    <t>Flexible Pool for RCH &amp; Health Sysytem Strengthening, National Health programme and National Urban Health Mission</t>
  </si>
  <si>
    <t>RCH</t>
  </si>
  <si>
    <t>RCH (including RI, IPPI, NIDDCP)</t>
  </si>
  <si>
    <t>a01</t>
  </si>
  <si>
    <t>Maternal Health (excluding Planning &amp; M&amp;E)</t>
  </si>
  <si>
    <t>01</t>
  </si>
  <si>
    <t>Village Health &amp; Nutrition Day (VHND)</t>
  </si>
  <si>
    <t>02</t>
  </si>
  <si>
    <t>Pregnancy Registration and Ante-Natal Checkups</t>
  </si>
  <si>
    <t>03</t>
  </si>
  <si>
    <t>Janani Suraksha Yojana (JSY)</t>
  </si>
  <si>
    <t>04</t>
  </si>
  <si>
    <t>Janani Shishu Suraksha Karyakram (JSSK) (excluding transport)</t>
  </si>
  <si>
    <t>05</t>
  </si>
  <si>
    <t>Janani Shishu Suraksha Karyakram (JSSK) - transport</t>
  </si>
  <si>
    <t>06</t>
  </si>
  <si>
    <t>Pradhan Mantri Surakshit Matritva Abhiyan (PMSMA)</t>
  </si>
  <si>
    <t>07</t>
  </si>
  <si>
    <t>Surakshit Matritva Aashwasan (SUMAN)</t>
  </si>
  <si>
    <t>08</t>
  </si>
  <si>
    <t>Midwifery</t>
  </si>
  <si>
    <t>09</t>
  </si>
  <si>
    <t>Maternal Death Review</t>
  </si>
  <si>
    <t>10</t>
  </si>
  <si>
    <t>Comprehensive Abortion Care</t>
  </si>
  <si>
    <t>11</t>
  </si>
  <si>
    <t>MCH wings</t>
  </si>
  <si>
    <t>12</t>
  </si>
  <si>
    <t>FRUs</t>
  </si>
  <si>
    <t>13</t>
  </si>
  <si>
    <t>HDU/ICU - Maternal Health</t>
  </si>
  <si>
    <t>14</t>
  </si>
  <si>
    <t>Labour Rooms (LDR + NBCCs)</t>
  </si>
  <si>
    <t>15</t>
  </si>
  <si>
    <t>LaQshya</t>
  </si>
  <si>
    <t>16</t>
  </si>
  <si>
    <t>Implementation of RCH Portal/ANMOL/MCTS</t>
  </si>
  <si>
    <t>17</t>
  </si>
  <si>
    <t>Other MH Components</t>
  </si>
  <si>
    <t>18</t>
  </si>
  <si>
    <t>State specific Initiatives and Innovations</t>
  </si>
  <si>
    <t>a02</t>
  </si>
  <si>
    <t>PC &amp; PNDT Act (excluding Planning &amp; M&amp;E)</t>
  </si>
  <si>
    <t>19</t>
  </si>
  <si>
    <t>PC &amp; PNDT Act</t>
  </si>
  <si>
    <t>20</t>
  </si>
  <si>
    <t>Gender Based Violence &amp; Medico Legal Care For Survivors Victims of Sexual Violence</t>
  </si>
  <si>
    <t>a03</t>
  </si>
  <si>
    <t>Child Health (excluding Planning &amp; M&amp;E)</t>
  </si>
  <si>
    <t>21</t>
  </si>
  <si>
    <t>Rashtriya Bal Swasthya Karyakram (RBSK)</t>
  </si>
  <si>
    <t>22</t>
  </si>
  <si>
    <t>RBSK at Facility Level including District Early Intervention Centers (DEIC)</t>
  </si>
  <si>
    <t>23</t>
  </si>
  <si>
    <t>Community Based Care - HBNC &amp; HBYC</t>
  </si>
  <si>
    <t>24</t>
  </si>
  <si>
    <t>Facility Based New born Care</t>
  </si>
  <si>
    <t>25</t>
  </si>
  <si>
    <t>Child Death Review</t>
  </si>
  <si>
    <t>26</t>
  </si>
  <si>
    <t>SAANS</t>
  </si>
  <si>
    <t>27</t>
  </si>
  <si>
    <t xml:space="preserve">Paediatric Care </t>
  </si>
  <si>
    <t>28</t>
  </si>
  <si>
    <t>29</t>
  </si>
  <si>
    <t>30</t>
  </si>
  <si>
    <t>Other Child Health Components</t>
  </si>
  <si>
    <t>31</t>
  </si>
  <si>
    <t>a04</t>
  </si>
  <si>
    <t>Immunization (excluding Planning &amp; M&amp;E)</t>
  </si>
  <si>
    <t>Immunization including Mission Indradhanush</t>
  </si>
  <si>
    <t>Pulse polio Campaign</t>
  </si>
  <si>
    <t>eVIN Operational Cost</t>
  </si>
  <si>
    <t>a05</t>
  </si>
  <si>
    <t>Adolescent Health (excluding Planning &amp; M&amp;E)</t>
  </si>
  <si>
    <t>Adolescent Friendly Health Clinics</t>
  </si>
  <si>
    <t>Weekly Iron Folic Supplement (WIFS)</t>
  </si>
  <si>
    <t>Menstrual Hygiene Scheme (MHS)</t>
  </si>
  <si>
    <t>Peer Educator Programme</t>
  </si>
  <si>
    <t>School Health And Wellness Program under Ayushman Bharat</t>
  </si>
  <si>
    <t>Other Adolescent Health Components</t>
  </si>
  <si>
    <t>a06</t>
  </si>
  <si>
    <t>Family Planning (excluding Planning &amp; M&amp;E)</t>
  </si>
  <si>
    <t>Sterilization - Female</t>
  </si>
  <si>
    <t>Sterilization - Male</t>
  </si>
  <si>
    <t>IUCD Insertion (PPIUCD and PAIUCD)</t>
  </si>
  <si>
    <t>ANTARA</t>
  </si>
  <si>
    <t>MPV(Mission Parivar Vikas)</t>
  </si>
  <si>
    <t>Family Planning Indemnity Scheme</t>
  </si>
  <si>
    <t>FPLMIS</t>
  </si>
  <si>
    <t>World Population Day and Vasectomy fortnight</t>
  </si>
  <si>
    <t>Other Family Planning Components</t>
  </si>
  <si>
    <t>a07</t>
  </si>
  <si>
    <t>Nutrition (excluding Planning &amp; M&amp;E)</t>
  </si>
  <si>
    <t>Anaemia Mukt Bharat</t>
  </si>
  <si>
    <t>National Deworming Day</t>
  </si>
  <si>
    <t>Nutritional Rehabilitation Centers (NRC)</t>
  </si>
  <si>
    <t>Vitamin A Supplementation</t>
  </si>
  <si>
    <t>Mother's Absolute Affection (MAA)</t>
  </si>
  <si>
    <t>Lactation Management Centers</t>
  </si>
  <si>
    <t>Intensified Diarrhoea Control Fortnight</t>
  </si>
  <si>
    <t>Eat Right Campaign</t>
  </si>
  <si>
    <t>Other Nutrition Components</t>
  </si>
  <si>
    <t>Implementation of National Iodine Deficiency Disorders Control Programme (NIDDCP) (excluding Planning &amp; M&amp;E)</t>
  </si>
  <si>
    <t>NDCP</t>
  </si>
  <si>
    <t>National Disease Control Programmes (NDCP)</t>
  </si>
  <si>
    <t>Implementation of Integrated Disease Surveillance Programme (IDSP) (excluding Planning &amp; M&amp;E)</t>
  </si>
  <si>
    <t>b01</t>
  </si>
  <si>
    <t>National Vector Borne Disease Control Programme (NVBDCP) (excluding Planning &amp; M&amp;E)</t>
  </si>
  <si>
    <t>Malaria</t>
  </si>
  <si>
    <t>Kala-azar</t>
  </si>
  <si>
    <t>AES/JE</t>
  </si>
  <si>
    <t>Dengue &amp; Chikungunya</t>
  </si>
  <si>
    <t>Lymphatic Filariasis</t>
  </si>
  <si>
    <t>b02</t>
  </si>
  <si>
    <t>National Leprosy Eradication Programme (NLEP) (excluding Planning &amp; M&amp;E)</t>
  </si>
  <si>
    <t>Case detection and Management</t>
  </si>
  <si>
    <t>DPMR Services: Reconstructive surgeries</t>
  </si>
  <si>
    <t>District Awards</t>
  </si>
  <si>
    <t>Other NLEP Components</t>
  </si>
  <si>
    <t>b03</t>
  </si>
  <si>
    <t>National Tuberculosis Elimination Programme (NTEP) (excluding Planning &amp; M&amp;E)</t>
  </si>
  <si>
    <t>Drug Sensitive TB (DSTB)</t>
  </si>
  <si>
    <t>Treatment Supporter Honorarium (Rs 1000)</t>
  </si>
  <si>
    <t>Treatment Supporter Honorarium (Rs 5000)</t>
  </si>
  <si>
    <t>Incentive for Informants (Rs 500)</t>
  </si>
  <si>
    <t>Nikshay Poshan Yojana</t>
  </si>
  <si>
    <t>PPP</t>
  </si>
  <si>
    <t>Private Provider Incentive</t>
  </si>
  <si>
    <t>Latent TB Infection (LTBI)</t>
  </si>
  <si>
    <t>Drug Resistant TB(DRTB)</t>
  </si>
  <si>
    <t>TB Harega Desh Jeetega Campaign</t>
  </si>
  <si>
    <t>Tribal Patient Support and transportation charges</t>
  </si>
  <si>
    <t>b04</t>
  </si>
  <si>
    <t>National Viral Hepatitis Control Programme (NVHCP) (excluding Planning &amp; M&amp;E)</t>
  </si>
  <si>
    <t>Prevention</t>
  </si>
  <si>
    <t>Screening and Testing through facilities</t>
  </si>
  <si>
    <t>Screening and Testing through NGOs</t>
  </si>
  <si>
    <t>Treatment</t>
  </si>
  <si>
    <t>Implementation of National Rabies Control Programme (NRCP) (excluding Planning &amp; M&amp;E)</t>
  </si>
  <si>
    <t>Implementation of Programme for Prevention and Control of Leptospirosis (PPCL) (excluding Planning &amp; M&amp;E)</t>
  </si>
  <si>
    <t>Implementation of State specific Initiatives and Innovations (excluding Planning &amp; M&amp;E)</t>
  </si>
  <si>
    <t>NCD</t>
  </si>
  <si>
    <t>Non-Communicable Disease Control Programme (NCD)</t>
  </si>
  <si>
    <t>c01</t>
  </si>
  <si>
    <t>National Program for Control of Blindness and Vision Impairment (NPCB+VI) (excluding Planning &amp; M&amp;E)</t>
  </si>
  <si>
    <t>Cataract Surgeries through facilities</t>
  </si>
  <si>
    <t>Cataract Surgeries through NGOs</t>
  </si>
  <si>
    <t>Other Ophthalmic Interventions through facilities</t>
  </si>
  <si>
    <t>Other Ophthalmic Interventions through NGOs</t>
  </si>
  <si>
    <t>Mobile Ophthalmic Units</t>
  </si>
  <si>
    <t>Collection of eye balls by eye banks and eye donation centres</t>
  </si>
  <si>
    <t>Free spectacles to school children</t>
  </si>
  <si>
    <t>Free spectacles to others</t>
  </si>
  <si>
    <t>Grant in Aid for the health institutions, Eye Bank, NGO, Private Practioners</t>
  </si>
  <si>
    <t>Other NPCB+VI components</t>
  </si>
  <si>
    <t>National Mental Health Program (NMHP) (excluding Planning &amp; M&amp;E)</t>
  </si>
  <si>
    <t>Implementation of District Mental Health Plan</t>
  </si>
  <si>
    <t>c03</t>
  </si>
  <si>
    <t>National Programme for Health Care for the Elderly (NPHCE) (excluding Planning &amp; M&amp;E)</t>
  </si>
  <si>
    <t>Geriatric Care at DH</t>
  </si>
  <si>
    <t>Geriatric Care at CHC/SDH</t>
  </si>
  <si>
    <t>Geriatric Care at PHC/ SHC</t>
  </si>
  <si>
    <t xml:space="preserve">Community Based Intervention </t>
  </si>
  <si>
    <t>c04</t>
  </si>
  <si>
    <t>National Tobacco Control Programme (NTCP) (excluding Planning &amp; M&amp;E)</t>
  </si>
  <si>
    <t xml:space="preserve">Implementation of COTPA - 2003 </t>
  </si>
  <si>
    <t xml:space="preserve">Implementation of ToEFI guideline </t>
  </si>
  <si>
    <t>Tobacco Cessation</t>
  </si>
  <si>
    <t>c05</t>
  </si>
  <si>
    <t>National Programme for Prevention and Control of Diabetes, Cardiovascular Disease and Stroke (NPCDCS) (excluding Planning &amp; M&amp;E)</t>
  </si>
  <si>
    <t>NCD Clinics at DH</t>
  </si>
  <si>
    <t>NCD Clinics at CHC/SDH</t>
  </si>
  <si>
    <t>Cardiac Care Unit (CCU/ICU) including STEMI</t>
  </si>
  <si>
    <t>Other NPCDCS Components</t>
  </si>
  <si>
    <t>c06</t>
  </si>
  <si>
    <t>Pradhan Mantri National Dialysis Programme (PMNDP) (excluding Planning &amp; M&amp;E)</t>
  </si>
  <si>
    <t>Haemodialysis Services</t>
  </si>
  <si>
    <t>Peritoneal Dialysis Services</t>
  </si>
  <si>
    <t>Implementation of National Program for Climate Change and Human Health (NPCCHH)</t>
  </si>
  <si>
    <t>c07</t>
  </si>
  <si>
    <t>National Oral Health Programme (NOHP) (excluding Planning &amp; M&amp;E)</t>
  </si>
  <si>
    <t>Implementation at DH</t>
  </si>
  <si>
    <t>Implementation at CHC/SDH</t>
  </si>
  <si>
    <t>Mobile Dental Units/Van</t>
  </si>
  <si>
    <t>Implementation of National Programme on Palliative Care (NPPC) (excluding Planning &amp; M&amp;E)</t>
  </si>
  <si>
    <t>Implementation of National Programme for Prevention and Control of Fluorosis (NPPCF)</t>
  </si>
  <si>
    <t>c08</t>
  </si>
  <si>
    <t>National Programme for Prevention and Control of Deafness (NPPCD) (excluding Planning &amp; M&amp;E)</t>
  </si>
  <si>
    <t>Screening of Deafness</t>
  </si>
  <si>
    <t>Management of Deafness</t>
  </si>
  <si>
    <t>State Specific Initiatives</t>
  </si>
  <si>
    <t>c09</t>
  </si>
  <si>
    <t>National programme for Prevention and Management of Burn &amp; Injuries (excluding Planning &amp; M&amp;E)</t>
  </si>
  <si>
    <t>Support for Burn Units</t>
  </si>
  <si>
    <t>Support for Emergency Trauma Care</t>
  </si>
  <si>
    <t>Implementation of State specific Initiatives and Innovations</t>
  </si>
  <si>
    <t>HSS-U</t>
  </si>
  <si>
    <t>Health System Strengthening (HSS) - Urban</t>
  </si>
  <si>
    <t>d01</t>
  </si>
  <si>
    <t>Comprehensive Primary Healthcare (CPHC) (excluding Planning &amp; M&amp;E)</t>
  </si>
  <si>
    <t>Development and operations of Health &amp; Wellness Centers - Urban</t>
  </si>
  <si>
    <t>Wellness activities at HWCs- Urban</t>
  </si>
  <si>
    <t>Teleconsultation facilities at HWCs-Urban</t>
  </si>
  <si>
    <t>d02</t>
  </si>
  <si>
    <t>Community Engagement (excluding Planning &amp; M&amp;E)</t>
  </si>
  <si>
    <t>ASHA (including ASHA Certification and ASHA benefit package)</t>
  </si>
  <si>
    <t>MAS</t>
  </si>
  <si>
    <t>JAS</t>
  </si>
  <si>
    <t>RKS</t>
  </si>
  <si>
    <t>Outreach activities</t>
  </si>
  <si>
    <t>Mapping of slums and vulnerable population</t>
  </si>
  <si>
    <t>Other Community Engagement Components</t>
  </si>
  <si>
    <t>d03</t>
  </si>
  <si>
    <t>Public Health Institutions as per IPHS norms (excluding Planning &amp; M&amp;E)</t>
  </si>
  <si>
    <t>Urban PHCs</t>
  </si>
  <si>
    <t>Urban CHCs and Maternity Homes</t>
  </si>
  <si>
    <t>d04</t>
  </si>
  <si>
    <t>Quality Assurance (excluding Planning &amp; M&amp;E)</t>
  </si>
  <si>
    <t>Quality Assurance Implementation &amp; Mera Aspataal</t>
  </si>
  <si>
    <t>Kayakalp</t>
  </si>
  <si>
    <t>Swacch Swasth Sarvatra</t>
  </si>
  <si>
    <t>d05</t>
  </si>
  <si>
    <t>Human Resources for Health</t>
  </si>
  <si>
    <t>Remuneration for all NHM HR- SD</t>
  </si>
  <si>
    <t>Remuneration for all NHM HR- PM</t>
  </si>
  <si>
    <t>Incentives (Allowance, Incentives, staff welfare fund)</t>
  </si>
  <si>
    <t>Incentives under CPHC</t>
  </si>
  <si>
    <t>Costs for HR Recruitment and Outsourcing</t>
  </si>
  <si>
    <t>d06</t>
  </si>
  <si>
    <t>Program and Technical Assistance</t>
  </si>
  <si>
    <t xml:space="preserve">Planning and Program Management </t>
  </si>
  <si>
    <t>d07</t>
  </si>
  <si>
    <t>Access (excluding Planning &amp; M&amp;E)</t>
  </si>
  <si>
    <t>State specific Programme Innovations and Interventions</t>
  </si>
  <si>
    <t>Untied Fund</t>
  </si>
  <si>
    <t>HSS-R</t>
  </si>
  <si>
    <t>Health System Strengthening (HSS) Rural</t>
  </si>
  <si>
    <t>e01</t>
  </si>
  <si>
    <t>Development and operations of Health &amp; Wellness Centers - Rural</t>
  </si>
  <si>
    <t>Wellness activities at HWCs- Rural</t>
  </si>
  <si>
    <t>Teleconsultation facilities at HWCs-Rural</t>
  </si>
  <si>
    <t>CHO Mentoring</t>
  </si>
  <si>
    <t>e02</t>
  </si>
  <si>
    <t>Blood Services &amp; Disorders (excluding Planning &amp; M&amp;E)</t>
  </si>
  <si>
    <t>Screening for Blood Disorders</t>
  </si>
  <si>
    <t>Support for Blood Transfusion</t>
  </si>
  <si>
    <t xml:space="preserve">Blood Bank/BCSU/BSU/Thalassemia Day Care Centre </t>
  </si>
  <si>
    <t>Blood collection and Transport Vans</t>
  </si>
  <si>
    <t>Other  Blood Services &amp; Disorders Components</t>
  </si>
  <si>
    <t>e03</t>
  </si>
  <si>
    <t>VHSNC</t>
  </si>
  <si>
    <t>Other Community Engagements Components</t>
  </si>
  <si>
    <t>e04</t>
  </si>
  <si>
    <t>District Hospitals</t>
  </si>
  <si>
    <t>Sub-District Hospitals</t>
  </si>
  <si>
    <t>Community Health Centers</t>
  </si>
  <si>
    <t>Primary Health Centers</t>
  </si>
  <si>
    <t>Sub-Health Centers</t>
  </si>
  <si>
    <t>Other Infrastructure/Civil works/expansion etc.</t>
  </si>
  <si>
    <t>Renovation/Repair/Upgradation of facilities for IPHS/NQAS/MUSQAN/SUMAN Compliance</t>
  </si>
  <si>
    <t>e05</t>
  </si>
  <si>
    <t>Referral Transport (excluding Planning &amp; M&amp;E)</t>
  </si>
  <si>
    <t>Advance Life Saving Ambulances</t>
  </si>
  <si>
    <t>Basic Life Saving Ambulances</t>
  </si>
  <si>
    <t>Patient Transport Vehicle</t>
  </si>
  <si>
    <t>Other Ambulances</t>
  </si>
  <si>
    <t>e06</t>
  </si>
  <si>
    <t>e07</t>
  </si>
  <si>
    <t>Other Initiatives to improve access (excluding Planning &amp; M&amp;E)</t>
  </si>
  <si>
    <t>Comprehensive Grievance Redressal Mechanism</t>
  </si>
  <si>
    <t>Free Drugs Services Initiative</t>
  </si>
  <si>
    <t>Free Diagnostics Services Initiative</t>
  </si>
  <si>
    <t>Mobile Medical Units</t>
  </si>
  <si>
    <t>State specific Programme Interventions and Innovations</t>
  </si>
  <si>
    <t>e08</t>
  </si>
  <si>
    <t>Inventory Management (excluding Planning &amp; M&amp;E)</t>
  </si>
  <si>
    <t>Biomedical Equipment Management System and AERB</t>
  </si>
  <si>
    <t>e09</t>
  </si>
  <si>
    <t>Incentives(Allowance, Incentives, staff welfare fund)</t>
  </si>
  <si>
    <t>Remuneration for CHOs</t>
  </si>
  <si>
    <t>Human Resource Information Systems (HRIS)</t>
  </si>
  <si>
    <t>e10</t>
  </si>
  <si>
    <t>Enhancing HR (excluding Planning &amp; M&amp;E)</t>
  </si>
  <si>
    <t>DNB/CPS courses for Medical doctors</t>
  </si>
  <si>
    <t>Training Institutes and Skill Labs</t>
  </si>
  <si>
    <t>e11</t>
  </si>
  <si>
    <t>SHSRC / ILC (Innovation &amp; Learning Centre)</t>
  </si>
  <si>
    <t>Planning &amp; M&amp;E under other heads</t>
  </si>
  <si>
    <t>e12</t>
  </si>
  <si>
    <t>IT Interventions and Systems (excluding Planning &amp; M&amp;E)</t>
  </si>
  <si>
    <t>Health Management Information System (HMIS)</t>
  </si>
  <si>
    <t>Implementation of DVDMS</t>
  </si>
  <si>
    <t>eSanjeevani (OPD+HWC)</t>
  </si>
  <si>
    <t>II</t>
  </si>
  <si>
    <t>Infrastructure Maintenance</t>
  </si>
  <si>
    <t>Direction &amp; Administration</t>
  </si>
  <si>
    <t>Sub-Centres</t>
  </si>
  <si>
    <t>Urban Family Welfare Centres (UFWCs)</t>
  </si>
  <si>
    <t>Urban Revamping Scheme (Health Posts)</t>
  </si>
  <si>
    <t>Basic Training for ANM/LHVs</t>
  </si>
  <si>
    <t>Maintenance and Strengthening of Health &amp; FW Training Centres (HFWTCs)</t>
  </si>
  <si>
    <t>Basic Training for MPWs (Male)</t>
  </si>
  <si>
    <t>Grand Total</t>
  </si>
  <si>
    <t xml:space="preserve">  </t>
  </si>
  <si>
    <t>TOTAL</t>
  </si>
  <si>
    <t>DPMU</t>
  </si>
  <si>
    <t>MYLLIEM</t>
  </si>
  <si>
    <t>MAWKYNREW</t>
  </si>
  <si>
    <t>MAWRYNGKNENG</t>
  </si>
  <si>
    <t>MAWPHLANG</t>
  </si>
  <si>
    <t>PYNURSLA</t>
  </si>
  <si>
    <t>SHELLA</t>
  </si>
  <si>
    <t>MAWSYNRAM</t>
  </si>
  <si>
    <t>LAITKROH</t>
  </si>
  <si>
    <t>Q1</t>
  </si>
  <si>
    <t>Q2</t>
  </si>
  <si>
    <t>Q3</t>
  </si>
  <si>
    <t>Q4</t>
  </si>
  <si>
    <t>NONGSTOIN</t>
  </si>
  <si>
    <t>MAWTHADRIASHAN</t>
  </si>
  <si>
    <t>MAWSHYNRUT</t>
  </si>
  <si>
    <t>MAIRANG</t>
  </si>
  <si>
    <t xml:space="preserve"> </t>
  </si>
  <si>
    <t>Mobile Ophthalmic Units (Hiring)</t>
  </si>
  <si>
    <t>0..09</t>
  </si>
  <si>
    <t>MAWKYRWAT</t>
  </si>
  <si>
    <t>RANIKOR</t>
  </si>
  <si>
    <t>THADLASKEIN</t>
  </si>
  <si>
    <t>LASKEIN</t>
  </si>
  <si>
    <t>AMLAREM</t>
  </si>
  <si>
    <t>KHLIEHRIAT</t>
  </si>
  <si>
    <t>SAIPUNG</t>
  </si>
  <si>
    <t>UMLING</t>
  </si>
  <si>
    <t>UMSNING</t>
  </si>
  <si>
    <t>JIRANG</t>
  </si>
  <si>
    <t>DALU</t>
  </si>
  <si>
    <t>RONGRAM</t>
  </si>
  <si>
    <t>SELSELLA</t>
  </si>
  <si>
    <t>DADENGRE</t>
  </si>
  <si>
    <t>TIKRIKILLA</t>
  </si>
  <si>
    <t>GAMBEGRE</t>
  </si>
  <si>
    <t xml:space="preserve">Mobile Ophthalmic Units </t>
  </si>
  <si>
    <t>BETASING</t>
  </si>
  <si>
    <t>ZIKZAK</t>
  </si>
  <si>
    <t>RONGJENG</t>
  </si>
  <si>
    <t>SAMANDA</t>
  </si>
  <si>
    <t>SONGSAK</t>
  </si>
  <si>
    <t>KHARKUTTA</t>
  </si>
  <si>
    <t>RESUBELPARA</t>
  </si>
  <si>
    <t>BAGHMARA</t>
  </si>
  <si>
    <t>RONGARA</t>
  </si>
  <si>
    <t>GASUAPARA</t>
  </si>
  <si>
    <t>CHOKPOT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</si>
</sst>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"/>
    <numFmt numFmtId="165" formatCode="0.000"/>
    <numFmt numFmtId="166" formatCode="0.00000"/>
  </numFmts>
  <fonts count="12">
    <font>
      <sz val="11.0"/>
      <color theme="1"/>
      <name val="Calibri"/>
      <scheme val="minor"/>
    </font>
    <font>
      <b/>
      <sz val="10.0"/>
      <color theme="1"/>
      <name val="Arial Narrow"/>
    </font>
    <font>
      <sz val="10.0"/>
      <color theme="1"/>
      <name val="Arial Narrow"/>
    </font>
    <font/>
    <font>
      <b/>
      <sz val="10.0"/>
      <color rgb="FFFFFF00"/>
      <name val="Arial Narrow"/>
    </font>
    <font>
      <color rgb="FF000000"/>
      <name val="&quot;Arial Narrow&quot;"/>
    </font>
    <font>
      <sz val="11.0"/>
      <color rgb="FF000000"/>
      <name val="Calibri"/>
    </font>
    <font>
      <color rgb="FF000000"/>
      <name val="Cambria"/>
    </font>
    <font>
      <b/>
      <color rgb="FFFFFF00"/>
      <name val="&quot;Arial Narrow&quot;"/>
    </font>
    <font>
      <color rgb="FF000000"/>
      <name val="&quot;docs-Arial Narrow&quot;"/>
    </font>
    <font>
      <color rgb="FF000000"/>
      <name val="Arial Narrow"/>
    </font>
    <font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rgb="FF002060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2" fillId="2" fontId="1" numFmtId="2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vertical="center"/>
    </xf>
    <xf borderId="3" fillId="0" fontId="3" numFmtId="0" xfId="0" applyBorder="1" applyFont="1"/>
    <xf borderId="2" fillId="3" fontId="1" numFmtId="49" xfId="0" applyAlignment="1" applyBorder="1" applyFill="1" applyFont="1" applyNumberFormat="1">
      <alignment horizontal="center" shrinkToFit="0" vertical="center" wrapText="1"/>
    </xf>
    <xf borderId="2" fillId="3" fontId="1" numFmtId="0" xfId="0" applyAlignment="1" applyBorder="1" applyFont="1">
      <alignment horizontal="left" shrinkToFit="0" vertical="center" wrapText="1"/>
    </xf>
    <xf borderId="2" fillId="3" fontId="1" numFmtId="2" xfId="0" applyAlignment="1" applyBorder="1" applyFont="1" applyNumberFormat="1">
      <alignment horizontal="center" shrinkToFit="0" vertical="center" wrapText="1"/>
    </xf>
    <xf borderId="2" fillId="4" fontId="1" numFmtId="1" xfId="0" applyAlignment="1" applyBorder="1" applyFill="1" applyFont="1" applyNumberFormat="1">
      <alignment horizontal="center" shrinkToFit="0" vertical="center" wrapText="1"/>
    </xf>
    <xf borderId="2" fillId="4" fontId="1" numFmtId="0" xfId="0" applyAlignment="1" applyBorder="1" applyFont="1">
      <alignment horizontal="left" shrinkToFit="0" vertical="center" wrapText="1"/>
    </xf>
    <xf borderId="2" fillId="4" fontId="1" numFmtId="2" xfId="0" applyAlignment="1" applyBorder="1" applyFont="1" applyNumberFormat="1">
      <alignment horizontal="center" vertical="center"/>
    </xf>
    <xf borderId="2" fillId="5" fontId="4" numFmtId="1" xfId="0" applyAlignment="1" applyBorder="1" applyFill="1" applyFont="1" applyNumberFormat="1">
      <alignment horizontal="center" shrinkToFit="0" vertical="center" wrapText="1"/>
    </xf>
    <xf borderId="2" fillId="5" fontId="4" numFmtId="0" xfId="0" applyAlignment="1" applyBorder="1" applyFont="1">
      <alignment shrinkToFit="0" vertical="center" wrapText="1"/>
    </xf>
    <xf borderId="2" fillId="5" fontId="4" numFmtId="2" xfId="0" applyAlignment="1" applyBorder="1" applyFont="1" applyNumberFormat="1">
      <alignment horizontal="center" vertical="center"/>
    </xf>
    <xf borderId="2" fillId="0" fontId="2" numFmtId="1" xfId="0" applyAlignment="1" applyBorder="1" applyFont="1" applyNumberFormat="1">
      <alignment horizontal="center" shrinkToFit="0" vertical="center" wrapText="1"/>
    </xf>
    <xf borderId="2" fillId="0" fontId="2" numFmtId="0" xfId="0" applyAlignment="1" applyBorder="1" applyFont="1">
      <alignment shrinkToFit="0" vertical="center" wrapText="1"/>
    </xf>
    <xf borderId="2" fillId="0" fontId="2" numFmtId="2" xfId="0" applyAlignment="1" applyBorder="1" applyFont="1" applyNumberFormat="1">
      <alignment horizontal="center" vertical="center"/>
    </xf>
    <xf borderId="2" fillId="0" fontId="2" numFmtId="49" xfId="0" applyAlignment="1" applyBorder="1" applyFont="1" applyNumberFormat="1">
      <alignment horizontal="center" shrinkToFit="0" vertical="center" wrapText="1"/>
    </xf>
    <xf borderId="2" fillId="0" fontId="2" numFmtId="2" xfId="0" applyAlignment="1" applyBorder="1" applyFont="1" applyNumberFormat="1">
      <alignment horizontal="center" readingOrder="0" vertical="center"/>
    </xf>
    <xf borderId="0" fillId="0" fontId="1" numFmtId="0" xfId="0" applyAlignment="1" applyFont="1">
      <alignment vertical="center"/>
    </xf>
    <xf borderId="2" fillId="6" fontId="1" numFmtId="0" xfId="0" applyAlignment="1" applyBorder="1" applyFill="1" applyFont="1">
      <alignment horizontal="center" shrinkToFit="0" vertical="center" wrapText="1"/>
    </xf>
    <xf borderId="2" fillId="6" fontId="1" numFmtId="0" xfId="0" applyAlignment="1" applyBorder="1" applyFont="1">
      <alignment horizontal="left" shrinkToFit="0" vertical="center" wrapText="1"/>
    </xf>
    <xf borderId="2" fillId="6" fontId="1" numFmtId="2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0" fillId="0" fontId="2" numFmtId="2" xfId="0" applyAlignment="1" applyFont="1" applyNumberFormat="1">
      <alignment horizontal="center" vertical="center"/>
    </xf>
    <xf borderId="1" fillId="2" fontId="1" numFmtId="49" xfId="0" applyAlignment="1" applyBorder="1" applyFont="1" applyNumberFormat="1">
      <alignment horizontal="center" readingOrder="0" shrinkToFit="0" vertical="center" wrapText="1"/>
    </xf>
    <xf borderId="2" fillId="0" fontId="2" numFmtId="164" xfId="0" applyAlignment="1" applyBorder="1" applyFont="1" applyNumberFormat="1">
      <alignment horizontal="center" readingOrder="0" vertical="center"/>
    </xf>
    <xf borderId="2" fillId="5" fontId="4" numFmtId="2" xfId="0" applyAlignment="1" applyBorder="1" applyFont="1" applyNumberFormat="1">
      <alignment horizontal="center" readingOrder="0" vertical="center"/>
    </xf>
    <xf borderId="2" fillId="0" fontId="5" numFmtId="2" xfId="0" applyAlignment="1" applyBorder="1" applyFont="1" applyNumberFormat="1">
      <alignment horizontal="center" readingOrder="0" shrinkToFit="0" wrapText="0"/>
    </xf>
    <xf borderId="3" fillId="0" fontId="5" numFmtId="2" xfId="0" applyAlignment="1" applyBorder="1" applyFont="1" applyNumberFormat="1">
      <alignment horizontal="center" readingOrder="0" shrinkToFit="0" wrapText="0"/>
    </xf>
    <xf borderId="4" fillId="2" fontId="1" numFmtId="2" xfId="0" applyAlignment="1" applyBorder="1" applyFont="1" applyNumberFormat="1">
      <alignment horizontal="center" shrinkToFit="0" vertical="center" wrapText="1"/>
    </xf>
    <xf borderId="5" fillId="2" fontId="1" numFmtId="2" xfId="0" applyAlignment="1" applyBorder="1" applyFont="1" applyNumberForma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2" fillId="7" fontId="1" numFmtId="2" xfId="0" applyAlignment="1" applyBorder="1" applyFill="1" applyFont="1" applyNumberFormat="1">
      <alignment horizontal="center" vertical="center"/>
    </xf>
    <xf borderId="2" fillId="8" fontId="1" numFmtId="2" xfId="0" applyAlignment="1" applyBorder="1" applyFill="1" applyFont="1" applyNumberFormat="1">
      <alignment horizontal="center" vertical="center"/>
    </xf>
    <xf borderId="2" fillId="0" fontId="6" numFmtId="2" xfId="0" applyAlignment="1" applyBorder="1" applyFont="1" applyNumberFormat="1">
      <alignment horizontal="center" readingOrder="0" shrinkToFit="0" vertical="bottom" wrapText="0"/>
    </xf>
    <xf borderId="2" fillId="8" fontId="1" numFmtId="2" xfId="0" applyAlignment="1" applyBorder="1" applyFont="1" applyNumberFormat="1">
      <alignment horizontal="center" readingOrder="0" vertical="center"/>
    </xf>
    <xf borderId="2" fillId="5" fontId="4" numFmtId="165" xfId="0" applyAlignment="1" applyBorder="1" applyFont="1" applyNumberFormat="1">
      <alignment horizontal="center" vertical="center"/>
    </xf>
    <xf borderId="2" fillId="0" fontId="2" numFmtId="166" xfId="0" applyAlignment="1" applyBorder="1" applyFont="1" applyNumberFormat="1">
      <alignment horizontal="center" readingOrder="0" vertical="center"/>
    </xf>
    <xf borderId="2" fillId="0" fontId="2" numFmtId="165" xfId="0" applyAlignment="1" applyBorder="1" applyFont="1" applyNumberFormat="1">
      <alignment horizontal="center" readingOrder="0" vertical="center"/>
    </xf>
    <xf borderId="2" fillId="0" fontId="7" numFmtId="2" xfId="0" applyAlignment="1" applyBorder="1" applyFont="1" applyNumberFormat="1">
      <alignment horizontal="center" readingOrder="0"/>
    </xf>
    <xf borderId="2" fillId="0" fontId="6" numFmtId="2" xfId="0" applyAlignment="1" applyBorder="1" applyFont="1" applyNumberFormat="1">
      <alignment horizontal="right" readingOrder="0" shrinkToFit="0" vertical="bottom" wrapText="0"/>
    </xf>
    <xf borderId="0" fillId="0" fontId="6" numFmtId="2" xfId="0" applyAlignment="1" applyFont="1" applyNumberFormat="1">
      <alignment horizontal="right" readingOrder="0" shrinkToFit="0" vertical="bottom" wrapText="0"/>
    </xf>
    <xf borderId="2" fillId="9" fontId="5" numFmtId="2" xfId="0" applyAlignment="1" applyBorder="1" applyFill="1" applyFont="1" applyNumberFormat="1">
      <alignment horizontal="center" readingOrder="0" shrinkToFit="0" wrapText="0"/>
    </xf>
    <xf borderId="3" fillId="0" fontId="5" numFmtId="2" xfId="0" applyAlignment="1" applyBorder="1" applyFont="1" applyNumberFormat="1">
      <alignment horizontal="center" shrinkToFit="0" wrapText="0"/>
    </xf>
    <xf borderId="8" fillId="0" fontId="5" numFmtId="2" xfId="0" applyAlignment="1" applyBorder="1" applyFont="1" applyNumberFormat="1">
      <alignment horizontal="center" shrinkToFit="0" wrapText="0"/>
    </xf>
    <xf borderId="7" fillId="0" fontId="5" numFmtId="2" xfId="0" applyAlignment="1" applyBorder="1" applyFont="1" applyNumberFormat="1">
      <alignment horizontal="center" readingOrder="0" shrinkToFit="0" wrapText="0"/>
    </xf>
    <xf borderId="8" fillId="0" fontId="5" numFmtId="2" xfId="0" applyAlignment="1" applyBorder="1" applyFont="1" applyNumberFormat="1">
      <alignment horizontal="center" readingOrder="0" shrinkToFit="0" wrapText="0"/>
    </xf>
    <xf borderId="2" fillId="5" fontId="8" numFmtId="2" xfId="0" applyAlignment="1" applyBorder="1" applyFont="1" applyNumberFormat="1">
      <alignment horizontal="center" readingOrder="0" shrinkToFit="0" wrapText="0"/>
    </xf>
    <xf borderId="7" fillId="5" fontId="8" numFmtId="2" xfId="0" applyAlignment="1" applyBorder="1" applyFont="1" applyNumberFormat="1">
      <alignment horizontal="center" readingOrder="0" shrinkToFit="0" wrapText="0"/>
    </xf>
    <xf borderId="0" fillId="0" fontId="1" numFmtId="2" xfId="0" applyAlignment="1" applyFont="1" applyNumberFormat="1">
      <alignment horizontal="center" vertical="center"/>
    </xf>
    <xf borderId="0" fillId="0" fontId="2" numFmtId="0" xfId="0" applyAlignment="1" applyFont="1">
      <alignment horizontal="center" readingOrder="0" shrinkToFit="0" vertical="center" wrapText="0"/>
    </xf>
    <xf borderId="0" fillId="0" fontId="7" numFmtId="2" xfId="0" applyAlignment="1" applyFont="1" applyNumberFormat="1">
      <alignment horizontal="center" readingOrder="0"/>
    </xf>
    <xf borderId="2" fillId="0" fontId="5" numFmtId="2" xfId="0" applyAlignment="1" applyBorder="1" applyFont="1" applyNumberFormat="1">
      <alignment horizontal="center" readingOrder="0" shrinkToFit="0" wrapText="0"/>
    </xf>
    <xf borderId="7" fillId="0" fontId="5" numFmtId="2" xfId="0" applyAlignment="1" applyBorder="1" applyFont="1" applyNumberFormat="1">
      <alignment horizontal="center" readingOrder="0" shrinkToFit="0" wrapText="0"/>
    </xf>
    <xf borderId="3" fillId="0" fontId="5" numFmtId="2" xfId="0" applyAlignment="1" applyBorder="1" applyFont="1" applyNumberFormat="1">
      <alignment horizontal="center" readingOrder="0" shrinkToFit="0" wrapText="0"/>
    </xf>
    <xf borderId="8" fillId="0" fontId="5" numFmtId="2" xfId="0" applyAlignment="1" applyBorder="1" applyFont="1" applyNumberFormat="1">
      <alignment horizontal="center" readingOrder="0" shrinkToFit="0" wrapText="0"/>
    </xf>
    <xf borderId="2" fillId="0" fontId="2" numFmtId="0" xfId="0" applyAlignment="1" applyBorder="1" applyFont="1">
      <alignment readingOrder="0" shrinkToFit="0" vertical="center" wrapText="1"/>
    </xf>
    <xf borderId="0" fillId="10" fontId="9" numFmtId="2" xfId="0" applyAlignment="1" applyFill="1" applyFont="1" applyNumberFormat="1">
      <alignment horizontal="center" readingOrder="0"/>
    </xf>
    <xf borderId="0" fillId="10" fontId="10" numFmtId="2" xfId="0" applyAlignment="1" applyFont="1" applyNumberFormat="1">
      <alignment horizontal="center" readingOrder="0"/>
    </xf>
    <xf borderId="2" fillId="10" fontId="11" numFmtId="2" xfId="0" applyAlignment="1" applyBorder="1" applyFont="1" applyNumberFormat="1">
      <alignment horizontal="center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12.0"/>
    <col customWidth="1" min="2" max="2" width="82.86"/>
    <col customWidth="1" min="3" max="3" width="19.43"/>
    <col customWidth="1" min="4" max="27" width="8.71"/>
  </cols>
  <sheetData>
    <row r="1" ht="12.7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2.75" customHeight="1">
      <c r="A2" s="5"/>
      <c r="B2" s="5"/>
      <c r="C2" s="3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12.75" customHeight="1">
      <c r="A3" s="6" t="s">
        <v>4</v>
      </c>
      <c r="B3" s="7" t="s">
        <v>5</v>
      </c>
      <c r="C3" s="8" t="str">
        <f>+C4+C74+C108+C158+C190</f>
        <v>#REF!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ht="12.75" customHeight="1">
      <c r="A4" s="9" t="s">
        <v>6</v>
      </c>
      <c r="B4" s="10" t="s">
        <v>7</v>
      </c>
      <c r="C4" s="11">
        <f>C5+C24+C27+C39+C43+C51+C62+C73</f>
        <v>4940.79436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ht="12.75" customHeight="1">
      <c r="A5" s="12" t="s">
        <v>8</v>
      </c>
      <c r="B5" s="13" t="s">
        <v>9</v>
      </c>
      <c r="C5" s="14">
        <f>SUM(C6:C23)</f>
        <v>2827.5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ht="12.75" customHeight="1">
      <c r="A6" s="15" t="s">
        <v>10</v>
      </c>
      <c r="B6" s="16" t="s">
        <v>11</v>
      </c>
      <c r="C6" s="17">
        <f>SPMU!C6+EKH!C6+WKH!C6+SWKH!C6+WJH!C6+EJH!C6+RB!C6+WGH!C6+SWGH!C6+EGH!C6+NGH!C6+SGH!C6</f>
        <v>82.855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ht="12.75" customHeight="1">
      <c r="A7" s="15" t="s">
        <v>12</v>
      </c>
      <c r="B7" s="16" t="s">
        <v>13</v>
      </c>
      <c r="C7" s="17">
        <f>SPMU!C7+EKH!C7+WKH!C7+SWKH!C7+WJH!C7+EJH!C7+RB!C7+WGH!C7+SWGH!C7+EGH!C7+NGH!C7+SGH!C7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ht="12.75" customHeight="1">
      <c r="A8" s="15" t="s">
        <v>14</v>
      </c>
      <c r="B8" s="16" t="s">
        <v>15</v>
      </c>
      <c r="C8" s="17">
        <f>SPMU!C8+EKH!C8+WKH!C8+SWKH!C8+WJH!C8+EJH!C8+RB!C8+WGH!C8+SWGH!C8+EGH!C8+NGH!C8+SGH!C8</f>
        <v>566.901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12.75" customHeight="1">
      <c r="A9" s="15" t="s">
        <v>16</v>
      </c>
      <c r="B9" s="16" t="s">
        <v>17</v>
      </c>
      <c r="C9" s="17">
        <f>SPMU!C9+EKH!C9+WKH!C9+SWKH!C9+WJH!C9+EJH!C9+RB!C9+WGH!C9+SWGH!C9+EGH!C9+NGH!C9+SGH!C9</f>
        <v>839.712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12.75" customHeight="1">
      <c r="A10" s="15" t="s">
        <v>18</v>
      </c>
      <c r="B10" s="16" t="s">
        <v>19</v>
      </c>
      <c r="C10" s="17">
        <f>SPMU!C10+EKH!C10+WKH!C10+SWKH!C10+WJH!C10+EJH!C10+RB!C10+WGH!C10+SWGH!C10+EGH!C10+NGH!C10+SGH!C10</f>
        <v>452.337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12.75" customHeight="1">
      <c r="A11" s="15" t="s">
        <v>20</v>
      </c>
      <c r="B11" s="16" t="s">
        <v>21</v>
      </c>
      <c r="C11" s="17">
        <f>SPMU!C11+EKH!C11+WKH!C11+SWKH!C11+WJH!C11+EJH!C11+RB!C11+WGH!C11+SWGH!C11+EGH!C11+NGH!C11+SGH!C11</f>
        <v>117.803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ht="12.75" customHeight="1">
      <c r="A12" s="15" t="s">
        <v>22</v>
      </c>
      <c r="B12" s="16" t="s">
        <v>23</v>
      </c>
      <c r="C12" s="17">
        <f>SPMU!C12+EKH!C12+WKH!C12+SWKH!C12+WJH!C12+EJH!C12+RB!C12+WGH!C12+SWGH!C12+EGH!C12+NGH!C12+SGH!C12</f>
        <v>4.689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ht="12.75" customHeight="1">
      <c r="A13" s="15" t="s">
        <v>24</v>
      </c>
      <c r="B13" s="16" t="s">
        <v>25</v>
      </c>
      <c r="C13" s="17">
        <f>SPMU!C13+EKH!C13+WKH!C13+SWKH!C13+WJH!C13+EJH!C13+RB!C13+WGH!C13+SWGH!C13+EGH!C13+NGH!C13+SGH!C13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ht="12.75" customHeight="1">
      <c r="A14" s="15" t="s">
        <v>26</v>
      </c>
      <c r="B14" s="16" t="s">
        <v>27</v>
      </c>
      <c r="C14" s="17">
        <f>SPMU!C14+EKH!C14+WKH!C14+SWKH!C14+WJH!C14+EJH!C14+RB!C14+WGH!C14+SWGH!C14+EGH!C14+NGH!C14+SGH!C14</f>
        <v>7.433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ht="12.75" customHeight="1">
      <c r="A15" s="15" t="s">
        <v>28</v>
      </c>
      <c r="B15" s="16" t="s">
        <v>29</v>
      </c>
      <c r="C15" s="17">
        <f>SPMU!C15+EKH!C15+WKH!C15+SWKH!C15+WJH!C15+EJH!C15+RB!C15+WGH!C15+SWGH!C15+EGH!C15+NGH!C15+SGH!C15</f>
        <v>28.12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ht="12.75" customHeight="1">
      <c r="A16" s="15" t="s">
        <v>30</v>
      </c>
      <c r="B16" s="16" t="s">
        <v>31</v>
      </c>
      <c r="C16" s="17">
        <f>SPMU!C16+EKH!C16+WKH!C16+SWKH!C16+WJH!C16+EJH!C16+RB!C16+WGH!C16+SWGH!C16+EGH!C16+NGH!C16+SGH!C16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ht="12.75" customHeight="1">
      <c r="A17" s="15" t="s">
        <v>32</v>
      </c>
      <c r="B17" s="16" t="s">
        <v>33</v>
      </c>
      <c r="C17" s="17">
        <f>SPMU!C17+EKH!C17+WKH!C17+SWKH!C17+WJH!C17+EJH!C17+RB!C17+WGH!C17+SWGH!C17+EGH!C17+NGH!C17+SGH!C17</f>
        <v>94.77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12.75" customHeight="1">
      <c r="A18" s="15" t="s">
        <v>34</v>
      </c>
      <c r="B18" s="16" t="s">
        <v>35</v>
      </c>
      <c r="C18" s="17">
        <f>SPMU!C18+EKH!C18+WKH!C18+SWKH!C18+WJH!C18+EJH!C18+RB!C18+WGH!C18+SWGH!C18+EGH!C18+NGH!C18+SGH!C18</f>
        <v>14.69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ht="12.75" customHeight="1">
      <c r="A19" s="15" t="s">
        <v>36</v>
      </c>
      <c r="B19" s="16" t="s">
        <v>37</v>
      </c>
      <c r="C19" s="17">
        <f>SPMU!C19+EKH!C19+WKH!C19+SWKH!C19+WJH!C19+EJH!C19+RB!C19+WGH!C19+SWGH!C19+EGH!C19+NGH!C19+SGH!C19</f>
        <v>7.04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ht="12.75" customHeight="1">
      <c r="A20" s="15" t="s">
        <v>38</v>
      </c>
      <c r="B20" s="16" t="s">
        <v>39</v>
      </c>
      <c r="C20" s="17">
        <f>SPMU!C20+EKH!C20+WKH!C20+SWKH!C20+WJH!C20+EJH!C20+RB!C20+WGH!C20+SWGH!C20+EGH!C20+NGH!C20+SGH!C20</f>
        <v>100.08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ht="12.75" customHeight="1">
      <c r="A21" s="15" t="s">
        <v>40</v>
      </c>
      <c r="B21" s="16" t="s">
        <v>41</v>
      </c>
      <c r="C21" s="17">
        <f>SPMU!C21+EKH!C21+WKH!C21+SWKH!C21+WJH!C21+EJH!C21+RB!C21+WGH!C21+SWGH!C21+EGH!C21+NGH!C21+SGH!C21</f>
        <v>32.79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ht="12.75" customHeight="1">
      <c r="A22" s="15" t="s">
        <v>42</v>
      </c>
      <c r="B22" s="16" t="s">
        <v>43</v>
      </c>
      <c r="C22" s="17">
        <f>SPMU!C22+EKH!C22+WKH!C22+SWKH!C22+WJH!C22+EJH!C22+RB!C22+WGH!C22+SWGH!C22+EGH!C22+NGH!C22+SGH!C22</f>
        <v>128.53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12.75" customHeight="1">
      <c r="A23" s="15" t="s">
        <v>44</v>
      </c>
      <c r="B23" s="16" t="s">
        <v>45</v>
      </c>
      <c r="C23" s="17">
        <f>SPMU!C23+EKH!C23+WKH!C23+SWKH!C23+WJH!C23+EJH!C23+RB!C23+WGH!C23+SWGH!C23+EGH!C23+NGH!C23+SGH!C23</f>
        <v>349.75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ht="12.75" customHeight="1">
      <c r="A24" s="12" t="s">
        <v>46</v>
      </c>
      <c r="B24" s="13" t="s">
        <v>47</v>
      </c>
      <c r="C24" s="14">
        <f>SUM(C25:C26)</f>
        <v>1.1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ht="12.75" customHeight="1">
      <c r="A25" s="15" t="s">
        <v>48</v>
      </c>
      <c r="B25" s="16" t="s">
        <v>49</v>
      </c>
      <c r="C25" s="17">
        <f>SPMU!C25+EKH!C25+WKH!C25+SWKH!C25+WJH!C25+EJH!C25+RB!C25+WGH!C25+SWGH!C25+EGH!C25+NGH!C25+SGH!C25</f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ht="12.75" customHeight="1">
      <c r="A26" s="15" t="s">
        <v>50</v>
      </c>
      <c r="B26" s="16" t="s">
        <v>51</v>
      </c>
      <c r="C26" s="17">
        <f>SPMU!C26+EKH!C26+WKH!C26+SWKH!C26+WJH!C26+EJH!C26+RB!C26+WGH!C26+SWGH!C26+EGH!C26+NGH!C26+SGH!C26</f>
        <v>0.1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12.75" customHeight="1">
      <c r="A27" s="12" t="s">
        <v>52</v>
      </c>
      <c r="B27" s="13" t="s">
        <v>53</v>
      </c>
      <c r="C27" s="14">
        <f>SUM(C28:C38)</f>
        <v>633.56825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ht="12.75" customHeight="1">
      <c r="A28" s="15" t="s">
        <v>54</v>
      </c>
      <c r="B28" s="16" t="s">
        <v>55</v>
      </c>
      <c r="C28" s="17">
        <f>SPMU!C28+EKH!C28+WKH!C28+SWKH!C28+WJH!C28+EJH!C28+RB!C28+WGH!C28+SWGH!C28+EGH!C28+NGH!C28+SGH!C28</f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12.75" customHeight="1">
      <c r="A29" s="15" t="s">
        <v>56</v>
      </c>
      <c r="B29" s="16" t="s">
        <v>57</v>
      </c>
      <c r="C29" s="17">
        <f>SPMU!C29+EKH!C29+WKH!C29+SWKH!C29+WJH!C29+EJH!C29+RB!C29+WGH!C29+SWGH!C29+EGH!C29+NGH!C29+SGH!C29</f>
        <v>7.08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12.75" customHeight="1">
      <c r="A30" s="15" t="s">
        <v>58</v>
      </c>
      <c r="B30" s="16" t="s">
        <v>59</v>
      </c>
      <c r="C30" s="17">
        <f>SPMU!C30+EKH!C30+WKH!C30+SWKH!C30+WJH!C30+EJH!C30+RB!C30+WGH!C30+SWGH!C30+EGH!C30+NGH!C30+SGH!C30</f>
        <v>274.38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ht="12.75" customHeight="1">
      <c r="A31" s="15" t="s">
        <v>60</v>
      </c>
      <c r="B31" s="16" t="s">
        <v>61</v>
      </c>
      <c r="C31" s="17">
        <f>SPMU!C31+EKH!C31+WKH!C31+SWKH!C31+WJH!C31+EJH!C31+RB!C31+WGH!C31+SWGH!C31+EGH!C31+NGH!C31+SGH!C31</f>
        <v>183.98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ht="12.75" customHeight="1">
      <c r="A32" s="15" t="s">
        <v>62</v>
      </c>
      <c r="B32" s="16" t="s">
        <v>63</v>
      </c>
      <c r="C32" s="17">
        <f>SPMU!C32+EKH!C32+WKH!C32+SWKH!C32+WJH!C32+EJH!C32+RB!C32+WGH!C32+SWGH!C32+EGH!C32+NGH!C32+SGH!C32</f>
        <v>18.49825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2.75" customHeight="1">
      <c r="A33" s="15" t="s">
        <v>64</v>
      </c>
      <c r="B33" s="16" t="s">
        <v>65</v>
      </c>
      <c r="C33" s="17">
        <f>SPMU!C33+EKH!C33+WKH!C33+SWKH!C33+WJH!C33+EJH!C33+RB!C33+WGH!C33+SWGH!C33+EGH!C33+NGH!C33+SGH!C33</f>
        <v>9.29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ht="12.75" customHeight="1">
      <c r="A34" s="15" t="s">
        <v>66</v>
      </c>
      <c r="B34" s="16" t="s">
        <v>67</v>
      </c>
      <c r="C34" s="17">
        <f>SPMU!C34+EKH!C34+WKH!C34+SWKH!C34+WJH!C34+EJH!C34+RB!C34+WGH!C34+SWGH!C34+EGH!C34+NGH!C34+SGH!C34</f>
        <v>14.34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ht="12.75" customHeight="1">
      <c r="A35" s="15" t="s">
        <v>68</v>
      </c>
      <c r="B35" s="16" t="s">
        <v>17</v>
      </c>
      <c r="C35" s="17">
        <f>SPMU!C35+EKH!C35+WKH!C35+SWKH!C35+WJH!C35+EJH!C35+RB!C35+WGH!C35+SWGH!C35+EGH!C35+NGH!C35+SGH!C35</f>
        <v>42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ht="12.75" customHeight="1">
      <c r="A36" s="15" t="s">
        <v>69</v>
      </c>
      <c r="B36" s="16" t="s">
        <v>19</v>
      </c>
      <c r="C36" s="17">
        <f>SPMU!C36+EKH!C36+WKH!C36+SWKH!C36+WJH!C36+EJH!C36+RB!C36+WGH!C36+SWGH!C36+EGH!C36+NGH!C36+SGH!C36</f>
        <v>84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ht="12.75" customHeight="1">
      <c r="A37" s="15" t="s">
        <v>70</v>
      </c>
      <c r="B37" s="16" t="s">
        <v>71</v>
      </c>
      <c r="C37" s="17">
        <f>SPMU!C37+EKH!C37+WKH!C37+SWKH!C37+WJH!C37+EJH!C37+RB!C37+WGH!C37+SWGH!C37+EGH!C37+NGH!C37+SGH!C37</f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ht="12.75" customHeight="1">
      <c r="A38" s="15" t="s">
        <v>72</v>
      </c>
      <c r="B38" s="16" t="s">
        <v>45</v>
      </c>
      <c r="C38" s="17">
        <f>SPMU!C38+EKH!C38+WKH!C38+SWKH!C38+WJH!C38+EJH!C38+RB!C38+WGH!C38+SWGH!C38+EGH!C38+NGH!C38+SGH!C38</f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12.75" customHeight="1">
      <c r="A39" s="12" t="s">
        <v>73</v>
      </c>
      <c r="B39" s="13" t="s">
        <v>74</v>
      </c>
      <c r="C39" s="14">
        <f>SUM(C40:C42)</f>
        <v>469.3692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ht="12.75" customHeight="1">
      <c r="A40" s="15">
        <v>32.0</v>
      </c>
      <c r="B40" s="16" t="s">
        <v>75</v>
      </c>
      <c r="C40" s="17">
        <f>SPMU!C40+EKH!C40+WKH!C40+SWKH!C40+WJH!C40+EJH!C40+RB!C40+WGH!C40+SWGH!C40+EGH!C40+NGH!C40+SGH!C40</f>
        <v>356.4992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12.75" customHeight="1">
      <c r="A41" s="15">
        <v>33.0</v>
      </c>
      <c r="B41" s="16" t="s">
        <v>76</v>
      </c>
      <c r="C41" s="17">
        <f>SPMU!C41+EKH!C41+WKH!C41+SWKH!C41+WJH!C41+EJH!C41+RB!C41+WGH!C41+SWGH!C41+EGH!C41+NGH!C41+SGH!C41</f>
        <v>96.08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12.75" customHeight="1">
      <c r="A42" s="15">
        <v>34.0</v>
      </c>
      <c r="B42" s="16" t="s">
        <v>77</v>
      </c>
      <c r="C42" s="17">
        <f>SPMU!C42+EKH!C42+WKH!C42+SWKH!C42+WJH!C42+EJH!C42+RB!C42+WGH!C42+SWGH!C42+EGH!C42+NGH!C42+SGH!C42</f>
        <v>16.79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ht="12.75" customHeight="1">
      <c r="A43" s="12" t="s">
        <v>78</v>
      </c>
      <c r="B43" s="13" t="s">
        <v>79</v>
      </c>
      <c r="C43" s="14">
        <f>SUM(C44:C50)</f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ht="12.75" customHeight="1">
      <c r="A44" s="18">
        <v>35.0</v>
      </c>
      <c r="B44" s="16" t="s">
        <v>80</v>
      </c>
      <c r="C44" s="17">
        <f>SPMU!C44+EKH!C44+WKH!C44+SWKH!C44+WJH!C44+EJH!C44+RB!C44+WGH!C44+SWGH!C44+EGH!C44+NGH!C44+SGH!C44</f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ht="12.75" customHeight="1">
      <c r="A45" s="18">
        <v>36.0</v>
      </c>
      <c r="B45" s="16" t="s">
        <v>81</v>
      </c>
      <c r="C45" s="17">
        <f>SPMU!C45+EKH!C45+WKH!C45+SWKH!C45+WJH!C45+EJH!C45+RB!C45+WGH!C45+SWGH!C45+EGH!C45+NGH!C45+SGH!C45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ht="12.75" customHeight="1">
      <c r="A46" s="18">
        <v>37.0</v>
      </c>
      <c r="B46" s="16" t="s">
        <v>82</v>
      </c>
      <c r="C46" s="17">
        <f>SPMU!C46+EKH!C46+WKH!C46+SWKH!C46+WJH!C46+EJH!C46+RB!C46+WGH!C46+SWGH!C46+EGH!C46+NGH!C46+SGH!C46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ht="12.75" customHeight="1">
      <c r="A47" s="18">
        <v>38.0</v>
      </c>
      <c r="B47" s="16" t="s">
        <v>83</v>
      </c>
      <c r="C47" s="17">
        <f>SPMU!C47+EKH!C47+WKH!C47+SWKH!C47+WJH!C47+EJH!C47+RB!C47+WGH!C47+SWGH!C47+EGH!C47+NGH!C47+SGH!C47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ht="12.75" customHeight="1">
      <c r="A48" s="18">
        <v>39.0</v>
      </c>
      <c r="B48" s="16" t="s">
        <v>84</v>
      </c>
      <c r="C48" s="17">
        <f>SPMU!C48+EKH!C48+WKH!C48+SWKH!C48+WJH!C48+EJH!C48+RB!C48+WGH!C48+SWGH!C48+EGH!C48+NGH!C48+SGH!C48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12.75" customHeight="1">
      <c r="A49" s="18">
        <v>40.0</v>
      </c>
      <c r="B49" s="16" t="s">
        <v>85</v>
      </c>
      <c r="C49" s="17">
        <f>SPMU!C49+EKH!C49+WKH!C49+SWKH!C49+WJH!C49+EJH!C49+RB!C49+WGH!C49+SWGH!C49+EGH!C49+NGH!C49+SGH!C49</f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ht="12.75" customHeight="1">
      <c r="A50" s="18">
        <v>41.0</v>
      </c>
      <c r="B50" s="16" t="s">
        <v>45</v>
      </c>
      <c r="C50" s="17">
        <f>SPMU!C50+EKH!C50+WKH!C50+SWKH!C50+WJH!C50+EJH!C50+RB!C50+WGH!C50+SWGH!C50+EGH!C50+NGH!C50+SGH!C50</f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2.75" customHeight="1">
      <c r="A51" s="12" t="s">
        <v>86</v>
      </c>
      <c r="B51" s="13" t="s">
        <v>87</v>
      </c>
      <c r="C51" s="14">
        <f>SUM(C52:C61)</f>
        <v>336.0655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12.75" customHeight="1">
      <c r="A52" s="18">
        <v>42.0</v>
      </c>
      <c r="B52" s="16" t="s">
        <v>88</v>
      </c>
      <c r="C52" s="17">
        <f>SPMU!C52+EKH!C52+WKH!C52+SWKH!C52+WJH!C52+EJH!C52+RB!C52+WGH!C52+SWGH!C52+EGH!C52+NGH!C52+SGH!C52</f>
        <v>109.172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2.75" customHeight="1">
      <c r="A53" s="18">
        <v>43.0</v>
      </c>
      <c r="B53" s="16" t="s">
        <v>89</v>
      </c>
      <c r="C53" s="17">
        <f>SPMU!C53+EKH!C53+WKH!C53+SWKH!C53+WJH!C53+EJH!C53+RB!C53+WGH!C53+SWGH!C53+EGH!C53+NGH!C53+SGH!C53</f>
        <v>0.6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ht="12.75" customHeight="1">
      <c r="A54" s="18">
        <v>44.0</v>
      </c>
      <c r="B54" s="16" t="s">
        <v>90</v>
      </c>
      <c r="C54" s="17">
        <f>SPMU!C54+EKH!C54+WKH!C54+SWKH!C54+WJH!C54+EJH!C54+RB!C54+WGH!C54+SWGH!C54+EGH!C54+NGH!C54+SGH!C54</f>
        <v>22.7075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12.75" customHeight="1">
      <c r="A55" s="18">
        <v>45.0</v>
      </c>
      <c r="B55" s="16" t="s">
        <v>91</v>
      </c>
      <c r="C55" s="17">
        <f>SPMU!C55+EKH!C55+WKH!C55+SWKH!C55+WJH!C55+EJH!C55+RB!C55+WGH!C55+SWGH!C55+EGH!C55+NGH!C55+SGH!C55</f>
        <v>19.108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12.75" customHeight="1">
      <c r="A56" s="18">
        <v>46.0</v>
      </c>
      <c r="B56" s="16" t="s">
        <v>92</v>
      </c>
      <c r="C56" s="17">
        <f>SPMU!C56+EKH!C56+WKH!C56+SWKH!C56+WJH!C56+EJH!C56+RB!C56+WGH!C56+SWGH!C56+EGH!C56+NGH!C56+SGH!C56</f>
        <v>116.978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2.75" customHeight="1">
      <c r="A57" s="18">
        <v>47.0</v>
      </c>
      <c r="B57" s="16" t="s">
        <v>93</v>
      </c>
      <c r="C57" s="17">
        <f>SPMU!C57+EKH!C57+WKH!C57+SWKH!C57+WJH!C57+EJH!C57+RB!C57+WGH!C57+SWGH!C57+EGH!C57+NGH!C57+SGH!C57</f>
        <v>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12.75" customHeight="1">
      <c r="A58" s="18">
        <v>48.0</v>
      </c>
      <c r="B58" s="16" t="s">
        <v>94</v>
      </c>
      <c r="C58" s="17">
        <f>SPMU!C58+EKH!C58+WKH!C58+SWKH!C58+WJH!C58+EJH!C58+RB!C58+WGH!C58+SWGH!C58+EGH!C58+NGH!C58+SGH!C58</f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12.75" customHeight="1">
      <c r="A59" s="18">
        <v>49.0</v>
      </c>
      <c r="B59" s="16" t="s">
        <v>95</v>
      </c>
      <c r="C59" s="17">
        <f>SPMU!C59+EKH!C59+WKH!C59+SWKH!C59+WJH!C59+EJH!C59+RB!C59+WGH!C59+SWGH!C59+EGH!C59+NGH!C59+SGH!C59</f>
        <v>16.5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12.75" customHeight="1">
      <c r="A60" s="18">
        <v>50.0</v>
      </c>
      <c r="B60" s="16" t="s">
        <v>96</v>
      </c>
      <c r="C60" s="17">
        <f>SPMU!C60+EKH!C60+WKH!C60+SWKH!C60+WJH!C60+EJH!C60+RB!C60+WGH!C60+SWGH!C60+EGH!C60+NGH!C60+SGH!C60</f>
        <v>46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12.75" customHeight="1">
      <c r="A61" s="18">
        <v>51.0</v>
      </c>
      <c r="B61" s="16" t="s">
        <v>45</v>
      </c>
      <c r="C61" s="17">
        <f>SPMU!C61+EKH!C61+WKH!C61+SWKH!C61+WJH!C61+EJH!C61+RB!C61+WGH!C61+SWGH!C61+EGH!C61+NGH!C61+SGH!C61</f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12.75" customHeight="1">
      <c r="A62" s="12" t="s">
        <v>97</v>
      </c>
      <c r="B62" s="13" t="s">
        <v>98</v>
      </c>
      <c r="C62" s="14">
        <f>SUM(C63:C72)</f>
        <v>673.19141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12.75" customHeight="1">
      <c r="A63" s="18">
        <v>52.0</v>
      </c>
      <c r="B63" s="16" t="s">
        <v>99</v>
      </c>
      <c r="C63" s="17">
        <f>SPMU!C63+EKH!C63+WKH!C63+SWKH!C63+WJH!C63+EJH!C63+RB!C63+WGH!C63+SWGH!C63+EGH!C63+NGH!C63+SGH!C63</f>
        <v>436.48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ht="12.75" customHeight="1">
      <c r="A64" s="18">
        <v>53.0</v>
      </c>
      <c r="B64" s="16" t="s">
        <v>100</v>
      </c>
      <c r="C64" s="17">
        <f>SPMU!C64+EKH!C64+WKH!C64+SWKH!C64+WJH!C64+EJH!C64+RB!C64+WGH!C64+SWGH!C64+EGH!C64+NGH!C64+SGH!C64</f>
        <v>77.06641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ht="12.75" customHeight="1">
      <c r="A65" s="18">
        <v>54.0</v>
      </c>
      <c r="B65" s="16" t="s">
        <v>101</v>
      </c>
      <c r="C65" s="17">
        <f>SPMU!C65+EKH!C65+WKH!C65+SWKH!C65+WJH!C65+EJH!C65+RB!C65+WGH!C65+SWGH!C65+EGH!C65+NGH!C65+SGH!C65</f>
        <v>30.065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12.75" customHeight="1">
      <c r="A66" s="18">
        <v>55.0</v>
      </c>
      <c r="B66" s="16" t="s">
        <v>102</v>
      </c>
      <c r="C66" s="17">
        <f>SPMU!C66+EKH!C66+WKH!C66+SWKH!C66+WJH!C66+EJH!C66+RB!C66+WGH!C66+SWGH!C66+EGH!C66+NGH!C66+SGH!C66</f>
        <v>21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12.75" customHeight="1">
      <c r="A67" s="18">
        <v>56.0</v>
      </c>
      <c r="B67" s="16" t="s">
        <v>103</v>
      </c>
      <c r="C67" s="17">
        <f>SPMU!C67+EKH!C67+WKH!C67+SWKH!C67+WJH!C67+EJH!C67+RB!C67+WGH!C67+SWGH!C67+EGH!C67+NGH!C67+SGH!C67</f>
        <v>34.16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12.75" customHeight="1">
      <c r="A68" s="18">
        <v>57.0</v>
      </c>
      <c r="B68" s="16" t="s">
        <v>104</v>
      </c>
      <c r="C68" s="17">
        <f>SPMU!C68+EKH!C68+WKH!C68+SWKH!C68+WJH!C68+EJH!C68+RB!C68+WGH!C68+SWGH!C68+EGH!C68+NGH!C68+SGH!C68</f>
        <v>26.76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12.75" customHeight="1">
      <c r="A69" s="18">
        <v>58.0</v>
      </c>
      <c r="B69" s="16" t="s">
        <v>105</v>
      </c>
      <c r="C69" s="17">
        <f>SPMU!C69+EKH!C69+WKH!C69+SWKH!C69+WJH!C69+EJH!C69+RB!C69+WGH!C69+SWGH!C69+EGH!C69+NGH!C69+SGH!C69</f>
        <v>47.66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ht="12.75" customHeight="1">
      <c r="A70" s="18">
        <v>59.0</v>
      </c>
      <c r="B70" s="16" t="s">
        <v>106</v>
      </c>
      <c r="C70" s="17">
        <f>SPMU!C70+EKH!C70+WKH!C70+SWKH!C70+WJH!C70+EJH!C70+RB!C70+WGH!C70+SWGH!C70+EGH!C70+NGH!C70+SGH!C70</f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12.75" customHeight="1">
      <c r="A71" s="18">
        <v>60.0</v>
      </c>
      <c r="B71" s="16" t="s">
        <v>107</v>
      </c>
      <c r="C71" s="17">
        <f>SPMU!C71+EKH!C71+WKH!C71+SWKH!C71+WJH!C71+EJH!C71+RB!C71+WGH!C71+SWGH!C71+EGH!C71+NGH!C71+SGH!C71</f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12.75" customHeight="1">
      <c r="A72" s="18">
        <v>61.0</v>
      </c>
      <c r="B72" s="16" t="s">
        <v>45</v>
      </c>
      <c r="C72" s="17">
        <f>SPMU!C72+EKH!C72+WKH!C72+SWKH!C72+WJH!C72+EJH!C72+RB!C72+WGH!C72+SWGH!C72+EGH!C72+NGH!C72+SGH!C72</f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ht="12.75" customHeight="1">
      <c r="A73" s="12">
        <v>62.0</v>
      </c>
      <c r="B73" s="13" t="s">
        <v>108</v>
      </c>
      <c r="C73" s="14">
        <f>SPMU!C73+EKH!C73+WKH!C73+SWKH!C73+WJH!C73+EJH!C73+RB!C73+WGH!C73+SWGH!C73+EGH!C73+NGH!C73+SGH!C73</f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ht="12.75" customHeight="1">
      <c r="A74" s="9" t="s">
        <v>109</v>
      </c>
      <c r="B74" s="10" t="s">
        <v>110</v>
      </c>
      <c r="C74" s="11">
        <f>C75+C76+C82+C87+C100+C105+C106+C107</f>
        <v>1325.614538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ht="12.75" customHeight="1">
      <c r="A75" s="12">
        <v>63.0</v>
      </c>
      <c r="B75" s="13" t="s">
        <v>111</v>
      </c>
      <c r="C75" s="14">
        <f>SPMU!C75+EKH!C75+WKH!C75+SWKH!C75+WJH!C75+EJH!C75+RB!C75+WGH!C75+SWGH!C75+EGH!C75+NGH!C75+SGH!C75</f>
        <v>57.3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2.75" customHeight="1">
      <c r="A76" s="12" t="s">
        <v>112</v>
      </c>
      <c r="B76" s="13" t="s">
        <v>113</v>
      </c>
      <c r="C76" s="14">
        <f>SUM(C77:C81)</f>
        <v>235.6891375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12.75" customHeight="1">
      <c r="A77" s="18">
        <v>64.0</v>
      </c>
      <c r="B77" s="16" t="s">
        <v>114</v>
      </c>
      <c r="C77" s="17">
        <f>SPMU!C77+EKH!C77+WKH!C77+SWKH!C77+WJH!C77+EJH!C77+RB!C77+WGH!C77+SWGH!C77+EGH!C77+NGH!C77+SGH!C77</f>
        <v>210.0586375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12.75" customHeight="1">
      <c r="A78" s="18">
        <v>65.0</v>
      </c>
      <c r="B78" s="16" t="s">
        <v>115</v>
      </c>
      <c r="C78" s="17">
        <f>SPMU!C78+EKH!C78+WKH!C78+SWKH!C78+WJH!C78+EJH!C78+RB!C78+WGH!C78+SWGH!C78+EGH!C78+NGH!C78+SGH!C78</f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12.75" customHeight="1">
      <c r="A79" s="18">
        <v>66.0</v>
      </c>
      <c r="B79" s="16" t="s">
        <v>116</v>
      </c>
      <c r="C79" s="17">
        <f>SPMU!C79+EKH!C79+WKH!C79+SWKH!C79+WJH!C79+EJH!C79+RB!C79+WGH!C79+SWGH!C79+EGH!C79+NGH!C79+SGH!C79</f>
        <v>10.523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12.75" customHeight="1">
      <c r="A80" s="18">
        <v>67.0</v>
      </c>
      <c r="B80" s="16" t="s">
        <v>117</v>
      </c>
      <c r="C80" s="17">
        <f>SPMU!C80+EKH!C80+WKH!C80+SWKH!C80+WJH!C80+EJH!C80+RB!C80+WGH!C80+SWGH!C80+EGH!C80+NGH!C80+SGH!C80</f>
        <v>13.8115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ht="12.75" customHeight="1">
      <c r="A81" s="18">
        <v>68.0</v>
      </c>
      <c r="B81" s="16" t="s">
        <v>118</v>
      </c>
      <c r="C81" s="17">
        <f>SPMU!C81+EKH!C81+WKH!C81+SWKH!C81+WJH!C81+EJH!C81+RB!C81+WGH!C81+SWGH!C81+EGH!C81+NGH!C81+SGH!C81</f>
        <v>1.296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ht="12.75" customHeight="1">
      <c r="A82" s="12" t="s">
        <v>119</v>
      </c>
      <c r="B82" s="13" t="s">
        <v>120</v>
      </c>
      <c r="C82" s="14">
        <f>SUM(C83:C86)</f>
        <v>39.68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12.75" customHeight="1">
      <c r="A83" s="18">
        <v>69.0</v>
      </c>
      <c r="B83" s="16" t="s">
        <v>121</v>
      </c>
      <c r="C83" s="17">
        <f>SPMU!C83+EKH!C83+WKH!C83+SWKH!C83+WJH!C83+EJH!C83+RB!C83+WGH!C83+SWGH!C83+EGH!C83+NGH!C83+SGH!C83</f>
        <v>6.69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ht="12.75" customHeight="1">
      <c r="A84" s="18">
        <v>70.0</v>
      </c>
      <c r="B84" s="16" t="s">
        <v>122</v>
      </c>
      <c r="C84" s="17">
        <f>SPMU!C84+EKH!C84+WKH!C84+SWKH!C84+WJH!C84+EJH!C84+RB!C84+WGH!C84+SWGH!C84+EGH!C84+NGH!C84+SGH!C84</f>
        <v>4.59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ht="12.75" customHeight="1">
      <c r="A85" s="18">
        <v>71.0</v>
      </c>
      <c r="B85" s="16" t="s">
        <v>123</v>
      </c>
      <c r="C85" s="17">
        <f>SPMU!C85+EKH!C85+WKH!C85+SWKH!C85+WJH!C85+EJH!C85+RB!C85+WGH!C85+SWGH!C85+EGH!C85+NGH!C85+SGH!C85</f>
        <v>6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ht="12.75" customHeight="1">
      <c r="A86" s="18">
        <v>72.0</v>
      </c>
      <c r="B86" s="16" t="s">
        <v>124</v>
      </c>
      <c r="C86" s="17">
        <f>SPMU!C86+EKH!C86+WKH!C86+SWKH!C86+WJH!C86+EJH!C86+RB!C86+WGH!C86+SWGH!C86+EGH!C86+NGH!C86+SGH!C86</f>
        <v>22.4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ht="12.75" customHeight="1">
      <c r="A87" s="12" t="s">
        <v>125</v>
      </c>
      <c r="B87" s="13" t="s">
        <v>126</v>
      </c>
      <c r="C87" s="14">
        <f>SUM(C88:C99)</f>
        <v>915.98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ht="12.75" customHeight="1">
      <c r="A88" s="18">
        <v>73.1</v>
      </c>
      <c r="B88" s="16" t="s">
        <v>127</v>
      </c>
      <c r="C88" s="17">
        <f>SPMU!C88+EKH!C88+WKH!C88+SWKH!C88+WJH!C88+EJH!C88+RB!C88+WGH!C88+SWGH!C88+EGH!C88+NGH!C88+SGH!C88</f>
        <v>373.04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ht="12.75" customHeight="1">
      <c r="A89" s="18">
        <v>73.2</v>
      </c>
      <c r="B89" s="16" t="s">
        <v>128</v>
      </c>
      <c r="C89" s="17">
        <f>SPMU!C89+EKH!C89+WKH!C89+SWKH!C89+WJH!C89+EJH!C89+RB!C89+WGH!C89+SWGH!C89+EGH!C89+NGH!C89+SGH!C89</f>
        <v>36.08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ht="12.75" customHeight="1">
      <c r="A90" s="18">
        <v>73.3</v>
      </c>
      <c r="B90" s="16" t="s">
        <v>129</v>
      </c>
      <c r="C90" s="17">
        <f>SPMU!C90+EKH!C90+WKH!C90+SWKH!C90+WJH!C90+EJH!C90+RB!C90+WGH!C90+SWGH!C90+EGH!C90+NGH!C90+SGH!C90</f>
        <v>7.52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ht="12.75" customHeight="1">
      <c r="A91" s="18">
        <v>73.4</v>
      </c>
      <c r="B91" s="16" t="s">
        <v>130</v>
      </c>
      <c r="C91" s="17">
        <f>SPMU!C91+EKH!C91+WKH!C91+SWKH!C91+WJH!C91+EJH!C91+RB!C91+WGH!C91+SWGH!C91+EGH!C91+NGH!C91+SGH!C91</f>
        <v>2.32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ht="12.75" customHeight="1">
      <c r="A92" s="18">
        <v>74.0</v>
      </c>
      <c r="B92" s="16" t="s">
        <v>131</v>
      </c>
      <c r="C92" s="17">
        <f>SPMU!C92+EKH!C92+WKH!C92+SWKH!C92+WJH!C92+EJH!C92+RB!C92+WGH!C92+SWGH!C92+EGH!C92+NGH!C92+SGH!C92</f>
        <v>196.52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ht="12.75" customHeight="1">
      <c r="A93" s="18">
        <v>75.1</v>
      </c>
      <c r="B93" s="16" t="s">
        <v>132</v>
      </c>
      <c r="C93" s="17">
        <f>SPMU!C93+EKH!C93+WKH!C93+SWKH!C93+WJH!C93+EJH!C93+RB!C93+WGH!C93+SWGH!C93+EGH!C93+NGH!C93+SGH!C93</f>
        <v>83.2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ht="12.75" customHeight="1">
      <c r="A94" s="18">
        <v>75.2</v>
      </c>
      <c r="B94" s="16" t="s">
        <v>133</v>
      </c>
      <c r="C94" s="17">
        <f>SPMU!C94+EKH!C94+WKH!C94+SWKH!C94+WJH!C94+EJH!C94+RB!C94+WGH!C94+SWGH!C94+EGH!C94+NGH!C94+SGH!C94</f>
        <v>9.08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ht="12.75" customHeight="1">
      <c r="A95" s="18">
        <v>76.0</v>
      </c>
      <c r="B95" s="16" t="s">
        <v>134</v>
      </c>
      <c r="C95" s="17">
        <f>SPMU!C95+EKH!C95+WKH!C95+SWKH!C95+WJH!C95+EJH!C95+RB!C95+WGH!C95+SWGH!C95+EGH!C95+NGH!C95+SGH!C95</f>
        <v>10.8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ht="12.75" customHeight="1">
      <c r="A96" s="18">
        <v>77.0</v>
      </c>
      <c r="B96" s="16" t="s">
        <v>135</v>
      </c>
      <c r="C96" s="17">
        <f>SPMU!C96+EKH!C96+WKH!C96+SWKH!C96+WJH!C96+EJH!C96+RB!C96+WGH!C96+SWGH!C96+EGH!C96+NGH!C96+SGH!C96</f>
        <v>131.06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ht="12.75" customHeight="1">
      <c r="A97" s="18">
        <v>78.0</v>
      </c>
      <c r="B97" s="16" t="s">
        <v>136</v>
      </c>
      <c r="C97" s="17">
        <f>SPMU!C97+EKH!C97+WKH!C97+SWKH!C97+WJH!C97+EJH!C97+RB!C97+WGH!C97+SWGH!C97+EGH!C97+NGH!C97+SGH!C97</f>
        <v>12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ht="12.75" customHeight="1">
      <c r="A98" s="18">
        <v>79.1</v>
      </c>
      <c r="B98" s="16" t="s">
        <v>45</v>
      </c>
      <c r="C98" s="17">
        <f>SPMU!C98+EKH!C98+WKH!C98+SWKH!C98+WJH!C98+EJH!C98+RB!C98+WGH!C98+SWGH!C98+EGH!C98+NGH!C98+SGH!C98</f>
        <v>9.36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ht="12.75" customHeight="1">
      <c r="A99" s="18">
        <v>79.2</v>
      </c>
      <c r="B99" s="16" t="s">
        <v>137</v>
      </c>
      <c r="C99" s="17">
        <f>SPMU!C99+EKH!C99+WKH!C99+SWKH!C99+WJH!C99+EJH!C99+RB!C99+WGH!C99+SWGH!C99+EGH!C99+NGH!C99+SGH!C99</f>
        <v>45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ht="12.75" customHeight="1">
      <c r="A100" s="12" t="s">
        <v>138</v>
      </c>
      <c r="B100" s="13" t="s">
        <v>139</v>
      </c>
      <c r="C100" s="14">
        <f>SUM(C101:C104)</f>
        <v>76.9654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ht="12.75" customHeight="1">
      <c r="A101" s="18">
        <v>80.0</v>
      </c>
      <c r="B101" s="16" t="s">
        <v>140</v>
      </c>
      <c r="C101" s="17">
        <f>SPMU!C101+EKH!C101+WKH!C101+SWKH!C101+WJH!C101+EJH!C101+RB!C101+WGH!C101+SWGH!C101+EGH!C101+NGH!C101+SGH!C101</f>
        <v>15.56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ht="12.75" customHeight="1">
      <c r="A102" s="18">
        <v>81.0</v>
      </c>
      <c r="B102" s="16" t="s">
        <v>141</v>
      </c>
      <c r="C102" s="17">
        <f>SPMU!C102+EKH!C102+WKH!C102+SWKH!C102+WJH!C102+EJH!C102+RB!C102+WGH!C102+SWGH!C102+EGH!C102+NGH!C102+SGH!C102</f>
        <v>48.642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ht="12.75" customHeight="1">
      <c r="A103" s="18">
        <v>82.0</v>
      </c>
      <c r="B103" s="16" t="s">
        <v>142</v>
      </c>
      <c r="C103" s="17">
        <f>SPMU!C103+EKH!C103+WKH!C103+SWKH!C103+WJH!C103+EJH!C103+RB!C103+WGH!C103+SWGH!C103+EGH!C103+NGH!C103+SGH!C103</f>
        <v>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ht="12.75" customHeight="1">
      <c r="A104" s="18">
        <v>83.0</v>
      </c>
      <c r="B104" s="16" t="s">
        <v>143</v>
      </c>
      <c r="C104" s="17">
        <f>SPMU!C104+EKH!C104+WKH!C104+SWKH!C104+WJH!C104+EJH!C104+RB!C104+WGH!C104+SWGH!C104+EGH!C104+NGH!C104+SGH!C104</f>
        <v>12.7634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ht="12.75" customHeight="1">
      <c r="A105" s="12">
        <v>84.0</v>
      </c>
      <c r="B105" s="13" t="s">
        <v>144</v>
      </c>
      <c r="C105" s="14">
        <f>SPMU!C105+EKH!C105+WKH!C105+SWKH!C105+WJH!C105+EJH!C105+RB!C105+WGH!C105+SWGH!C105+EGH!C105+NGH!C105+SGH!C105</f>
        <v>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ht="12.75" customHeight="1">
      <c r="A106" s="12">
        <v>85.0</v>
      </c>
      <c r="B106" s="13" t="s">
        <v>145</v>
      </c>
      <c r="C106" s="14">
        <f>SPMU!C106+EKH!C106+WKH!C106+SWKH!C106+WJH!C106+EJH!C106+RB!C106+WGH!C106+SWGH!C106+EGH!C106+NGH!C106+SGH!C106</f>
        <v>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ht="12.75" customHeight="1">
      <c r="A107" s="12">
        <v>86.0</v>
      </c>
      <c r="B107" s="13" t="s">
        <v>146</v>
      </c>
      <c r="C107" s="14">
        <f>SPMU!C107+EKH!C107+WKH!C107+SWKH!C107+WJH!C107+EJH!C107+RB!C107+WGH!C107+SWGH!C107+EGH!C107+NGH!C107+SGH!C107</f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ht="12.75" customHeight="1">
      <c r="A108" s="9" t="s">
        <v>147</v>
      </c>
      <c r="B108" s="10" t="s">
        <v>148</v>
      </c>
      <c r="C108" s="11">
        <f>C109+C120+C123+C129+C133+C139+C143+C148+C149+C150+C154</f>
        <v>1102.6616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ht="12.75" customHeight="1">
      <c r="A109" s="12" t="s">
        <v>149</v>
      </c>
      <c r="B109" s="13" t="s">
        <v>150</v>
      </c>
      <c r="C109" s="14">
        <f>SUM(C110:C119)</f>
        <v>98.1616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ht="12.75" customHeight="1">
      <c r="A110" s="18">
        <v>87.0</v>
      </c>
      <c r="B110" s="16" t="s">
        <v>151</v>
      </c>
      <c r="C110" s="17">
        <f>SPMU!C110+EKH!C110+WKH!C110+SWKH!C110+WJH!C110+EJH!C110+RB!C110+WGH!C110+SWGH!C110+EGH!C110+NGH!C110+SGH!C110</f>
        <v>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ht="12.75" customHeight="1">
      <c r="A111" s="18">
        <v>88.0</v>
      </c>
      <c r="B111" s="16" t="s">
        <v>152</v>
      </c>
      <c r="C111" s="17">
        <f>SPMU!C111+EKH!C111+WKH!C111+SWKH!C111+WJH!C111+EJH!C111+RB!C111+WGH!C111+SWGH!C111+EGH!C111+NGH!C111+SGH!C111</f>
        <v>10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ht="12.75" customHeight="1">
      <c r="A112" s="18">
        <v>89.0</v>
      </c>
      <c r="B112" s="16" t="s">
        <v>153</v>
      </c>
      <c r="C112" s="17">
        <f>SPMU!C112+EKH!C112+WKH!C112+SWKH!C112+WJH!C112+EJH!C112+RB!C112+WGH!C112+SWGH!C112+EGH!C112+NGH!C112+SGH!C112</f>
        <v>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ht="12.75" customHeight="1">
      <c r="A113" s="18">
        <v>90.0</v>
      </c>
      <c r="B113" s="16" t="s">
        <v>154</v>
      </c>
      <c r="C113" s="17">
        <f>SPMU!C113+EKH!C113+WKH!C113+SWKH!C113+WJH!C113+EJH!C113+RB!C113+WGH!C113+SWGH!C113+EGH!C113+NGH!C113+SGH!C113</f>
        <v>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ht="12.75" customHeight="1">
      <c r="A114" s="18">
        <v>91.0</v>
      </c>
      <c r="B114" s="16" t="s">
        <v>155</v>
      </c>
      <c r="C114" s="17">
        <f>SPMU!C114+EKH!C114+WKH!C114+SWKH!C114+WJH!C114+EJH!C114+RB!C114+WGH!C114+SWGH!C114+EGH!C114+NGH!C114+SGH!C114</f>
        <v>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ht="12.75" customHeight="1">
      <c r="A115" s="18">
        <v>92.0</v>
      </c>
      <c r="B115" s="16" t="s">
        <v>156</v>
      </c>
      <c r="C115" s="17">
        <f>SPMU!C115+EKH!C115+WKH!C115+SWKH!C115+WJH!C115+EJH!C115+RB!C115+WGH!C115+SWGH!C115+EGH!C115+NGH!C115+SGH!C115</f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ht="12.75" customHeight="1">
      <c r="A116" s="18">
        <v>93.0</v>
      </c>
      <c r="B116" s="16" t="s">
        <v>157</v>
      </c>
      <c r="C116" s="17">
        <f>SPMU!C116+EKH!C116+WKH!C116+SWKH!C116+WJH!C116+EJH!C116+RB!C116+WGH!C116+SWGH!C116+EGH!C116+NGH!C116+SGH!C116</f>
        <v>2.52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ht="12.75" customHeight="1">
      <c r="A117" s="18">
        <v>94.0</v>
      </c>
      <c r="B117" s="16" t="s">
        <v>158</v>
      </c>
      <c r="C117" s="17">
        <f>SPMU!C117+EKH!C117+WKH!C117+SWKH!C117+WJH!C117+EJH!C117+RB!C117+WGH!C117+SWGH!C117+EGH!C117+NGH!C117+SGH!C117</f>
        <v>2.52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ht="12.75" customHeight="1">
      <c r="A118" s="18">
        <v>95.0</v>
      </c>
      <c r="B118" s="16" t="s">
        <v>159</v>
      </c>
      <c r="C118" s="17">
        <f>SPMU!C118+EKH!C118+WKH!C118+SWKH!C118+WJH!C118+EJH!C118+RB!C118+WGH!C118+SWGH!C118+EGH!C118+NGH!C118+SGH!C118</f>
        <v>62.2864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2.75" customHeight="1">
      <c r="A119" s="18">
        <v>96.0</v>
      </c>
      <c r="B119" s="16" t="s">
        <v>160</v>
      </c>
      <c r="C119" s="17">
        <f>SPMU!C119+EKH!C119+WKH!C119+SWKH!C119+WJH!C119+EJH!C119+RB!C119+WGH!C119+SWGH!C119+EGH!C119+NGH!C119+SGH!C119</f>
        <v>8.8352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ht="12.75" customHeight="1">
      <c r="A120" s="12" t="s">
        <v>149</v>
      </c>
      <c r="B120" s="13" t="s">
        <v>161</v>
      </c>
      <c r="C120" s="14">
        <f>SUM(C121:C122)</f>
        <v>165.52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ht="12.75" customHeight="1">
      <c r="A121" s="18">
        <v>97.0</v>
      </c>
      <c r="B121" s="16" t="s">
        <v>162</v>
      </c>
      <c r="C121" s="17">
        <f>SPMU!C121+EKH!C121+WKH!C121+SWKH!C121+WJH!C121+EJH!C121+RB!C121+WGH!C121+SWGH!C121+EGH!C121+NGH!C121+SGH!C121</f>
        <v>101.64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ht="12.75" customHeight="1">
      <c r="A122" s="18">
        <v>98.0</v>
      </c>
      <c r="B122" s="16" t="s">
        <v>45</v>
      </c>
      <c r="C122" s="17">
        <f>SPMU!C122+EKH!C122+WKH!C122+SWKH!C122+WJH!C122+EJH!C122+RB!C122+WGH!C122+SWGH!C122+EGH!C122+NGH!C122+SGH!C122</f>
        <v>63.88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ht="12.75" customHeight="1">
      <c r="A123" s="12" t="s">
        <v>163</v>
      </c>
      <c r="B123" s="13" t="s">
        <v>164</v>
      </c>
      <c r="C123" s="14">
        <f>SUM(C124:C128)</f>
        <v>198.21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ht="12.75" customHeight="1">
      <c r="A124" s="18">
        <v>99.0</v>
      </c>
      <c r="B124" s="16" t="s">
        <v>165</v>
      </c>
      <c r="C124" s="17">
        <f>SPMU!C124+EKH!C124+WKH!C124+SWKH!C124+WJH!C124+EJH!C124+RB!C124+WGH!C124+SWGH!C124+EGH!C124+NGH!C124+SGH!C124</f>
        <v>187.2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ht="12.75" customHeight="1">
      <c r="A125" s="18">
        <v>100.0</v>
      </c>
      <c r="B125" s="16" t="s">
        <v>166</v>
      </c>
      <c r="C125" s="17">
        <f>SPMU!C125+EKH!C125+WKH!C125+SWKH!C125+WJH!C125+EJH!C125+RB!C125+WGH!C125+SWGH!C125+EGH!C125+NGH!C125+SGH!C125</f>
        <v>3.48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ht="12.75" customHeight="1">
      <c r="A126" s="18">
        <v>101.0</v>
      </c>
      <c r="B126" s="16" t="s">
        <v>167</v>
      </c>
      <c r="C126" s="17">
        <f>SPMU!C126+EKH!C126+WKH!C126+SWKH!C126+WJH!C126+EJH!C126+RB!C126+WGH!C126+SWGH!C126+EGH!C126+NGH!C126+SGH!C126</f>
        <v>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ht="12.75" customHeight="1">
      <c r="A127" s="18">
        <v>102.0</v>
      </c>
      <c r="B127" s="16" t="s">
        <v>168</v>
      </c>
      <c r="C127" s="17">
        <f>SPMU!C127+EKH!C127+WKH!C127+SWKH!C127+WJH!C127+EJH!C127+RB!C127+WGH!C127+SWGH!C127+EGH!C127+NGH!C127+SGH!C127</f>
        <v>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ht="12.75" customHeight="1">
      <c r="A128" s="18">
        <v>103.0</v>
      </c>
      <c r="B128" s="16" t="s">
        <v>45</v>
      </c>
      <c r="C128" s="17">
        <f>SPMU!C128+EKH!C128+WKH!C128+SWKH!C128+WJH!C128+EJH!C128+RB!C128+WGH!C128+SWGH!C128+EGH!C128+NGH!C128+SGH!C128</f>
        <v>7.53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ht="12.75" customHeight="1">
      <c r="A129" s="12" t="s">
        <v>169</v>
      </c>
      <c r="B129" s="13" t="s">
        <v>170</v>
      </c>
      <c r="C129" s="14">
        <f>SUM(C130:C132)</f>
        <v>64.72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ht="12.75" customHeight="1">
      <c r="A130" s="18">
        <v>104.0</v>
      </c>
      <c r="B130" s="16" t="s">
        <v>171</v>
      </c>
      <c r="C130" s="17">
        <f>SPMU!C130+EKH!C130+WKH!C130+SWKH!C130+WJH!C130+EJH!C130+RB!C130+WGH!C130+SWGH!C130+EGH!C130+NGH!C130+SGH!C130</f>
        <v>8.8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ht="12.75" customHeight="1">
      <c r="A131" s="18">
        <v>105.0</v>
      </c>
      <c r="B131" s="16" t="s">
        <v>172</v>
      </c>
      <c r="C131" s="17">
        <f>SPMU!C131+EKH!C131+WKH!C131+SWKH!C131+WJH!C131+EJH!C131+RB!C131+WGH!C131+SWGH!C131+EGH!C131+NGH!C131+SGH!C131</f>
        <v>55.92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ht="12.75" customHeight="1">
      <c r="A132" s="18">
        <v>106.0</v>
      </c>
      <c r="B132" s="16" t="s">
        <v>173</v>
      </c>
      <c r="C132" s="17">
        <f>SPMU!C132+EKH!C132+WKH!C132+SWKH!C132+WJH!C132+EJH!C132+RB!C132+WGH!C132+SWGH!C132+EGH!C132+NGH!C132+SGH!C132</f>
        <v>0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ht="12.75" customHeight="1">
      <c r="A133" s="12" t="s">
        <v>174</v>
      </c>
      <c r="B133" s="13" t="s">
        <v>175</v>
      </c>
      <c r="C133" s="14">
        <f>SUM(C134:C138)</f>
        <v>407.6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ht="12.75" customHeight="1">
      <c r="A134" s="18">
        <v>107.0</v>
      </c>
      <c r="B134" s="16" t="s">
        <v>176</v>
      </c>
      <c r="C134" s="17">
        <f>SPMU!C134+EKH!C134+WKH!C134+SWKH!C134+WJH!C134+EJH!C134+RB!C134+WGH!C134+SWGH!C134+EGH!C134+NGH!C134+SGH!C134</f>
        <v>66.99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ht="12.75" customHeight="1">
      <c r="A135" s="18">
        <v>108.0</v>
      </c>
      <c r="B135" s="16" t="s">
        <v>177</v>
      </c>
      <c r="C135" s="17">
        <f>SPMU!C135+EKH!C135+WKH!C135+SWKH!C135+WJH!C135+EJH!C135+RB!C135+WGH!C135+SWGH!C135+EGH!C135+NGH!C135+SGH!C135</f>
        <v>73.16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ht="12.75" customHeight="1">
      <c r="A136" s="18">
        <v>109.0</v>
      </c>
      <c r="B136" s="16" t="s">
        <v>178</v>
      </c>
      <c r="C136" s="17">
        <f>SPMU!C136+EKH!C136+WKH!C136+SWKH!C136+WJH!C136+EJH!C136+RB!C136+WGH!C136+SWGH!C136+EGH!C136+NGH!C136+SGH!C136</f>
        <v>5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ht="12.75" customHeight="1">
      <c r="A137" s="18">
        <v>110.0</v>
      </c>
      <c r="B137" s="16" t="s">
        <v>179</v>
      </c>
      <c r="C137" s="17">
        <f>SPMU!C137+EKH!C137+WKH!C137+SWKH!C137+WJH!C137+EJH!C137+RB!C137+WGH!C137+SWGH!C137+EGH!C137+NGH!C137+SGH!C137</f>
        <v>262.45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ht="12.75" customHeight="1">
      <c r="A138" s="18">
        <v>111.0</v>
      </c>
      <c r="B138" s="16" t="s">
        <v>45</v>
      </c>
      <c r="C138" s="17">
        <f>SPMU!C138+EKH!C138+WKH!C138+SWKH!C138+WJH!C138+EJH!C138+RB!C138+WGH!C138+SWGH!C138+EGH!C138+NGH!C138+SGH!C138</f>
        <v>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ht="12.75" customHeight="1">
      <c r="A139" s="12" t="s">
        <v>180</v>
      </c>
      <c r="B139" s="13" t="s">
        <v>181</v>
      </c>
      <c r="C139" s="14">
        <f>SUM(C140:C142)</f>
        <v>0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2.75" customHeight="1">
      <c r="A140" s="18">
        <v>112.0</v>
      </c>
      <c r="B140" s="16" t="s">
        <v>182</v>
      </c>
      <c r="C140" s="17">
        <f>SPMU!C140+EKH!C140+WKH!C140+SWKH!C140+WJH!C140+EJH!C140+RB!C140+WGH!C140+SWGH!C140+EGH!C140+NGH!C140+SGH!C140</f>
        <v>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ht="12.75" customHeight="1">
      <c r="A141" s="18">
        <v>113.0</v>
      </c>
      <c r="B141" s="16" t="s">
        <v>183</v>
      </c>
      <c r="C141" s="17">
        <f>SPMU!C141+EKH!C141+WKH!C141+SWKH!C141+WJH!C141+EJH!C141+RB!C141+WGH!C141+SWGH!C141+EGH!C141+NGH!C141+SGH!C141</f>
        <v>0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ht="12.75" customHeight="1">
      <c r="A142" s="18">
        <v>114.0</v>
      </c>
      <c r="B142" s="16" t="s">
        <v>184</v>
      </c>
      <c r="C142" s="17">
        <f>SPMU!C142+EKH!C142+WKH!C142+SWKH!C142+WJH!C142+EJH!C142+RB!C142+WGH!C142+SWGH!C142+EGH!C142+NGH!C142+SGH!C142</f>
        <v>0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12.75" customHeight="1">
      <c r="A143" s="12" t="s">
        <v>185</v>
      </c>
      <c r="B143" s="13" t="s">
        <v>186</v>
      </c>
      <c r="C143" s="14">
        <f>SUM(C144:C147)</f>
        <v>134.4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ht="12.75" customHeight="1">
      <c r="A144" s="18">
        <v>115.0</v>
      </c>
      <c r="B144" s="16" t="s">
        <v>187</v>
      </c>
      <c r="C144" s="17">
        <f>SPMU!C144+EKH!C144+WKH!C144+SWKH!C144+WJH!C144+EJH!C144+RB!C144+WGH!C144+SWGH!C144+EGH!C144+NGH!C144+SGH!C144</f>
        <v>35.4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ht="12.75" customHeight="1">
      <c r="A145" s="18">
        <v>116.0</v>
      </c>
      <c r="B145" s="16" t="s">
        <v>188</v>
      </c>
      <c r="C145" s="17">
        <f>SPMU!C145+EKH!C145+WKH!C145+SWKH!C145+WJH!C145+EJH!C145+RB!C145+WGH!C145+SWGH!C145+EGH!C145+NGH!C145+SGH!C145</f>
        <v>99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12.75" customHeight="1">
      <c r="A146" s="18">
        <v>117.0</v>
      </c>
      <c r="B146" s="16" t="s">
        <v>189</v>
      </c>
      <c r="C146" s="17">
        <f>SPMU!C146+EKH!C146+WKH!C146+SWKH!C146+WJH!C146+EJH!C146+RB!C146+WGH!C146+SWGH!C146+EGH!C146+NGH!C146+SGH!C146</f>
        <v>0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ht="12.75" customHeight="1">
      <c r="A147" s="18">
        <v>118.0</v>
      </c>
      <c r="B147" s="16" t="s">
        <v>45</v>
      </c>
      <c r="C147" s="17">
        <f>SPMU!C147+EKH!C147+WKH!C147+SWKH!C147+WJH!C147+EJH!C147+RB!C147+WGH!C147+SWGH!C147+EGH!C147+NGH!C147+SGH!C147</f>
        <v>0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ht="12.75" customHeight="1">
      <c r="A148" s="12">
        <v>119.0</v>
      </c>
      <c r="B148" s="13" t="s">
        <v>190</v>
      </c>
      <c r="C148" s="14">
        <f>SPMU!C148+EKH!C148+WKH!C148+SWKH!C148+WJH!C148+EJH!C148+RB!C148+WGH!C148+SWGH!C148+EGH!C148+NGH!C148+SGH!C148</f>
        <v>34.05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ht="12.75" customHeight="1">
      <c r="A149" s="12">
        <v>120.0</v>
      </c>
      <c r="B149" s="13" t="s">
        <v>191</v>
      </c>
      <c r="C149" s="14">
        <f>SPMU!C149+EKH!C149+WKH!C149+SWKH!C149+WJH!C149+EJH!C149+RB!C149+WGH!C149+SWGH!C149+EGH!C149+NGH!C149+SGH!C149</f>
        <v>0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ht="12.75" customHeight="1">
      <c r="A150" s="12" t="s">
        <v>192</v>
      </c>
      <c r="B150" s="13" t="s">
        <v>193</v>
      </c>
      <c r="C150" s="14">
        <f>SUM(C151:C153)</f>
        <v>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ht="12.75" customHeight="1">
      <c r="A151" s="18">
        <v>121.0</v>
      </c>
      <c r="B151" s="16" t="s">
        <v>194</v>
      </c>
      <c r="C151" s="17">
        <f>SPMU!C151+EKH!C151+WKH!C151+SWKH!C151+WJH!C151+EJH!C151+RB!C151+WGH!C151+SWGH!C151+EGH!C151+NGH!C151+SGH!C151</f>
        <v>0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ht="12.75" customHeight="1">
      <c r="A152" s="18">
        <v>122.0</v>
      </c>
      <c r="B152" s="16" t="s">
        <v>195</v>
      </c>
      <c r="C152" s="17">
        <f>SPMU!C152+EKH!C152+WKH!C152+SWKH!C152+WJH!C152+EJH!C152+RB!C152+WGH!C152+SWGH!C152+EGH!C152+NGH!C152+SGH!C152</f>
        <v>0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ht="12.75" customHeight="1">
      <c r="A153" s="18">
        <v>123.0</v>
      </c>
      <c r="B153" s="16" t="s">
        <v>196</v>
      </c>
      <c r="C153" s="17">
        <f>SPMU!C153+EKH!C153+WKH!C153+SWKH!C153+WJH!C153+EJH!C153+RB!C153+WGH!C153+SWGH!C153+EGH!C153+NGH!C153+SGH!C153</f>
        <v>0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ht="12.75" customHeight="1">
      <c r="A154" s="12" t="s">
        <v>197</v>
      </c>
      <c r="B154" s="13" t="s">
        <v>198</v>
      </c>
      <c r="C154" s="14">
        <f>SUM(C155:C157)</f>
        <v>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ht="12.75" customHeight="1">
      <c r="A155" s="18">
        <v>124.0</v>
      </c>
      <c r="B155" s="16" t="s">
        <v>199</v>
      </c>
      <c r="C155" s="17">
        <f>SPMU!C155+EKH!C155+WKH!C155+SWKH!C155+WJH!C155+EJH!C155+RB!C155+WGH!C155+SWGH!C155+EGH!C155+NGH!C155+SGH!C155</f>
        <v>0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ht="12.75" customHeight="1">
      <c r="A156" s="18">
        <v>125.0</v>
      </c>
      <c r="B156" s="16" t="s">
        <v>200</v>
      </c>
      <c r="C156" s="17">
        <f>SPMU!C156+EKH!C156+WKH!C156+SWKH!C156+WJH!C156+EJH!C156+RB!C156+WGH!C156+SWGH!C156+EGH!C156+NGH!C156+SGH!C156</f>
        <v>0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ht="12.75" customHeight="1">
      <c r="A157" s="18">
        <v>126.0</v>
      </c>
      <c r="B157" s="16" t="s">
        <v>201</v>
      </c>
      <c r="C157" s="17">
        <f>SPMU!C157+EKH!C157+WKH!C157+SWKH!C157+WJH!C157+EJH!C157+RB!C157+WGH!C157+SWGH!C157+EGH!C157+NGH!C157+SGH!C157</f>
        <v>0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ht="12.75" customHeight="1">
      <c r="A158" s="9" t="s">
        <v>202</v>
      </c>
      <c r="B158" s="10" t="s">
        <v>203</v>
      </c>
      <c r="C158" s="11">
        <f>C159+C163+C171+C174+C178+C184+C186+C188+C189</f>
        <v>1984.069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ht="12.75" customHeight="1">
      <c r="A159" s="12" t="s">
        <v>204</v>
      </c>
      <c r="B159" s="13" t="s">
        <v>205</v>
      </c>
      <c r="C159" s="14">
        <f>SUM(C160:C162)</f>
        <v>63.15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ht="12.75" customHeight="1">
      <c r="A160" s="18">
        <v>127.0</v>
      </c>
      <c r="B160" s="16" t="s">
        <v>206</v>
      </c>
      <c r="C160" s="17">
        <f>SPMU!C160+EKH!C160+WKH!C160+SWKH!C160+WJH!C160+EJH!C160+RB!C160+WGH!C160+SWGH!C160+EGH!C160+NGH!C160+SGH!C160</f>
        <v>57.45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ht="12.75" customHeight="1">
      <c r="A161" s="18">
        <v>128.0</v>
      </c>
      <c r="B161" s="16" t="s">
        <v>207</v>
      </c>
      <c r="C161" s="17">
        <f>SPMU!C161+EKH!C161+WKH!C161+SWKH!C161+WJH!C161+EJH!C161+RB!C161+WGH!C161+SWGH!C161+EGH!C161+NGH!C161+SGH!C161</f>
        <v>5.7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ht="12.75" customHeight="1">
      <c r="A162" s="18">
        <v>129.0</v>
      </c>
      <c r="B162" s="16" t="s">
        <v>208</v>
      </c>
      <c r="C162" s="17">
        <f>SPMU!C162+EKH!C162+WKH!C162+SWKH!C162+WJH!C162+EJH!C162+RB!C162+WGH!C162+SWGH!C162+EGH!C162+NGH!C162+SGH!C162</f>
        <v>0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2.75" customHeight="1">
      <c r="A163" s="12" t="s">
        <v>209</v>
      </c>
      <c r="B163" s="13" t="s">
        <v>210</v>
      </c>
      <c r="C163" s="14">
        <f>SUM(C164:C170)</f>
        <v>1731.18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ht="12.75" customHeight="1">
      <c r="A164" s="18">
        <v>130.0</v>
      </c>
      <c r="B164" s="16" t="s">
        <v>211</v>
      </c>
      <c r="C164" s="19">
        <v>1710.59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ht="12.75" customHeight="1">
      <c r="A165" s="18">
        <v>131.0</v>
      </c>
      <c r="B165" s="16" t="s">
        <v>212</v>
      </c>
      <c r="C165" s="17">
        <f>SPMU!C165+EKH!C165+WKH!C165+SWKH!C165+WJH!C165+EJH!C165+RB!C165+WGH!C165+SWGH!C165+EGH!C165+NGH!C165+SGH!C165</f>
        <v>6.15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ht="12.75" customHeight="1">
      <c r="A166" s="18">
        <v>132.0</v>
      </c>
      <c r="B166" s="16" t="s">
        <v>213</v>
      </c>
      <c r="C166" s="17">
        <f>SPMU!C166+EKH!C166+WKH!C166+SWKH!C166+WJH!C166+EJH!C166+RB!C166+WGH!C166+SWGH!C166+EGH!C166+NGH!C166+SGH!C166</f>
        <v>0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ht="12.75" customHeight="1">
      <c r="A167" s="18">
        <v>133.0</v>
      </c>
      <c r="B167" s="16" t="s">
        <v>214</v>
      </c>
      <c r="C167" s="17">
        <f>SPMU!C167+EKH!C167+WKH!C167+SWKH!C167+WJH!C167+EJH!C167+RB!C167+WGH!C167+SWGH!C167+EGH!C167+NGH!C167+SGH!C167</f>
        <v>0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ht="12.75" customHeight="1">
      <c r="A168" s="18">
        <v>134.0</v>
      </c>
      <c r="B168" s="16" t="s">
        <v>215</v>
      </c>
      <c r="C168" s="17">
        <f>SPMU!C168+EKH!C168+WKH!C168+SWKH!C168+WJH!C168+EJH!C168+RB!C168+WGH!C168+SWGH!C168+EGH!C168+NGH!C168+SGH!C168</f>
        <v>14.44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ht="12.75" customHeight="1">
      <c r="A169" s="18">
        <v>135.0</v>
      </c>
      <c r="B169" s="16" t="s">
        <v>216</v>
      </c>
      <c r="C169" s="17">
        <f>SPMU!C169+EKH!C169+WKH!C169+SWKH!C169+WJH!C169+EJH!C169+RB!C169+WGH!C169+SWGH!C169+EGH!C169+NGH!C169+SGH!C169</f>
        <v>0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ht="12.75" customHeight="1">
      <c r="A170" s="18">
        <v>136.0</v>
      </c>
      <c r="B170" s="16" t="s">
        <v>217</v>
      </c>
      <c r="C170" s="17">
        <f>SPMU!C170+EKH!C170+WKH!C170+SWKH!C170+WJH!C170+EJH!C170+RB!C170+WGH!C170+SWGH!C170+EGH!C170+NGH!C170+SGH!C170</f>
        <v>0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ht="12.75" customHeight="1">
      <c r="A171" s="12" t="s">
        <v>218</v>
      </c>
      <c r="B171" s="13" t="s">
        <v>219</v>
      </c>
      <c r="C171" s="14">
        <f>SUM(C172:C173)</f>
        <v>93.3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ht="12.75" customHeight="1">
      <c r="A172" s="18">
        <v>137.0</v>
      </c>
      <c r="B172" s="16" t="s">
        <v>220</v>
      </c>
      <c r="C172" s="17">
        <f>SPMU!C172+EKH!C172+WKH!C172+SWKH!C172+WJH!C172+EJH!C172+RB!C172+WGH!C172+SWGH!C172+EGH!C172+NGH!C172+SGH!C172</f>
        <v>93.3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2.75" customHeight="1">
      <c r="A173" s="18">
        <v>138.0</v>
      </c>
      <c r="B173" s="16" t="s">
        <v>221</v>
      </c>
      <c r="C173" s="17">
        <f>SPMU!C173+EKH!C173+WKH!C173+SWKH!C173+WJH!C173+EJH!C173+RB!C173+WGH!C173+SWGH!C173+EGH!C173+NGH!C173+SGH!C173</f>
        <v>0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ht="12.75" customHeight="1">
      <c r="A174" s="12" t="s">
        <v>222</v>
      </c>
      <c r="B174" s="13" t="s">
        <v>223</v>
      </c>
      <c r="C174" s="14">
        <f>SUM(C175:C177)</f>
        <v>26.439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2.75" customHeight="1">
      <c r="A175" s="18">
        <v>139.0</v>
      </c>
      <c r="B175" s="16" t="s">
        <v>224</v>
      </c>
      <c r="C175" s="17">
        <f>SPMU!C175+EKH!C175+WKH!C175+SWKH!C175+WJH!C175+EJH!C175+RB!C175+WGH!C175+SWGH!C175+EGH!C175+NGH!C175+SGH!C175</f>
        <v>22.39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2.75" customHeight="1">
      <c r="A176" s="18">
        <v>140.0</v>
      </c>
      <c r="B176" s="16" t="s">
        <v>225</v>
      </c>
      <c r="C176" s="17">
        <f>SPMU!C176+EKH!C176+WKH!C176+SWKH!C176+WJH!C176+EJH!C176+RB!C176+WGH!C176+SWGH!C176+EGH!C176+NGH!C176+SGH!C176</f>
        <v>4.049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ht="12.75" customHeight="1">
      <c r="A177" s="18">
        <v>141.0</v>
      </c>
      <c r="B177" s="16" t="s">
        <v>226</v>
      </c>
      <c r="C177" s="17">
        <f>SPMU!C177+EKH!C177+WKH!C177+SWKH!C177+WJH!C177+EJH!C177+RB!C177+WGH!C177+SWGH!C177+EGH!C177+NGH!C177+SGH!C177</f>
        <v>0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2.75" customHeight="1">
      <c r="A178" s="12" t="s">
        <v>227</v>
      </c>
      <c r="B178" s="13" t="s">
        <v>228</v>
      </c>
      <c r="C178" s="14">
        <f>SUM(C179:C183)</f>
        <v>38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ht="12.75" customHeight="1">
      <c r="A179" s="18">
        <v>142.1</v>
      </c>
      <c r="B179" s="16" t="s">
        <v>229</v>
      </c>
      <c r="C179" s="17">
        <f>SPMU!C179+EKH!C179+WKH!C179+SWKH!C179+WJH!C179+EJH!C179+RB!C179+WGH!C179+SWGH!C179+EGH!C179+NGH!C179+SGH!C179</f>
        <v>0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2.75" customHeight="1">
      <c r="A180" s="18">
        <v>142.2</v>
      </c>
      <c r="B180" s="16" t="s">
        <v>230</v>
      </c>
      <c r="C180" s="17">
        <f>SPMU!C180+EKH!C180+WKH!C180+SWKH!C180+WJH!C180+EJH!C180+RB!C180+WGH!C180+SWGH!C180+EGH!C180+NGH!C180+SGH!C180</f>
        <v>0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ht="12.75" customHeight="1">
      <c r="A181" s="18">
        <v>143.0</v>
      </c>
      <c r="B181" s="16" t="s">
        <v>231</v>
      </c>
      <c r="C181" s="17">
        <f>SPMU!C181+EKH!C181+WKH!C181+SWKH!C181+WJH!C181+EJH!C181+RB!C181+WGH!C181+SWGH!C181+EGH!C181+NGH!C181+SGH!C181</f>
        <v>0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2.75" customHeight="1">
      <c r="A182" s="18">
        <v>144.0</v>
      </c>
      <c r="B182" s="16" t="s">
        <v>232</v>
      </c>
      <c r="C182" s="17">
        <f>SPMU!C182+EKH!C182+WKH!C182+SWKH!C182+WJH!C182+EJH!C182+RB!C182+WGH!C182+SWGH!C182+EGH!C182+NGH!C182+SGH!C182</f>
        <v>38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ht="12.75" customHeight="1">
      <c r="A183" s="18">
        <v>145.0</v>
      </c>
      <c r="B183" s="16" t="s">
        <v>233</v>
      </c>
      <c r="C183" s="17">
        <f>SPMU!C183+EKH!C183+WKH!C183+SWKH!C183+WJH!C183+EJH!C183+RB!C183+WGH!C183+SWGH!C183+EGH!C183+NGH!C183+SGH!C183</f>
        <v>0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ht="12.75" customHeight="1">
      <c r="A184" s="12" t="s">
        <v>234</v>
      </c>
      <c r="B184" s="13" t="s">
        <v>235</v>
      </c>
      <c r="C184" s="14">
        <f>C185</f>
        <v>6.1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ht="12.75" customHeight="1">
      <c r="A185" s="18">
        <v>146.0</v>
      </c>
      <c r="B185" s="16" t="s">
        <v>236</v>
      </c>
      <c r="C185" s="17">
        <f>SPMU!C185+EKH!C185+WKH!C185+SWKH!C185+WJH!C185+EJH!C185+RB!C185+WGH!C185+SWGH!C185+EGH!C185+NGH!C185+SGH!C185</f>
        <v>6.1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ht="12.75" customHeight="1">
      <c r="A186" s="12" t="s">
        <v>237</v>
      </c>
      <c r="B186" s="13" t="s">
        <v>238</v>
      </c>
      <c r="C186" s="14">
        <f>C187</f>
        <v>0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2.75" customHeight="1">
      <c r="A187" s="15">
        <v>147.0</v>
      </c>
      <c r="B187" s="16" t="s">
        <v>132</v>
      </c>
      <c r="C187" s="17">
        <f>SPMU!C187+EKH!C187+WKH!C187+SWKH!C187+WJH!C187+EJH!C187+RB!C187+WGH!C187+SWGH!C187+EGH!C187+NGH!C187+SGH!C187</f>
        <v>0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2.75" customHeight="1">
      <c r="A188" s="12">
        <v>148.0</v>
      </c>
      <c r="B188" s="13" t="s">
        <v>239</v>
      </c>
      <c r="C188" s="14">
        <f>SPMU!C188+EKH!C188+WKH!C188+SWKH!C188+WJH!C188+EJH!C188+RB!C188+WGH!C188+SWGH!C188+EGH!C188+NGH!C188+SGH!C188</f>
        <v>0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2.75" customHeight="1">
      <c r="A189" s="12">
        <v>149.0</v>
      </c>
      <c r="B189" s="13" t="s">
        <v>240</v>
      </c>
      <c r="C189" s="14">
        <f>SPMU!C189+EKH!C189+WKH!C189+SWKH!C189+WJH!C189+EJH!C189+RB!C189+WGH!C189+SWGH!C189+EGH!C189+NGH!C189+SGH!C189</f>
        <v>25.9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2.75" customHeight="1">
      <c r="A190" s="9" t="s">
        <v>241</v>
      </c>
      <c r="B190" s="10" t="s">
        <v>242</v>
      </c>
      <c r="C190" s="11" t="str">
        <f>C191+C196+C202+C208+C216+C221+C225+C232+C234+C242+C245+C249+C253+C254</f>
        <v>#REF!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ht="12.75" customHeight="1">
      <c r="A191" s="12" t="s">
        <v>243</v>
      </c>
      <c r="B191" s="13" t="s">
        <v>205</v>
      </c>
      <c r="C191" s="14">
        <f>SUM(C192:C195)</f>
        <v>1677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ht="12.75" customHeight="1">
      <c r="A192" s="18">
        <v>150.0</v>
      </c>
      <c r="B192" s="16" t="s">
        <v>244</v>
      </c>
      <c r="C192" s="17">
        <f>SPMU!C192+EKH!C192+WKH!C192+SWKH!C192+WJH!C192+EJH!C192+RB!C192+WGH!C192+SWGH!C192+EGH!C192+NGH!C192+SGH!C192</f>
        <v>1677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ht="12.75" customHeight="1">
      <c r="A193" s="18">
        <v>151.0</v>
      </c>
      <c r="B193" s="16" t="s">
        <v>245</v>
      </c>
      <c r="C193" s="17">
        <f>SPMU!C193+EKH!C193+WKH!C193+SWKH!C193+WJH!C193+EJH!C193+RB!C193+WGH!C193+SWGH!C193+EGH!C193+NGH!C193+SGH!C193</f>
        <v>0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2.75" customHeight="1">
      <c r="A194" s="18">
        <v>152.0</v>
      </c>
      <c r="B194" s="16" t="s">
        <v>246</v>
      </c>
      <c r="C194" s="17">
        <f>SPMU!C194+EKH!C194+WKH!C194+SWKH!C194+WJH!C194+EJH!C194+RB!C194+WGH!C194+SWGH!C194+EGH!C194+NGH!C194+SGH!C194</f>
        <v>0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ht="12.75" customHeight="1">
      <c r="A195" s="18">
        <v>153.0</v>
      </c>
      <c r="B195" s="16" t="s">
        <v>247</v>
      </c>
      <c r="C195" s="17">
        <f>SPMU!C195+EKH!C195+WKH!C195+SWKH!C195+WJH!C195+EJH!C195+RB!C195+WGH!C195+SWGH!C195+EGH!C195+NGH!C195+SGH!C195</f>
        <v>0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2.75" customHeight="1">
      <c r="A196" s="12" t="s">
        <v>248</v>
      </c>
      <c r="B196" s="13" t="s">
        <v>249</v>
      </c>
      <c r="C196" s="14">
        <f>SUM(C197:C201)</f>
        <v>152.6925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ht="12.75" customHeight="1">
      <c r="A197" s="18">
        <v>154.0</v>
      </c>
      <c r="B197" s="16" t="s">
        <v>250</v>
      </c>
      <c r="C197" s="17">
        <f>SPMU!C197+EKH!C197+WKH!C197+SWKH!C197+WJH!C197+EJH!C197+RB!C197+WGH!C197+SWGH!C197+EGH!C197+NGH!C197+SGH!C197</f>
        <v>0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ht="12.75" customHeight="1">
      <c r="A198" s="18">
        <v>155.0</v>
      </c>
      <c r="B198" s="16" t="s">
        <v>251</v>
      </c>
      <c r="C198" s="17">
        <f>SPMU!C198+EKH!C198+WKH!C198+SWKH!C198+WJH!C198+EJH!C198+RB!C198+WGH!C198+SWGH!C198+EGH!C198+NGH!C198+SGH!C198</f>
        <v>21.5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ht="12.75" customHeight="1">
      <c r="A199" s="18">
        <v>156.0</v>
      </c>
      <c r="B199" s="16" t="s">
        <v>252</v>
      </c>
      <c r="C199" s="17">
        <f>SPMU!C199+EKH!C199+WKH!C199+SWKH!C199+WJH!C199+EJH!C199+RB!C199+WGH!C199+SWGH!C199+EGH!C199+NGH!C199+SGH!C199</f>
        <v>102.35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ht="12.75" customHeight="1">
      <c r="A200" s="18">
        <v>157.0</v>
      </c>
      <c r="B200" s="16" t="s">
        <v>253</v>
      </c>
      <c r="C200" s="17">
        <f>SPMU!C200+EKH!C200+WKH!C200+SWKH!C200+WJH!C200+EJH!C200+RB!C200+WGH!C200+SWGH!C200+EGH!C200+NGH!C200+SGH!C200</f>
        <v>3.4975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ht="12.75" customHeight="1">
      <c r="A201" s="18">
        <v>158.0</v>
      </c>
      <c r="B201" s="16" t="s">
        <v>254</v>
      </c>
      <c r="C201" s="17">
        <f>SPMU!C201+EKH!C201+WKH!C201+SWKH!C201+WJH!C201+EJH!C201+RB!C201+WGH!C201+SWGH!C201+EGH!C201+NGH!C201+SGH!C201</f>
        <v>25.345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ht="12.75" customHeight="1">
      <c r="A202" s="12" t="s">
        <v>255</v>
      </c>
      <c r="B202" s="13" t="s">
        <v>210</v>
      </c>
      <c r="C202" s="14" t="str">
        <f>SUM(C203:C207)</f>
        <v>#REF!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ht="12.75" customHeight="1">
      <c r="A203" s="18">
        <v>159.0</v>
      </c>
      <c r="B203" s="16" t="s">
        <v>211</v>
      </c>
      <c r="C203" s="17" t="str">
        <f>SPMU!C203+EKH!C203+WKH!C203+SWKH!C203+WJH!C203+EJH!C203+RB!C203+WGH!C203+SWGH!C203+EGH!C203+NGH!C203+SGH!C203</f>
        <v>#REF!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ht="12.75" customHeight="1">
      <c r="A204" s="18">
        <v>160.0</v>
      </c>
      <c r="B204" s="16" t="s">
        <v>256</v>
      </c>
      <c r="C204" s="17">
        <f>SPMU!C204+EKH!C204+WKH!C204+SWKH!C204+WJH!C204+EJH!C204+RB!C204+WGH!C204+SWGH!C204+EGH!C204+NGH!C204+SGH!C204</f>
        <v>6.24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ht="12.75" customHeight="1">
      <c r="A205" s="18">
        <v>161.0</v>
      </c>
      <c r="B205" s="16" t="s">
        <v>213</v>
      </c>
      <c r="C205" s="17">
        <f>SPMU!C205+EKH!C205+WKH!C205+SWKH!C205+WJH!C205+EJH!C205+RB!C205+WGH!C205+SWGH!C205+EGH!C205+NGH!C205+SGH!C205</f>
        <v>9.32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ht="12.75" customHeight="1">
      <c r="A206" s="18">
        <v>162.0</v>
      </c>
      <c r="B206" s="16" t="s">
        <v>214</v>
      </c>
      <c r="C206" s="17">
        <f>SPMU!C206+EKH!C206+WKH!C206+SWKH!C206+WJH!C206+EJH!C206+RB!C206+WGH!C206+SWGH!C206+EGH!C206+NGH!C206+SGH!C206</f>
        <v>0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ht="12.75" customHeight="1">
      <c r="A207" s="18">
        <v>163.0</v>
      </c>
      <c r="B207" s="16" t="s">
        <v>257</v>
      </c>
      <c r="C207" s="17">
        <f>SPMU!C207+EKH!C207+WKH!C207+SWKH!C207+WJH!C207+EJH!C207+RB!C207+WGH!C207+SWGH!C207+EGH!C207+NGH!C207+SGH!C207</f>
        <v>0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ht="12.75" customHeight="1">
      <c r="A208" s="12" t="s">
        <v>258</v>
      </c>
      <c r="B208" s="13" t="s">
        <v>219</v>
      </c>
      <c r="C208" s="14">
        <f>SUM(C209:C215)</f>
        <v>1016.64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ht="12.75" customHeight="1">
      <c r="A209" s="18">
        <v>164.0</v>
      </c>
      <c r="B209" s="16" t="s">
        <v>259</v>
      </c>
      <c r="C209" s="17">
        <f>SPMU!C209+EKH!C209+WKH!C209+SWKH!C209+WJH!C209+EJH!C209+RB!C209+WGH!C209+SWGH!C209+EGH!C209+NGH!C209+SGH!C209</f>
        <v>2.2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ht="12.75" customHeight="1">
      <c r="A210" s="18">
        <v>165.0</v>
      </c>
      <c r="B210" s="16" t="s">
        <v>260</v>
      </c>
      <c r="C210" s="17">
        <f>SPMU!C210+EKH!C210+WKH!C210+SWKH!C210+WJH!C210+EJH!C210+RB!C210+WGH!C210+SWGH!C210+EGH!C210+NGH!C210+SGH!C210</f>
        <v>0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ht="12.75" customHeight="1">
      <c r="A211" s="18">
        <v>166.0</v>
      </c>
      <c r="B211" s="16" t="s">
        <v>261</v>
      </c>
      <c r="C211" s="17">
        <f>SPMU!C211+EKH!C211+WKH!C211+SWKH!C211+WJH!C211+EJH!C211+RB!C211+WGH!C211+SWGH!C211+EGH!C211+NGH!C211+SGH!C211</f>
        <v>0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ht="12.75" customHeight="1">
      <c r="A212" s="18">
        <v>167.0</v>
      </c>
      <c r="B212" s="16" t="s">
        <v>262</v>
      </c>
      <c r="C212" s="17">
        <f>SPMU!C212+EKH!C212+WKH!C212+SWKH!C212+WJH!C212+EJH!C212+RB!C212+WGH!C212+SWGH!C212+EGH!C212+NGH!C212+SGH!C212</f>
        <v>0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ht="12.75" customHeight="1">
      <c r="A213" s="18">
        <v>168.0</v>
      </c>
      <c r="B213" s="16" t="s">
        <v>263</v>
      </c>
      <c r="C213" s="17">
        <f>SPMU!C213+EKH!C213+WKH!C213+SWKH!C213+WJH!C213+EJH!C213+RB!C213+WGH!C213+SWGH!C213+EGH!C213+NGH!C213+SGH!C213</f>
        <v>987.98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ht="12.75" customHeight="1">
      <c r="A214" s="18">
        <v>169.0</v>
      </c>
      <c r="B214" s="16" t="s">
        <v>264</v>
      </c>
      <c r="C214" s="17">
        <f>SPMU!C214+EKH!C214+WKH!C214+SWKH!C214+WJH!C214+EJH!C214+RB!C214+WGH!C214+SWGH!C214+EGH!C214+NGH!C214+SGH!C214</f>
        <v>26.46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ht="12.75" customHeight="1">
      <c r="A215" s="18">
        <v>170.0</v>
      </c>
      <c r="B215" s="16" t="s">
        <v>265</v>
      </c>
      <c r="C215" s="17">
        <f>SPMU!C215+EKH!C215+WKH!C215+SWKH!C215+WJH!C215+EJH!C215+RB!C215+WGH!C215+SWGH!C215+EGH!C215+NGH!C215+SGH!C215</f>
        <v>0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ht="12.75" customHeight="1">
      <c r="A216" s="12" t="s">
        <v>266</v>
      </c>
      <c r="B216" s="13" t="s">
        <v>267</v>
      </c>
      <c r="C216" s="14">
        <f>SUM(C217:C220)</f>
        <v>0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ht="12.75" customHeight="1">
      <c r="A217" s="18">
        <v>171.0</v>
      </c>
      <c r="B217" s="16" t="s">
        <v>268</v>
      </c>
      <c r="C217" s="17">
        <f>SPMU!C217+EKH!C217+WKH!C217+SWKH!C217+WJH!C217+EJH!C217+RB!C217+WGH!C217+SWGH!C217+EGH!C217+NGH!C217+SGH!C217</f>
        <v>0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ht="12.75" customHeight="1">
      <c r="A218" s="18">
        <v>172.0</v>
      </c>
      <c r="B218" s="16" t="s">
        <v>269</v>
      </c>
      <c r="C218" s="17">
        <f>SPMU!C218+EKH!C218+WKH!C218+SWKH!C218+WJH!C218+EJH!C218+RB!C218+WGH!C218+SWGH!C218+EGH!C218+NGH!C218+SGH!C218</f>
        <v>0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ht="12.75" customHeight="1">
      <c r="A219" s="18">
        <v>173.0</v>
      </c>
      <c r="B219" s="16" t="s">
        <v>270</v>
      </c>
      <c r="C219" s="17">
        <f>SPMU!C219+EKH!C219+WKH!C219+SWKH!C219+WJH!C219+EJH!C219+RB!C219+WGH!C219+SWGH!C219+EGH!C219+NGH!C219+SGH!C219</f>
        <v>0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ht="12.75" customHeight="1">
      <c r="A220" s="18">
        <v>174.0</v>
      </c>
      <c r="B220" s="16" t="s">
        <v>271</v>
      </c>
      <c r="C220" s="17">
        <f>SPMU!C220+EKH!C220+WKH!C220+SWKH!C220+WJH!C220+EJH!C220+RB!C220+WGH!C220+SWGH!C220+EGH!C220+NGH!C220+SGH!C220</f>
        <v>0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ht="12.75" customHeight="1">
      <c r="A221" s="12" t="s">
        <v>272</v>
      </c>
      <c r="B221" s="13" t="s">
        <v>223</v>
      </c>
      <c r="C221" s="14">
        <f>SUM(C222:C224)</f>
        <v>339.89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ht="12.75" customHeight="1">
      <c r="A222" s="18">
        <v>175.0</v>
      </c>
      <c r="B222" s="16" t="s">
        <v>224</v>
      </c>
      <c r="C222" s="17">
        <f>SPMU!C222+EKH!C222+WKH!C222+SWKH!C222+WJH!C222+EJH!C222+RB!C222+WGH!C222+SWGH!C222+EGH!C222+NGH!C222+SGH!C222</f>
        <v>184.27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ht="12.75" customHeight="1">
      <c r="A223" s="18">
        <v>176.0</v>
      </c>
      <c r="B223" s="16" t="s">
        <v>225</v>
      </c>
      <c r="C223" s="17">
        <f>SPMU!C223+EKH!C223+WKH!C223+SWKH!C223+WJH!C223+EJH!C223+RB!C223+WGH!C223+SWGH!C223+EGH!C223+NGH!C223+SGH!C223</f>
        <v>145.62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ht="12.75" customHeight="1">
      <c r="A224" s="18">
        <v>177.0</v>
      </c>
      <c r="B224" s="16" t="s">
        <v>226</v>
      </c>
      <c r="C224" s="17">
        <f>SPMU!C224+EKH!C224+WKH!C224+SWKH!C224+WJH!C224+EJH!C224+RB!C224+WGH!C224+SWGH!C224+EGH!C224+NGH!C224+SGH!C224</f>
        <v>10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ht="12.75" customHeight="1">
      <c r="A225" s="12" t="s">
        <v>273</v>
      </c>
      <c r="B225" s="13" t="s">
        <v>274</v>
      </c>
      <c r="C225" s="14">
        <f>SUM(C226:C231)</f>
        <v>0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ht="12.75" customHeight="1">
      <c r="A226" s="18">
        <v>178.0</v>
      </c>
      <c r="B226" s="16" t="s">
        <v>275</v>
      </c>
      <c r="C226" s="17">
        <f>SPMU!C226+EKH!C226+WKH!C226+SWKH!C226+WJH!C226+EJH!C226+RB!C226+WGH!C226+SWGH!C226+EGH!C226+NGH!C226+SGH!C226</f>
        <v>0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ht="12.75" customHeight="1">
      <c r="A227" s="18">
        <v>179.0</v>
      </c>
      <c r="B227" s="16" t="s">
        <v>132</v>
      </c>
      <c r="C227" s="17">
        <f>SPMU!C227+EKH!C227+WKH!C227+SWKH!C227+WJH!C227+EJH!C227+RB!C227+WGH!C227+SWGH!C227+EGH!C227+NGH!C227+SGH!C227</f>
        <v>0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ht="12.75" customHeight="1">
      <c r="A228" s="18">
        <v>180.0</v>
      </c>
      <c r="B228" s="16" t="s">
        <v>276</v>
      </c>
      <c r="C228" s="17">
        <f>SPMU!C228+EKH!C228+WKH!C228+SWKH!C228+WJH!C228+EJH!C228+RB!C228+WGH!C228+SWGH!C228+EGH!C228+NGH!C228+SGH!C228</f>
        <v>0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ht="12.75" customHeight="1">
      <c r="A229" s="18">
        <v>181.0</v>
      </c>
      <c r="B229" s="16" t="s">
        <v>277</v>
      </c>
      <c r="C229" s="17">
        <f>SPMU!C229+EKH!C229+WKH!C229+SWKH!C229+WJH!C229+EJH!C229+RB!C229+WGH!C229+SWGH!C229+EGH!C229+NGH!C229+SGH!C229</f>
        <v>0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ht="12.75" customHeight="1">
      <c r="A230" s="18">
        <v>182.0</v>
      </c>
      <c r="B230" s="16" t="s">
        <v>278</v>
      </c>
      <c r="C230" s="17">
        <f>SPMU!C230+EKH!C230+WKH!C230+SWKH!C230+WJH!C230+EJH!C230+RB!C230+WGH!C230+SWGH!C230+EGH!C230+NGH!C230+SGH!C230</f>
        <v>0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ht="12.75" customHeight="1">
      <c r="A231" s="18">
        <v>183.0</v>
      </c>
      <c r="B231" s="16" t="s">
        <v>279</v>
      </c>
      <c r="C231" s="17">
        <f>SPMU!C231+EKH!C231+WKH!C231+SWKH!C231+WJH!C231+EJH!C231+RB!C231+WGH!C231+SWGH!C231+EGH!C231+NGH!C231+SGH!C231</f>
        <v>0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ht="12.75" customHeight="1">
      <c r="A232" s="12" t="s">
        <v>280</v>
      </c>
      <c r="B232" s="13" t="s">
        <v>281</v>
      </c>
      <c r="C232" s="14">
        <f>C233</f>
        <v>0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ht="12.75" customHeight="1">
      <c r="A233" s="18">
        <v>184.0</v>
      </c>
      <c r="B233" s="16" t="s">
        <v>282</v>
      </c>
      <c r="C233" s="17">
        <f>SPMU!C233+EKH!C233+WKH!C233+SWKH!C233+WJH!C233+EJH!C233+RB!C233+WGH!C233+SWGH!C233+EGH!C233+NGH!C233+SGH!C233</f>
        <v>0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ht="12.75" customHeight="1">
      <c r="A234" s="12" t="s">
        <v>283</v>
      </c>
      <c r="B234" s="13" t="s">
        <v>228</v>
      </c>
      <c r="C234" s="14">
        <f>SUM(C235:C241)</f>
        <v>7.92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ht="12.75" customHeight="1">
      <c r="A235" s="18">
        <v>185.1</v>
      </c>
      <c r="B235" s="16" t="s">
        <v>229</v>
      </c>
      <c r="C235" s="17">
        <f>SPMU!C235+EKH!C235+WKH!C235+SWKH!C235+WJH!C235+EJH!C235+RB!C235+WGH!C235+SWGH!C235+EGH!C235+NGH!C235+SGH!C235</f>
        <v>0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ht="12.75" customHeight="1">
      <c r="A236" s="18">
        <v>185.2</v>
      </c>
      <c r="B236" s="16" t="s">
        <v>230</v>
      </c>
      <c r="C236" s="17">
        <f>SPMU!C236+EKH!C236+WKH!C236+SWKH!C236+WJH!C236+EJH!C236+RB!C236+WGH!C236+SWGH!C236+EGH!C236+NGH!C236+SGH!C236</f>
        <v>0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ht="12.75" customHeight="1">
      <c r="A237" s="18">
        <v>186.0</v>
      </c>
      <c r="B237" s="16" t="s">
        <v>284</v>
      </c>
      <c r="C237" s="17">
        <f>SPMU!C237+EKH!C237+WKH!C237+SWKH!C237+WJH!C237+EJH!C237+RB!C237+WGH!C237+SWGH!C237+EGH!C237+NGH!C237+SGH!C237</f>
        <v>7.92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ht="12.75" customHeight="1">
      <c r="A238" s="18">
        <v>187.0</v>
      </c>
      <c r="B238" s="16" t="s">
        <v>285</v>
      </c>
      <c r="C238" s="17">
        <f>SPMU!C238+EKH!C238+WKH!C238+SWKH!C238+WJH!C238+EJH!C238+RB!C238+WGH!C238+SWGH!C238+EGH!C238+NGH!C238+SGH!C238</f>
        <v>0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ht="12.75" customHeight="1">
      <c r="A239" s="18">
        <v>188.0</v>
      </c>
      <c r="B239" s="16" t="s">
        <v>232</v>
      </c>
      <c r="C239" s="17">
        <f>SPMU!C239+EKH!C239+WKH!C239+SWKH!C239+WJH!C239+EJH!C239+RB!C239+WGH!C239+SWGH!C239+EGH!C239+NGH!C239+SGH!C239</f>
        <v>0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ht="12.75" customHeight="1">
      <c r="A240" s="18">
        <v>189.0</v>
      </c>
      <c r="B240" s="16" t="s">
        <v>233</v>
      </c>
      <c r="C240" s="17">
        <f>SPMU!C240+EKH!C240+WKH!C240+SWKH!C240+WJH!C240+EJH!C240+RB!C240+WGH!C240+SWGH!C240+EGH!C240+NGH!C240+SGH!C240</f>
        <v>0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ht="12.75" customHeight="1">
      <c r="A241" s="18">
        <v>190.0</v>
      </c>
      <c r="B241" s="16" t="s">
        <v>286</v>
      </c>
      <c r="C241" s="17">
        <f>SPMU!C241+EKH!C241+WKH!C241+SWKH!C241+WJH!C241+EJH!C241+RB!C241+WGH!C241+SWGH!C241+EGH!C241+NGH!C241+SGH!C241</f>
        <v>0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ht="12.75" customHeight="1">
      <c r="A242" s="12" t="s">
        <v>287</v>
      </c>
      <c r="B242" s="13" t="s">
        <v>288</v>
      </c>
      <c r="C242" s="14">
        <f>SUM(C243:C244)</f>
        <v>0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ht="12.75" customHeight="1">
      <c r="A243" s="18">
        <v>191.0</v>
      </c>
      <c r="B243" s="16" t="s">
        <v>289</v>
      </c>
      <c r="C243" s="17">
        <f>SPMU!C243+EKH!C243+WKH!C243+SWKH!C243+WJH!C243+EJH!C243+RB!C243+WGH!C243+SWGH!C243+EGH!C243+NGH!C243+SGH!C243</f>
        <v>0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ht="12.75" customHeight="1">
      <c r="A244" s="18">
        <v>192.0</v>
      </c>
      <c r="B244" s="16" t="s">
        <v>290</v>
      </c>
      <c r="C244" s="17">
        <f>SPMU!C244+EKH!C244+WKH!C244+SWKH!C244+WJH!C244+EJH!C244+RB!C244+WGH!C244+SWGH!C244+EGH!C244+NGH!C244+SGH!C244</f>
        <v>0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ht="12.75" customHeight="1">
      <c r="A245" s="12" t="s">
        <v>291</v>
      </c>
      <c r="B245" s="13" t="s">
        <v>235</v>
      </c>
      <c r="C245" s="14">
        <f>SUM(C246:C248)</f>
        <v>25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ht="12.75" customHeight="1">
      <c r="A246" s="18">
        <v>193.0</v>
      </c>
      <c r="B246" s="16" t="s">
        <v>292</v>
      </c>
      <c r="C246" s="17">
        <f>SPMU!C246+EKH!C246+WKH!C246+SWKH!C246+WJH!C246+EJH!C246+RB!C246+WGH!C246+SWGH!C246+EGH!C246+NGH!C246+SGH!C246</f>
        <v>25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ht="12.75" customHeight="1">
      <c r="A247" s="18">
        <v>194.1</v>
      </c>
      <c r="B247" s="16" t="s">
        <v>236</v>
      </c>
      <c r="C247" s="17">
        <f>SPMU!C247+EKH!C247+WKH!C247+SWKH!C247+WJH!C247+EJH!C247+RB!C247+WGH!C247+SWGH!C247+EGH!C247+NGH!C247+SGH!C247</f>
        <v>0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ht="12.75" customHeight="1">
      <c r="A248" s="18">
        <v>194.2</v>
      </c>
      <c r="B248" s="16" t="s">
        <v>293</v>
      </c>
      <c r="C248" s="17">
        <f>SPMU!C248+EKH!C248+WKH!C248+SWKH!C248+WJH!C248+EJH!C248+RB!C248+WGH!C248+SWGH!C248+EGH!C248+NGH!C248+SGH!C248</f>
        <v>0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ht="12.75" customHeight="1">
      <c r="A249" s="12" t="s">
        <v>294</v>
      </c>
      <c r="B249" s="13" t="s">
        <v>295</v>
      </c>
      <c r="C249" s="14">
        <f>SUM(C250:C252)</f>
        <v>316.5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ht="12.75" customHeight="1">
      <c r="A250" s="18">
        <v>195.0</v>
      </c>
      <c r="B250" s="16" t="s">
        <v>296</v>
      </c>
      <c r="C250" s="17">
        <f>SPMU!C250+EKH!C250+WKH!C250+SWKH!C250+WJH!C250+EJH!C250+RB!C250+WGH!C250+SWGH!C250+EGH!C250+NGH!C250+SGH!C250</f>
        <v>192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ht="12.75" customHeight="1">
      <c r="A251" s="18">
        <v>196.0</v>
      </c>
      <c r="B251" s="16" t="s">
        <v>297</v>
      </c>
      <c r="C251" s="17">
        <f>SPMU!C251+EKH!C251+WKH!C251+SWKH!C251+WJH!C251+EJH!C251+RB!C251+WGH!C251+SWGH!C251+EGH!C251+NGH!C251+SGH!C251</f>
        <v>124.5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ht="12.75" customHeight="1">
      <c r="A252" s="18">
        <v>197.0</v>
      </c>
      <c r="B252" s="16" t="s">
        <v>298</v>
      </c>
      <c r="C252" s="17">
        <f>SPMU!C252+EKH!C252+WKH!C252+SWKH!C252+WJH!C252+EJH!C252+RB!C252+WGH!C252+SWGH!C252+EGH!C252+NGH!C252+SGH!C252</f>
        <v>0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ht="12.75" customHeight="1">
      <c r="A253" s="12">
        <v>198.0</v>
      </c>
      <c r="B253" s="13" t="s">
        <v>239</v>
      </c>
      <c r="C253" s="14">
        <f>SPMU!C253+EKH!C253+WKH!C253+SWKH!C253+WJH!C253+EJH!C253+RB!C253+WGH!C253+SWGH!C253+EGH!C253+NGH!C253+SGH!C253</f>
        <v>0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ht="12.75" customHeight="1">
      <c r="A254" s="12">
        <v>199.0</v>
      </c>
      <c r="B254" s="13" t="s">
        <v>240</v>
      </c>
      <c r="C254" s="14">
        <f>SPMU!C254+EKH!C254+WKH!C254+SWKH!C254+WJH!C254+EJH!C254+RB!C254+WGH!C254+SWGH!C254+EGH!C254+NGH!C254+SGH!C254</f>
        <v>0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ht="12.75" customHeight="1">
      <c r="A255" s="6" t="s">
        <v>299</v>
      </c>
      <c r="B255" s="7" t="s">
        <v>300</v>
      </c>
      <c r="C255" s="8">
        <f>+SUM(C256:C262)</f>
        <v>0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ht="12.75" customHeight="1">
      <c r="A256" s="18">
        <v>1.0</v>
      </c>
      <c r="B256" s="16" t="s">
        <v>301</v>
      </c>
      <c r="C256" s="17">
        <f>SPMU!C256+EKH!C256+WKH!C256+SWKH!C256+WJH!C256+EJH!C256+RB!C256+WGH!C256+SWGH!C256+EGH!C256+NGH!C256+SGH!C256</f>
        <v>0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ht="12.75" customHeight="1">
      <c r="A257" s="18">
        <v>2.0</v>
      </c>
      <c r="B257" s="16" t="s">
        <v>302</v>
      </c>
      <c r="C257" s="17">
        <f>SPMU!C257+EKH!C257+WKH!C257+SWKH!C257+WJH!C257+EJH!C257+RB!C257+WGH!C257+SWGH!C257+EGH!C257+NGH!C257+SGH!C257</f>
        <v>0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ht="12.75" customHeight="1">
      <c r="A258" s="18">
        <v>3.0</v>
      </c>
      <c r="B258" s="16" t="s">
        <v>303</v>
      </c>
      <c r="C258" s="17">
        <f>SPMU!C258+EKH!C258+WKH!C258+SWKH!C258+WJH!C258+EJH!C258+RB!C258+WGH!C258+SWGH!C258+EGH!C258+NGH!C258+SGH!C258</f>
        <v>0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ht="12.75" customHeight="1">
      <c r="A259" s="18">
        <v>4.0</v>
      </c>
      <c r="B259" s="16" t="s">
        <v>304</v>
      </c>
      <c r="C259" s="17">
        <f>SPMU!C259+EKH!C259+WKH!C259+SWKH!C259+WJH!C259+EJH!C259+RB!C259+WGH!C259+SWGH!C259+EGH!C259+NGH!C259+SGH!C259</f>
        <v>0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ht="12.75" customHeight="1">
      <c r="A260" s="18">
        <v>5.0</v>
      </c>
      <c r="B260" s="16" t="s">
        <v>305</v>
      </c>
      <c r="C260" s="17">
        <f>SPMU!C260+EKH!C260+WKH!C260+SWKH!C260+WJH!C260+EJH!C260+RB!C260+WGH!C260+SWGH!C260+EGH!C260+NGH!C260+SGH!C260</f>
        <v>0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ht="12.75" customHeight="1">
      <c r="A261" s="18">
        <v>6.0</v>
      </c>
      <c r="B261" s="16" t="s">
        <v>306</v>
      </c>
      <c r="C261" s="17">
        <f>SPMU!C261+EKH!C261+WKH!C261+SWKH!C261+WJH!C261+EJH!C261+RB!C261+WGH!C261+SWGH!C261+EGH!C261+NGH!C261+SGH!C261</f>
        <v>0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ht="12.75" customHeight="1">
      <c r="A262" s="18">
        <v>7.0</v>
      </c>
      <c r="B262" s="16" t="s">
        <v>307</v>
      </c>
      <c r="C262" s="17">
        <f>SPMU!C262+EKH!C262+WKH!C262+SWKH!C262+WJH!C262+EJH!C262+RB!C262+WGH!C262+SWGH!C262+EGH!C262+NGH!C262+SGH!C262</f>
        <v>0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ht="12.75" customHeight="1">
      <c r="A263" s="21"/>
      <c r="B263" s="22" t="s">
        <v>308</v>
      </c>
      <c r="C263" s="23" t="str">
        <f>+C255+C3</f>
        <v>#REF!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ht="12.75" customHeight="1">
      <c r="A264" s="24"/>
      <c r="B264" s="4"/>
      <c r="C264" s="2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ht="12.75" customHeight="1">
      <c r="A265" s="24"/>
      <c r="B265" s="4"/>
      <c r="C265" s="2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ht="12.75" customHeight="1">
      <c r="A266" s="24"/>
      <c r="B266" s="4"/>
      <c r="C266" s="2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ht="12.75" customHeight="1">
      <c r="A267" s="24"/>
      <c r="B267" s="4"/>
      <c r="C267" s="2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ht="12.75" customHeight="1">
      <c r="A268" s="24"/>
      <c r="B268" s="4"/>
      <c r="C268" s="2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ht="12.75" customHeight="1">
      <c r="A269" s="24"/>
      <c r="B269" s="4"/>
      <c r="C269" s="2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ht="12.75" customHeight="1">
      <c r="A270" s="24"/>
      <c r="B270" s="4"/>
      <c r="C270" s="2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ht="12.75" customHeight="1">
      <c r="A271" s="24"/>
      <c r="B271" s="4"/>
      <c r="C271" s="2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ht="12.75" customHeight="1">
      <c r="A272" s="24"/>
      <c r="B272" s="4"/>
      <c r="C272" s="2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ht="12.75" customHeight="1">
      <c r="A273" s="24"/>
      <c r="B273" s="4"/>
      <c r="C273" s="2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ht="12.75" customHeight="1">
      <c r="A274" s="24"/>
      <c r="B274" s="4"/>
      <c r="C274" s="2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ht="12.75" customHeight="1">
      <c r="A275" s="24"/>
      <c r="B275" s="4"/>
      <c r="C275" s="2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ht="12.75" customHeight="1">
      <c r="A276" s="24"/>
      <c r="B276" s="4"/>
      <c r="C276" s="2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ht="12.75" customHeight="1">
      <c r="A277" s="24"/>
      <c r="B277" s="4"/>
      <c r="C277" s="2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ht="12.75" customHeight="1">
      <c r="A278" s="24"/>
      <c r="B278" s="4"/>
      <c r="C278" s="2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ht="12.75" customHeight="1">
      <c r="A279" s="24"/>
      <c r="B279" s="4"/>
      <c r="C279" s="2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ht="12.75" customHeight="1">
      <c r="A280" s="24"/>
      <c r="B280" s="4"/>
      <c r="C280" s="2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ht="12.75" customHeight="1">
      <c r="A281" s="24"/>
      <c r="B281" s="4"/>
      <c r="C281" s="2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ht="12.75" customHeight="1">
      <c r="A282" s="24"/>
      <c r="B282" s="4"/>
      <c r="C282" s="2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ht="12.75" customHeight="1">
      <c r="A283" s="24"/>
      <c r="B283" s="4"/>
      <c r="C283" s="2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ht="12.75" customHeight="1">
      <c r="A284" s="24"/>
      <c r="B284" s="4"/>
      <c r="C284" s="2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ht="12.75" customHeight="1">
      <c r="A285" s="24"/>
      <c r="B285" s="4"/>
      <c r="C285" s="2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ht="12.75" customHeight="1">
      <c r="A286" s="24"/>
      <c r="B286" s="4"/>
      <c r="C286" s="2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ht="12.75" customHeight="1">
      <c r="A287" s="24"/>
      <c r="B287" s="4"/>
      <c r="C287" s="2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ht="12.75" customHeight="1">
      <c r="A288" s="24"/>
      <c r="B288" s="4"/>
      <c r="C288" s="2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ht="12.75" customHeight="1">
      <c r="A289" s="24"/>
      <c r="B289" s="4"/>
      <c r="C289" s="2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ht="12.75" customHeight="1">
      <c r="A290" s="24"/>
      <c r="B290" s="4"/>
      <c r="C290" s="2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ht="12.75" customHeight="1">
      <c r="A291" s="24"/>
      <c r="B291" s="4"/>
      <c r="C291" s="2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ht="12.75" customHeight="1">
      <c r="A292" s="24"/>
      <c r="B292" s="4"/>
      <c r="C292" s="2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ht="12.75" customHeight="1">
      <c r="A293" s="24"/>
      <c r="B293" s="4"/>
      <c r="C293" s="2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ht="12.75" customHeight="1">
      <c r="A294" s="24"/>
      <c r="B294" s="4"/>
      <c r="C294" s="2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ht="12.75" customHeight="1">
      <c r="A295" s="24"/>
      <c r="B295" s="4"/>
      <c r="C295" s="2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ht="12.75" customHeight="1">
      <c r="A296" s="24"/>
      <c r="B296" s="4"/>
      <c r="C296" s="2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ht="12.75" customHeight="1">
      <c r="A297" s="24"/>
      <c r="B297" s="4"/>
      <c r="C297" s="2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ht="12.75" customHeight="1">
      <c r="A298" s="24"/>
      <c r="B298" s="4"/>
      <c r="C298" s="2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ht="12.75" customHeight="1">
      <c r="A299" s="24"/>
      <c r="B299" s="4"/>
      <c r="C299" s="2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ht="12.75" customHeight="1">
      <c r="A300" s="24"/>
      <c r="B300" s="4"/>
      <c r="C300" s="2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ht="12.75" customHeight="1">
      <c r="A301" s="24"/>
      <c r="B301" s="4"/>
      <c r="C301" s="2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ht="12.75" customHeight="1">
      <c r="A302" s="24"/>
      <c r="B302" s="4"/>
      <c r="C302" s="2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ht="12.75" customHeight="1">
      <c r="A303" s="24"/>
      <c r="B303" s="4"/>
      <c r="C303" s="2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ht="12.75" customHeight="1">
      <c r="A304" s="24"/>
      <c r="B304" s="4"/>
      <c r="C304" s="2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ht="12.75" customHeight="1">
      <c r="A305" s="24"/>
      <c r="B305" s="4"/>
      <c r="C305" s="2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ht="12.75" customHeight="1">
      <c r="A306" s="24"/>
      <c r="B306" s="4"/>
      <c r="C306" s="2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ht="12.75" customHeight="1">
      <c r="A307" s="24"/>
      <c r="B307" s="4"/>
      <c r="C307" s="2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ht="12.75" customHeight="1">
      <c r="A308" s="24"/>
      <c r="B308" s="4"/>
      <c r="C308" s="2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ht="12.75" customHeight="1">
      <c r="A309" s="24"/>
      <c r="B309" s="4"/>
      <c r="C309" s="2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ht="12.75" customHeight="1">
      <c r="A310" s="24"/>
      <c r="B310" s="4"/>
      <c r="C310" s="2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ht="12.75" customHeight="1">
      <c r="A311" s="24"/>
      <c r="B311" s="4"/>
      <c r="C311" s="2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ht="12.75" customHeight="1">
      <c r="A312" s="24"/>
      <c r="B312" s="4"/>
      <c r="C312" s="2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ht="12.75" customHeight="1">
      <c r="A313" s="24"/>
      <c r="B313" s="4"/>
      <c r="C313" s="2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ht="12.75" customHeight="1">
      <c r="A314" s="24"/>
      <c r="B314" s="4"/>
      <c r="C314" s="2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ht="12.75" customHeight="1">
      <c r="A315" s="24"/>
      <c r="B315" s="4"/>
      <c r="C315" s="2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ht="12.75" customHeight="1">
      <c r="A316" s="24"/>
      <c r="B316" s="4"/>
      <c r="C316" s="2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ht="12.75" customHeight="1">
      <c r="A317" s="24"/>
      <c r="B317" s="4"/>
      <c r="C317" s="2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ht="12.75" customHeight="1">
      <c r="A318" s="24"/>
      <c r="B318" s="4"/>
      <c r="C318" s="2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ht="12.75" customHeight="1">
      <c r="A319" s="24"/>
      <c r="B319" s="4"/>
      <c r="C319" s="2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ht="12.75" customHeight="1">
      <c r="A320" s="24"/>
      <c r="B320" s="4"/>
      <c r="C320" s="2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ht="12.75" customHeight="1">
      <c r="A321" s="24"/>
      <c r="B321" s="4"/>
      <c r="C321" s="2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ht="12.75" customHeight="1">
      <c r="A322" s="24"/>
      <c r="B322" s="4"/>
      <c r="C322" s="2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ht="12.75" customHeight="1">
      <c r="A323" s="24"/>
      <c r="B323" s="4"/>
      <c r="C323" s="2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ht="12.75" customHeight="1">
      <c r="A324" s="24"/>
      <c r="B324" s="4"/>
      <c r="C324" s="2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ht="12.75" customHeight="1">
      <c r="A325" s="24"/>
      <c r="B325" s="4"/>
      <c r="C325" s="2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ht="12.75" customHeight="1">
      <c r="A326" s="24"/>
      <c r="B326" s="4"/>
      <c r="C326" s="2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ht="12.75" customHeight="1">
      <c r="A327" s="24"/>
      <c r="B327" s="4"/>
      <c r="C327" s="2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ht="12.75" customHeight="1">
      <c r="A328" s="24"/>
      <c r="B328" s="4"/>
      <c r="C328" s="2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ht="12.75" customHeight="1">
      <c r="A329" s="24"/>
      <c r="B329" s="4"/>
      <c r="C329" s="2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ht="12.75" customHeight="1">
      <c r="A330" s="24"/>
      <c r="B330" s="4"/>
      <c r="C330" s="2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ht="12.75" customHeight="1">
      <c r="A331" s="24"/>
      <c r="B331" s="4"/>
      <c r="C331" s="2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ht="12.75" customHeight="1">
      <c r="A332" s="24"/>
      <c r="B332" s="4"/>
      <c r="C332" s="2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ht="12.75" customHeight="1">
      <c r="A333" s="24"/>
      <c r="B333" s="4"/>
      <c r="C333" s="2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ht="12.75" customHeight="1">
      <c r="A334" s="24"/>
      <c r="B334" s="4"/>
      <c r="C334" s="2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ht="12.75" customHeight="1">
      <c r="A335" s="24"/>
      <c r="B335" s="4"/>
      <c r="C335" s="2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ht="12.75" customHeight="1">
      <c r="A336" s="24"/>
      <c r="B336" s="4"/>
      <c r="C336" s="2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ht="12.75" customHeight="1">
      <c r="A337" s="24"/>
      <c r="B337" s="4"/>
      <c r="C337" s="2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ht="12.75" customHeight="1">
      <c r="A338" s="24"/>
      <c r="B338" s="4"/>
      <c r="C338" s="2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ht="12.75" customHeight="1">
      <c r="A339" s="24"/>
      <c r="B339" s="4"/>
      <c r="C339" s="2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ht="12.75" customHeight="1">
      <c r="A340" s="24"/>
      <c r="B340" s="4"/>
      <c r="C340" s="2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ht="12.75" customHeight="1">
      <c r="A341" s="24"/>
      <c r="B341" s="4"/>
      <c r="C341" s="2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ht="12.75" customHeight="1">
      <c r="A342" s="24"/>
      <c r="B342" s="4"/>
      <c r="C342" s="2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ht="12.75" customHeight="1">
      <c r="A343" s="24"/>
      <c r="B343" s="4"/>
      <c r="C343" s="2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ht="12.75" customHeight="1">
      <c r="A344" s="24"/>
      <c r="B344" s="4"/>
      <c r="C344" s="2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ht="12.75" customHeight="1">
      <c r="A345" s="24"/>
      <c r="B345" s="4"/>
      <c r="C345" s="2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ht="12.75" customHeight="1">
      <c r="A346" s="24"/>
      <c r="B346" s="4"/>
      <c r="C346" s="2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ht="12.75" customHeight="1">
      <c r="A347" s="24"/>
      <c r="B347" s="4"/>
      <c r="C347" s="2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ht="12.75" customHeight="1">
      <c r="A348" s="24"/>
      <c r="B348" s="4"/>
      <c r="C348" s="2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ht="12.75" customHeight="1">
      <c r="A349" s="24"/>
      <c r="B349" s="4"/>
      <c r="C349" s="2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ht="12.75" customHeight="1">
      <c r="A350" s="24"/>
      <c r="B350" s="4"/>
      <c r="C350" s="2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ht="12.75" customHeight="1">
      <c r="A351" s="24"/>
      <c r="B351" s="4"/>
      <c r="C351" s="2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ht="12.75" customHeight="1">
      <c r="A352" s="24"/>
      <c r="B352" s="4"/>
      <c r="C352" s="2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ht="12.75" customHeight="1">
      <c r="A353" s="24"/>
      <c r="B353" s="4"/>
      <c r="C353" s="2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ht="12.75" customHeight="1">
      <c r="A354" s="24"/>
      <c r="B354" s="4"/>
      <c r="C354" s="2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ht="12.75" customHeight="1">
      <c r="A355" s="24"/>
      <c r="B355" s="4"/>
      <c r="C355" s="2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ht="12.75" customHeight="1">
      <c r="A356" s="24"/>
      <c r="B356" s="4"/>
      <c r="C356" s="2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ht="12.75" customHeight="1">
      <c r="A357" s="24"/>
      <c r="B357" s="4"/>
      <c r="C357" s="2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ht="12.75" customHeight="1">
      <c r="A358" s="24"/>
      <c r="B358" s="4"/>
      <c r="C358" s="2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ht="12.75" customHeight="1">
      <c r="A359" s="24"/>
      <c r="B359" s="4"/>
      <c r="C359" s="2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ht="12.75" customHeight="1">
      <c r="A360" s="24"/>
      <c r="B360" s="4"/>
      <c r="C360" s="2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ht="12.75" customHeight="1">
      <c r="A361" s="24"/>
      <c r="B361" s="4"/>
      <c r="C361" s="2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ht="12.75" customHeight="1">
      <c r="A362" s="24"/>
      <c r="B362" s="4"/>
      <c r="C362" s="2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ht="12.75" customHeight="1">
      <c r="A363" s="24"/>
      <c r="B363" s="4"/>
      <c r="C363" s="2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ht="12.75" customHeight="1">
      <c r="A364" s="24"/>
      <c r="B364" s="4"/>
      <c r="C364" s="2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ht="12.75" customHeight="1">
      <c r="A365" s="24"/>
      <c r="B365" s="4"/>
      <c r="C365" s="2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ht="12.75" customHeight="1">
      <c r="A366" s="24"/>
      <c r="B366" s="4"/>
      <c r="C366" s="2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ht="12.75" customHeight="1">
      <c r="A367" s="24"/>
      <c r="B367" s="4"/>
      <c r="C367" s="2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ht="12.75" customHeight="1">
      <c r="A368" s="24"/>
      <c r="B368" s="4"/>
      <c r="C368" s="2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ht="12.75" customHeight="1">
      <c r="A369" s="24"/>
      <c r="B369" s="4"/>
      <c r="C369" s="2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ht="12.75" customHeight="1">
      <c r="A370" s="24"/>
      <c r="B370" s="4"/>
      <c r="C370" s="2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ht="12.75" customHeight="1">
      <c r="A371" s="24"/>
      <c r="B371" s="4"/>
      <c r="C371" s="2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ht="12.75" customHeight="1">
      <c r="A372" s="24"/>
      <c r="B372" s="4"/>
      <c r="C372" s="2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ht="12.75" customHeight="1">
      <c r="A373" s="24"/>
      <c r="B373" s="4"/>
      <c r="C373" s="2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ht="12.75" customHeight="1">
      <c r="A374" s="24"/>
      <c r="B374" s="4"/>
      <c r="C374" s="2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ht="12.75" customHeight="1">
      <c r="A375" s="24"/>
      <c r="B375" s="4"/>
      <c r="C375" s="2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ht="12.75" customHeight="1">
      <c r="A376" s="24"/>
      <c r="B376" s="4"/>
      <c r="C376" s="2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ht="12.75" customHeight="1">
      <c r="A377" s="24"/>
      <c r="B377" s="4"/>
      <c r="C377" s="2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ht="12.75" customHeight="1">
      <c r="A378" s="24"/>
      <c r="B378" s="4"/>
      <c r="C378" s="2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ht="12.75" customHeight="1">
      <c r="A379" s="24"/>
      <c r="B379" s="4"/>
      <c r="C379" s="2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ht="12.75" customHeight="1">
      <c r="A380" s="24"/>
      <c r="B380" s="4"/>
      <c r="C380" s="2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ht="12.75" customHeight="1">
      <c r="A381" s="24"/>
      <c r="B381" s="4"/>
      <c r="C381" s="2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ht="12.75" customHeight="1">
      <c r="A382" s="24"/>
      <c r="B382" s="4"/>
      <c r="C382" s="2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ht="12.75" customHeight="1">
      <c r="A383" s="24"/>
      <c r="B383" s="4"/>
      <c r="C383" s="2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ht="12.75" customHeight="1">
      <c r="A384" s="24"/>
      <c r="B384" s="4"/>
      <c r="C384" s="2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ht="12.75" customHeight="1">
      <c r="A385" s="24"/>
      <c r="B385" s="4"/>
      <c r="C385" s="2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ht="12.75" customHeight="1">
      <c r="A386" s="24"/>
      <c r="B386" s="4"/>
      <c r="C386" s="2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ht="12.75" customHeight="1">
      <c r="A387" s="24"/>
      <c r="B387" s="4"/>
      <c r="C387" s="2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ht="12.75" customHeight="1">
      <c r="A388" s="24"/>
      <c r="B388" s="4"/>
      <c r="C388" s="2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ht="12.75" customHeight="1">
      <c r="A389" s="24"/>
      <c r="B389" s="4"/>
      <c r="C389" s="2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ht="12.75" customHeight="1">
      <c r="A390" s="24"/>
      <c r="B390" s="4"/>
      <c r="C390" s="2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ht="12.75" customHeight="1">
      <c r="A391" s="24"/>
      <c r="B391" s="4"/>
      <c r="C391" s="2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ht="12.75" customHeight="1">
      <c r="A392" s="24"/>
      <c r="B392" s="4"/>
      <c r="C392" s="2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ht="12.75" customHeight="1">
      <c r="A393" s="24"/>
      <c r="B393" s="4"/>
      <c r="C393" s="2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ht="12.75" customHeight="1">
      <c r="A394" s="24"/>
      <c r="B394" s="4"/>
      <c r="C394" s="2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ht="12.75" customHeight="1">
      <c r="A395" s="24"/>
      <c r="B395" s="4"/>
      <c r="C395" s="2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ht="12.75" customHeight="1">
      <c r="A396" s="24"/>
      <c r="B396" s="4"/>
      <c r="C396" s="2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ht="12.75" customHeight="1">
      <c r="A397" s="24"/>
      <c r="B397" s="4"/>
      <c r="C397" s="2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ht="12.75" customHeight="1">
      <c r="A398" s="24"/>
      <c r="B398" s="4"/>
      <c r="C398" s="2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ht="12.75" customHeight="1">
      <c r="A399" s="24"/>
      <c r="B399" s="4"/>
      <c r="C399" s="2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ht="12.75" customHeight="1">
      <c r="A400" s="24"/>
      <c r="B400" s="4"/>
      <c r="C400" s="2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ht="12.75" customHeight="1">
      <c r="A401" s="24"/>
      <c r="B401" s="4"/>
      <c r="C401" s="2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ht="12.75" customHeight="1">
      <c r="A402" s="24"/>
      <c r="B402" s="4"/>
      <c r="C402" s="2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ht="12.75" customHeight="1">
      <c r="A403" s="24"/>
      <c r="B403" s="4"/>
      <c r="C403" s="2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ht="12.75" customHeight="1">
      <c r="A404" s="24"/>
      <c r="B404" s="4"/>
      <c r="C404" s="2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ht="12.75" customHeight="1">
      <c r="A405" s="24"/>
      <c r="B405" s="4"/>
      <c r="C405" s="2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ht="12.75" customHeight="1">
      <c r="A406" s="24"/>
      <c r="B406" s="4"/>
      <c r="C406" s="2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ht="12.75" customHeight="1">
      <c r="A407" s="24"/>
      <c r="B407" s="4"/>
      <c r="C407" s="2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ht="12.75" customHeight="1">
      <c r="A408" s="24"/>
      <c r="B408" s="4"/>
      <c r="C408" s="2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ht="12.75" customHeight="1">
      <c r="A409" s="24"/>
      <c r="B409" s="4"/>
      <c r="C409" s="2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ht="12.75" customHeight="1">
      <c r="A410" s="24"/>
      <c r="B410" s="4"/>
      <c r="C410" s="2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ht="12.75" customHeight="1">
      <c r="A411" s="24"/>
      <c r="B411" s="4"/>
      <c r="C411" s="2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ht="12.75" customHeight="1">
      <c r="A412" s="24"/>
      <c r="B412" s="4"/>
      <c r="C412" s="2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ht="12.75" customHeight="1">
      <c r="A413" s="24"/>
      <c r="B413" s="4"/>
      <c r="C413" s="2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ht="12.75" customHeight="1">
      <c r="A414" s="24"/>
      <c r="B414" s="4"/>
      <c r="C414" s="2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ht="12.75" customHeight="1">
      <c r="A415" s="24"/>
      <c r="B415" s="4"/>
      <c r="C415" s="2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ht="12.75" customHeight="1">
      <c r="A416" s="24"/>
      <c r="B416" s="4"/>
      <c r="C416" s="2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ht="12.75" customHeight="1">
      <c r="A417" s="24"/>
      <c r="B417" s="4"/>
      <c r="C417" s="2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ht="12.75" customHeight="1">
      <c r="A418" s="24"/>
      <c r="B418" s="4"/>
      <c r="C418" s="2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ht="12.75" customHeight="1">
      <c r="A419" s="24"/>
      <c r="B419" s="4"/>
      <c r="C419" s="2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ht="12.75" customHeight="1">
      <c r="A420" s="24"/>
      <c r="B420" s="4"/>
      <c r="C420" s="2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ht="12.75" customHeight="1">
      <c r="A421" s="24"/>
      <c r="B421" s="4"/>
      <c r="C421" s="2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ht="12.75" customHeight="1">
      <c r="A422" s="24"/>
      <c r="B422" s="4"/>
      <c r="C422" s="2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ht="12.75" customHeight="1">
      <c r="A423" s="24"/>
      <c r="B423" s="4"/>
      <c r="C423" s="2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ht="12.75" customHeight="1">
      <c r="A424" s="24"/>
      <c r="B424" s="4"/>
      <c r="C424" s="2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ht="12.75" customHeight="1">
      <c r="A425" s="24"/>
      <c r="B425" s="4"/>
      <c r="C425" s="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ht="12.75" customHeight="1">
      <c r="A426" s="24"/>
      <c r="B426" s="4"/>
      <c r="C426" s="2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ht="12.75" customHeight="1">
      <c r="A427" s="24"/>
      <c r="B427" s="4"/>
      <c r="C427" s="2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ht="12.75" customHeight="1">
      <c r="A428" s="24"/>
      <c r="B428" s="4"/>
      <c r="C428" s="2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ht="12.75" customHeight="1">
      <c r="A429" s="24"/>
      <c r="B429" s="4"/>
      <c r="C429" s="2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ht="12.75" customHeight="1">
      <c r="A430" s="24"/>
      <c r="B430" s="4"/>
      <c r="C430" s="2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ht="12.75" customHeight="1">
      <c r="A431" s="24"/>
      <c r="B431" s="4"/>
      <c r="C431" s="2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ht="12.75" customHeight="1">
      <c r="A432" s="24"/>
      <c r="B432" s="4"/>
      <c r="C432" s="2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ht="12.75" customHeight="1">
      <c r="A433" s="24"/>
      <c r="B433" s="4"/>
      <c r="C433" s="2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ht="12.75" customHeight="1">
      <c r="A434" s="24"/>
      <c r="B434" s="4"/>
      <c r="C434" s="2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ht="12.75" customHeight="1">
      <c r="A435" s="24"/>
      <c r="B435" s="4"/>
      <c r="C435" s="2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ht="12.75" customHeight="1">
      <c r="A436" s="24"/>
      <c r="B436" s="4"/>
      <c r="C436" s="2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ht="12.75" customHeight="1">
      <c r="A437" s="24"/>
      <c r="B437" s="4"/>
      <c r="C437" s="2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ht="12.75" customHeight="1">
      <c r="A438" s="24"/>
      <c r="B438" s="4"/>
      <c r="C438" s="2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ht="12.75" customHeight="1">
      <c r="A439" s="24"/>
      <c r="B439" s="4"/>
      <c r="C439" s="2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ht="12.75" customHeight="1">
      <c r="A440" s="24"/>
      <c r="B440" s="4"/>
      <c r="C440" s="2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ht="12.75" customHeight="1">
      <c r="A441" s="24"/>
      <c r="B441" s="4"/>
      <c r="C441" s="2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ht="12.75" customHeight="1">
      <c r="A442" s="24"/>
      <c r="B442" s="4"/>
      <c r="C442" s="2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ht="12.75" customHeight="1">
      <c r="A443" s="24"/>
      <c r="B443" s="4"/>
      <c r="C443" s="2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ht="12.75" customHeight="1">
      <c r="A444" s="24"/>
      <c r="B444" s="4"/>
      <c r="C444" s="2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ht="12.75" customHeight="1">
      <c r="A445" s="24"/>
      <c r="B445" s="4"/>
      <c r="C445" s="2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ht="12.75" customHeight="1">
      <c r="A446" s="24"/>
      <c r="B446" s="4"/>
      <c r="C446" s="2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ht="12.75" customHeight="1">
      <c r="A447" s="24"/>
      <c r="B447" s="4"/>
      <c r="C447" s="2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ht="12.75" customHeight="1">
      <c r="A448" s="24"/>
      <c r="B448" s="4"/>
      <c r="C448" s="2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ht="12.75" customHeight="1">
      <c r="A449" s="24"/>
      <c r="B449" s="4"/>
      <c r="C449" s="2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ht="12.75" customHeight="1">
      <c r="A450" s="24"/>
      <c r="B450" s="4"/>
      <c r="C450" s="2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ht="12.75" customHeight="1">
      <c r="A451" s="24"/>
      <c r="B451" s="4"/>
      <c r="C451" s="2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ht="12.75" customHeight="1">
      <c r="A452" s="24"/>
      <c r="B452" s="4"/>
      <c r="C452" s="2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ht="12.75" customHeight="1">
      <c r="A453" s="24"/>
      <c r="B453" s="4"/>
      <c r="C453" s="2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ht="12.75" customHeight="1">
      <c r="A454" s="24"/>
      <c r="B454" s="4"/>
      <c r="C454" s="2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ht="12.75" customHeight="1">
      <c r="A455" s="24"/>
      <c r="B455" s="4"/>
      <c r="C455" s="2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ht="12.75" customHeight="1">
      <c r="A456" s="24"/>
      <c r="B456" s="4"/>
      <c r="C456" s="2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ht="12.75" customHeight="1">
      <c r="A457" s="24"/>
      <c r="B457" s="4"/>
      <c r="C457" s="2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ht="12.75" customHeight="1">
      <c r="A458" s="24"/>
      <c r="B458" s="4"/>
      <c r="C458" s="2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ht="12.75" customHeight="1">
      <c r="A459" s="24"/>
      <c r="B459" s="4"/>
      <c r="C459" s="2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ht="12.75" customHeight="1">
      <c r="A460" s="24"/>
      <c r="B460" s="4"/>
      <c r="C460" s="2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ht="12.75" customHeight="1">
      <c r="A461" s="24"/>
      <c r="B461" s="4"/>
      <c r="C461" s="2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ht="12.75" customHeight="1">
      <c r="A462" s="24"/>
      <c r="B462" s="4"/>
      <c r="C462" s="2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ht="12.75" customHeight="1">
      <c r="A463" s="24"/>
      <c r="B463" s="4"/>
      <c r="C463" s="2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ht="12.75" customHeight="1">
      <c r="A464" s="24"/>
      <c r="B464" s="4"/>
      <c r="C464" s="2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ht="12.75" customHeight="1">
      <c r="A465" s="24"/>
      <c r="B465" s="4"/>
      <c r="C465" s="2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ht="12.75" customHeight="1">
      <c r="A466" s="24"/>
      <c r="B466" s="4"/>
      <c r="C466" s="2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ht="12.75" customHeight="1">
      <c r="A467" s="24"/>
      <c r="B467" s="4"/>
      <c r="C467" s="2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ht="12.75" customHeight="1">
      <c r="A468" s="24"/>
      <c r="B468" s="4"/>
      <c r="C468" s="2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ht="12.75" customHeight="1">
      <c r="A469" s="24"/>
      <c r="B469" s="4"/>
      <c r="C469" s="2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ht="12.75" customHeight="1">
      <c r="A470" s="24"/>
      <c r="B470" s="4"/>
      <c r="C470" s="2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ht="12.75" customHeight="1">
      <c r="A471" s="24"/>
      <c r="B471" s="4"/>
      <c r="C471" s="2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ht="12.75" customHeight="1">
      <c r="A472" s="24"/>
      <c r="B472" s="4"/>
      <c r="C472" s="2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ht="12.75" customHeight="1">
      <c r="A473" s="24"/>
      <c r="B473" s="4"/>
      <c r="C473" s="2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ht="12.75" customHeight="1">
      <c r="A474" s="24"/>
      <c r="B474" s="4"/>
      <c r="C474" s="2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ht="12.75" customHeight="1">
      <c r="A475" s="24"/>
      <c r="B475" s="4"/>
      <c r="C475" s="2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ht="12.75" customHeight="1">
      <c r="A476" s="24"/>
      <c r="B476" s="4"/>
      <c r="C476" s="2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ht="12.75" customHeight="1">
      <c r="A477" s="24"/>
      <c r="B477" s="4"/>
      <c r="C477" s="2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ht="12.75" customHeight="1">
      <c r="A478" s="24"/>
      <c r="B478" s="4"/>
      <c r="C478" s="2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ht="12.75" customHeight="1">
      <c r="A479" s="24"/>
      <c r="B479" s="4"/>
      <c r="C479" s="2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ht="12.75" customHeight="1">
      <c r="A480" s="24"/>
      <c r="B480" s="4"/>
      <c r="C480" s="2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ht="12.75" customHeight="1">
      <c r="A481" s="24"/>
      <c r="B481" s="4"/>
      <c r="C481" s="2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ht="12.75" customHeight="1">
      <c r="A482" s="24"/>
      <c r="B482" s="4"/>
      <c r="C482" s="2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ht="12.75" customHeight="1">
      <c r="A483" s="24"/>
      <c r="B483" s="4"/>
      <c r="C483" s="2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ht="12.75" customHeight="1">
      <c r="A484" s="24"/>
      <c r="B484" s="4"/>
      <c r="C484" s="2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ht="12.75" customHeight="1">
      <c r="A485" s="24"/>
      <c r="B485" s="4"/>
      <c r="C485" s="2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ht="12.75" customHeight="1">
      <c r="A486" s="24"/>
      <c r="B486" s="4"/>
      <c r="C486" s="2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ht="12.75" customHeight="1">
      <c r="A487" s="24"/>
      <c r="B487" s="4"/>
      <c r="C487" s="2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ht="12.75" customHeight="1">
      <c r="A488" s="24"/>
      <c r="B488" s="4"/>
      <c r="C488" s="2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ht="12.75" customHeight="1">
      <c r="A489" s="24"/>
      <c r="B489" s="4"/>
      <c r="C489" s="2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ht="12.75" customHeight="1">
      <c r="A490" s="24"/>
      <c r="B490" s="4"/>
      <c r="C490" s="2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ht="12.75" customHeight="1">
      <c r="A491" s="24"/>
      <c r="B491" s="4"/>
      <c r="C491" s="2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ht="12.75" customHeight="1">
      <c r="A492" s="24"/>
      <c r="B492" s="4"/>
      <c r="C492" s="2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ht="12.75" customHeight="1">
      <c r="A493" s="24"/>
      <c r="B493" s="4"/>
      <c r="C493" s="2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ht="12.75" customHeight="1">
      <c r="A494" s="24"/>
      <c r="B494" s="4"/>
      <c r="C494" s="2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ht="12.75" customHeight="1">
      <c r="A495" s="24"/>
      <c r="B495" s="4"/>
      <c r="C495" s="2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ht="12.75" customHeight="1">
      <c r="A496" s="24"/>
      <c r="B496" s="4"/>
      <c r="C496" s="2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ht="12.75" customHeight="1">
      <c r="A497" s="24"/>
      <c r="B497" s="4"/>
      <c r="C497" s="2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ht="12.75" customHeight="1">
      <c r="A498" s="24"/>
      <c r="B498" s="4"/>
      <c r="C498" s="2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ht="12.75" customHeight="1">
      <c r="A499" s="24"/>
      <c r="B499" s="4"/>
      <c r="C499" s="2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ht="12.75" customHeight="1">
      <c r="A500" s="24"/>
      <c r="B500" s="4"/>
      <c r="C500" s="2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ht="12.75" customHeight="1">
      <c r="A501" s="24"/>
      <c r="B501" s="4"/>
      <c r="C501" s="2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ht="12.75" customHeight="1">
      <c r="A502" s="24"/>
      <c r="B502" s="4"/>
      <c r="C502" s="2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ht="12.75" customHeight="1">
      <c r="A503" s="24"/>
      <c r="B503" s="4"/>
      <c r="C503" s="2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ht="12.75" customHeight="1">
      <c r="A504" s="24"/>
      <c r="B504" s="4"/>
      <c r="C504" s="2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ht="12.75" customHeight="1">
      <c r="A505" s="24"/>
      <c r="B505" s="4"/>
      <c r="C505" s="2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ht="12.75" customHeight="1">
      <c r="A506" s="24"/>
      <c r="B506" s="4"/>
      <c r="C506" s="2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ht="12.75" customHeight="1">
      <c r="A507" s="24"/>
      <c r="B507" s="4"/>
      <c r="C507" s="2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ht="12.75" customHeight="1">
      <c r="A508" s="24"/>
      <c r="B508" s="4"/>
      <c r="C508" s="2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ht="12.75" customHeight="1">
      <c r="A509" s="24"/>
      <c r="B509" s="4"/>
      <c r="C509" s="2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ht="12.75" customHeight="1">
      <c r="A510" s="24"/>
      <c r="B510" s="4"/>
      <c r="C510" s="2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ht="12.75" customHeight="1">
      <c r="A511" s="24"/>
      <c r="B511" s="4"/>
      <c r="C511" s="2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ht="12.75" customHeight="1">
      <c r="A512" s="24"/>
      <c r="B512" s="4"/>
      <c r="C512" s="2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ht="12.75" customHeight="1">
      <c r="A513" s="24"/>
      <c r="B513" s="4"/>
      <c r="C513" s="2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ht="12.75" customHeight="1">
      <c r="A514" s="24"/>
      <c r="B514" s="4"/>
      <c r="C514" s="2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ht="12.75" customHeight="1">
      <c r="A515" s="24"/>
      <c r="B515" s="4"/>
      <c r="C515" s="2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ht="12.75" customHeight="1">
      <c r="A516" s="24"/>
      <c r="B516" s="4"/>
      <c r="C516" s="2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ht="12.75" customHeight="1">
      <c r="A517" s="24"/>
      <c r="B517" s="4"/>
      <c r="C517" s="2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ht="12.75" customHeight="1">
      <c r="A518" s="24"/>
      <c r="B518" s="4"/>
      <c r="C518" s="2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ht="12.75" customHeight="1">
      <c r="A519" s="24"/>
      <c r="B519" s="4"/>
      <c r="C519" s="2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ht="12.75" customHeight="1">
      <c r="A520" s="24"/>
      <c r="B520" s="4"/>
      <c r="C520" s="2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ht="12.75" customHeight="1">
      <c r="A521" s="24"/>
      <c r="B521" s="4"/>
      <c r="C521" s="2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ht="12.75" customHeight="1">
      <c r="A522" s="24"/>
      <c r="B522" s="4"/>
      <c r="C522" s="2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ht="12.75" customHeight="1">
      <c r="A523" s="24"/>
      <c r="B523" s="4"/>
      <c r="C523" s="2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ht="12.75" customHeight="1">
      <c r="A524" s="24"/>
      <c r="B524" s="4"/>
      <c r="C524" s="2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ht="12.75" customHeight="1">
      <c r="A525" s="24"/>
      <c r="B525" s="4"/>
      <c r="C525" s="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ht="12.75" customHeight="1">
      <c r="A526" s="24"/>
      <c r="B526" s="4"/>
      <c r="C526" s="2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ht="12.75" customHeight="1">
      <c r="A527" s="24"/>
      <c r="B527" s="4"/>
      <c r="C527" s="2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ht="12.75" customHeight="1">
      <c r="A528" s="24"/>
      <c r="B528" s="4"/>
      <c r="C528" s="2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ht="12.75" customHeight="1">
      <c r="A529" s="24"/>
      <c r="B529" s="4"/>
      <c r="C529" s="2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ht="12.75" customHeight="1">
      <c r="A530" s="24"/>
      <c r="B530" s="4"/>
      <c r="C530" s="2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ht="12.75" customHeight="1">
      <c r="A531" s="24"/>
      <c r="B531" s="4"/>
      <c r="C531" s="2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ht="12.75" customHeight="1">
      <c r="A532" s="24"/>
      <c r="B532" s="4"/>
      <c r="C532" s="2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ht="12.75" customHeight="1">
      <c r="A533" s="24"/>
      <c r="B533" s="4"/>
      <c r="C533" s="2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ht="12.75" customHeight="1">
      <c r="A534" s="24"/>
      <c r="B534" s="4"/>
      <c r="C534" s="2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ht="12.75" customHeight="1">
      <c r="A535" s="24"/>
      <c r="B535" s="4"/>
      <c r="C535" s="2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ht="12.75" customHeight="1">
      <c r="A536" s="24"/>
      <c r="B536" s="4"/>
      <c r="C536" s="2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ht="12.75" customHeight="1">
      <c r="A537" s="24"/>
      <c r="B537" s="4"/>
      <c r="C537" s="2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ht="12.75" customHeight="1">
      <c r="A538" s="24"/>
      <c r="B538" s="4"/>
      <c r="C538" s="2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ht="12.75" customHeight="1">
      <c r="A539" s="24"/>
      <c r="B539" s="4"/>
      <c r="C539" s="2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ht="12.75" customHeight="1">
      <c r="A540" s="24"/>
      <c r="B540" s="4"/>
      <c r="C540" s="2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ht="12.75" customHeight="1">
      <c r="A541" s="24"/>
      <c r="B541" s="4"/>
      <c r="C541" s="2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ht="12.75" customHeight="1">
      <c r="A542" s="24"/>
      <c r="B542" s="4"/>
      <c r="C542" s="2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ht="12.75" customHeight="1">
      <c r="A543" s="24"/>
      <c r="B543" s="4"/>
      <c r="C543" s="2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ht="12.75" customHeight="1">
      <c r="A544" s="24"/>
      <c r="B544" s="4"/>
      <c r="C544" s="2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ht="12.75" customHeight="1">
      <c r="A545" s="24"/>
      <c r="B545" s="4"/>
      <c r="C545" s="2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ht="12.75" customHeight="1">
      <c r="A546" s="24"/>
      <c r="B546" s="4"/>
      <c r="C546" s="2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ht="12.75" customHeight="1">
      <c r="A547" s="24"/>
      <c r="B547" s="4"/>
      <c r="C547" s="2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ht="12.75" customHeight="1">
      <c r="A548" s="24"/>
      <c r="B548" s="4"/>
      <c r="C548" s="2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ht="12.75" customHeight="1">
      <c r="A549" s="24"/>
      <c r="B549" s="4"/>
      <c r="C549" s="2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ht="12.75" customHeight="1">
      <c r="A550" s="24"/>
      <c r="B550" s="4"/>
      <c r="C550" s="2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ht="12.75" customHeight="1">
      <c r="A551" s="24"/>
      <c r="B551" s="4"/>
      <c r="C551" s="2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ht="12.75" customHeight="1">
      <c r="A552" s="24"/>
      <c r="B552" s="4"/>
      <c r="C552" s="2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ht="12.75" customHeight="1">
      <c r="A553" s="24"/>
      <c r="B553" s="4"/>
      <c r="C553" s="2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ht="12.75" customHeight="1">
      <c r="A554" s="24"/>
      <c r="B554" s="4"/>
      <c r="C554" s="2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ht="12.75" customHeight="1">
      <c r="A555" s="24"/>
      <c r="B555" s="4"/>
      <c r="C555" s="2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ht="12.75" customHeight="1">
      <c r="A556" s="24"/>
      <c r="B556" s="4"/>
      <c r="C556" s="2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ht="12.75" customHeight="1">
      <c r="A557" s="24"/>
      <c r="B557" s="4"/>
      <c r="C557" s="2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ht="12.75" customHeight="1">
      <c r="A558" s="24"/>
      <c r="B558" s="4"/>
      <c r="C558" s="2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ht="12.75" customHeight="1">
      <c r="A559" s="24"/>
      <c r="B559" s="4"/>
      <c r="C559" s="2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ht="12.75" customHeight="1">
      <c r="A560" s="24"/>
      <c r="B560" s="4"/>
      <c r="C560" s="2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ht="12.75" customHeight="1">
      <c r="A561" s="24"/>
      <c r="B561" s="4"/>
      <c r="C561" s="2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ht="12.75" customHeight="1">
      <c r="A562" s="24"/>
      <c r="B562" s="4"/>
      <c r="C562" s="2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ht="12.75" customHeight="1">
      <c r="A563" s="24"/>
      <c r="B563" s="4"/>
      <c r="C563" s="2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ht="12.75" customHeight="1">
      <c r="A564" s="24"/>
      <c r="B564" s="4"/>
      <c r="C564" s="2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ht="12.75" customHeight="1">
      <c r="A565" s="24"/>
      <c r="B565" s="4"/>
      <c r="C565" s="2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ht="12.75" customHeight="1">
      <c r="A566" s="24"/>
      <c r="B566" s="4"/>
      <c r="C566" s="2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ht="12.75" customHeight="1">
      <c r="A567" s="24"/>
      <c r="B567" s="4"/>
      <c r="C567" s="2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ht="12.75" customHeight="1">
      <c r="A568" s="24"/>
      <c r="B568" s="4"/>
      <c r="C568" s="2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ht="12.75" customHeight="1">
      <c r="A569" s="24"/>
      <c r="B569" s="4"/>
      <c r="C569" s="2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ht="12.75" customHeight="1">
      <c r="A570" s="24"/>
      <c r="B570" s="4"/>
      <c r="C570" s="2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ht="12.75" customHeight="1">
      <c r="A571" s="24"/>
      <c r="B571" s="4"/>
      <c r="C571" s="2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ht="12.75" customHeight="1">
      <c r="A572" s="24"/>
      <c r="B572" s="4"/>
      <c r="C572" s="2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ht="12.75" customHeight="1">
      <c r="A573" s="24"/>
      <c r="B573" s="4"/>
      <c r="C573" s="2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ht="12.75" customHeight="1">
      <c r="A574" s="24"/>
      <c r="B574" s="4"/>
      <c r="C574" s="2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ht="12.75" customHeight="1">
      <c r="A575" s="24"/>
      <c r="B575" s="4"/>
      <c r="C575" s="2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ht="12.75" customHeight="1">
      <c r="A576" s="24"/>
      <c r="B576" s="4"/>
      <c r="C576" s="2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ht="12.75" customHeight="1">
      <c r="A577" s="24"/>
      <c r="B577" s="4"/>
      <c r="C577" s="2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ht="12.75" customHeight="1">
      <c r="A578" s="24"/>
      <c r="B578" s="4"/>
      <c r="C578" s="2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ht="12.75" customHeight="1">
      <c r="A579" s="24"/>
      <c r="B579" s="4"/>
      <c r="C579" s="2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ht="12.75" customHeight="1">
      <c r="A580" s="24"/>
      <c r="B580" s="4"/>
      <c r="C580" s="2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ht="12.75" customHeight="1">
      <c r="A581" s="24"/>
      <c r="B581" s="4"/>
      <c r="C581" s="2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ht="12.75" customHeight="1">
      <c r="A582" s="24"/>
      <c r="B582" s="4"/>
      <c r="C582" s="2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ht="12.75" customHeight="1">
      <c r="A583" s="24"/>
      <c r="B583" s="4"/>
      <c r="C583" s="2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ht="12.75" customHeight="1">
      <c r="A584" s="24"/>
      <c r="B584" s="4"/>
      <c r="C584" s="2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ht="12.75" customHeight="1">
      <c r="A585" s="24"/>
      <c r="B585" s="4"/>
      <c r="C585" s="2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ht="12.75" customHeight="1">
      <c r="A586" s="24"/>
      <c r="B586" s="4"/>
      <c r="C586" s="2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ht="12.75" customHeight="1">
      <c r="A587" s="24"/>
      <c r="B587" s="4"/>
      <c r="C587" s="2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ht="12.75" customHeight="1">
      <c r="A588" s="24"/>
      <c r="B588" s="4"/>
      <c r="C588" s="2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ht="12.75" customHeight="1">
      <c r="A589" s="24"/>
      <c r="B589" s="4"/>
      <c r="C589" s="2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ht="12.75" customHeight="1">
      <c r="A590" s="24"/>
      <c r="B590" s="4"/>
      <c r="C590" s="2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ht="12.75" customHeight="1">
      <c r="A591" s="24"/>
      <c r="B591" s="4"/>
      <c r="C591" s="2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ht="12.75" customHeight="1">
      <c r="A592" s="24"/>
      <c r="B592" s="4"/>
      <c r="C592" s="2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ht="12.75" customHeight="1">
      <c r="A593" s="24"/>
      <c r="B593" s="4"/>
      <c r="C593" s="2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ht="12.75" customHeight="1">
      <c r="A594" s="24"/>
      <c r="B594" s="4"/>
      <c r="C594" s="2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ht="12.75" customHeight="1">
      <c r="A595" s="24"/>
      <c r="B595" s="4"/>
      <c r="C595" s="2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ht="12.75" customHeight="1">
      <c r="A596" s="24"/>
      <c r="B596" s="4"/>
      <c r="C596" s="2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ht="12.75" customHeight="1">
      <c r="A597" s="24"/>
      <c r="B597" s="4"/>
      <c r="C597" s="2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ht="12.75" customHeight="1">
      <c r="A598" s="24"/>
      <c r="B598" s="4"/>
      <c r="C598" s="2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ht="12.75" customHeight="1">
      <c r="A599" s="24"/>
      <c r="B599" s="4"/>
      <c r="C599" s="2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ht="12.75" customHeight="1">
      <c r="A600" s="24"/>
      <c r="B600" s="4"/>
      <c r="C600" s="2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ht="12.75" customHeight="1">
      <c r="A601" s="24"/>
      <c r="B601" s="4"/>
      <c r="C601" s="2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ht="12.75" customHeight="1">
      <c r="A602" s="24"/>
      <c r="B602" s="4"/>
      <c r="C602" s="2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ht="12.75" customHeight="1">
      <c r="A603" s="24"/>
      <c r="B603" s="4"/>
      <c r="C603" s="2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ht="12.75" customHeight="1">
      <c r="A604" s="24"/>
      <c r="B604" s="4"/>
      <c r="C604" s="2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ht="12.75" customHeight="1">
      <c r="A605" s="24"/>
      <c r="B605" s="4"/>
      <c r="C605" s="2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ht="12.75" customHeight="1">
      <c r="A606" s="24"/>
      <c r="B606" s="4"/>
      <c r="C606" s="2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ht="12.75" customHeight="1">
      <c r="A607" s="24"/>
      <c r="B607" s="4"/>
      <c r="C607" s="2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ht="12.75" customHeight="1">
      <c r="A608" s="24"/>
      <c r="B608" s="4"/>
      <c r="C608" s="2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ht="12.75" customHeight="1">
      <c r="A609" s="24"/>
      <c r="B609" s="4"/>
      <c r="C609" s="2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ht="12.75" customHeight="1">
      <c r="A610" s="24"/>
      <c r="B610" s="4"/>
      <c r="C610" s="2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ht="12.75" customHeight="1">
      <c r="A611" s="24"/>
      <c r="B611" s="4"/>
      <c r="C611" s="2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ht="12.75" customHeight="1">
      <c r="A612" s="24"/>
      <c r="B612" s="4"/>
      <c r="C612" s="2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ht="12.75" customHeight="1">
      <c r="A613" s="24"/>
      <c r="B613" s="4"/>
      <c r="C613" s="2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ht="12.75" customHeight="1">
      <c r="A614" s="24"/>
      <c r="B614" s="4"/>
      <c r="C614" s="2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ht="12.75" customHeight="1">
      <c r="A615" s="24"/>
      <c r="B615" s="4"/>
      <c r="C615" s="2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ht="12.75" customHeight="1">
      <c r="A616" s="24"/>
      <c r="B616" s="4"/>
      <c r="C616" s="2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ht="12.75" customHeight="1">
      <c r="A617" s="24"/>
      <c r="B617" s="4"/>
      <c r="C617" s="2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ht="12.75" customHeight="1">
      <c r="A618" s="24"/>
      <c r="B618" s="4"/>
      <c r="C618" s="2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ht="12.75" customHeight="1">
      <c r="A619" s="24"/>
      <c r="B619" s="4"/>
      <c r="C619" s="2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ht="12.75" customHeight="1">
      <c r="A620" s="24"/>
      <c r="B620" s="4"/>
      <c r="C620" s="2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ht="12.75" customHeight="1">
      <c r="A621" s="24"/>
      <c r="B621" s="4"/>
      <c r="C621" s="2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ht="12.75" customHeight="1">
      <c r="A622" s="24"/>
      <c r="B622" s="4"/>
      <c r="C622" s="2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ht="12.75" customHeight="1">
      <c r="A623" s="24"/>
      <c r="B623" s="4"/>
      <c r="C623" s="2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ht="12.75" customHeight="1">
      <c r="A624" s="24"/>
      <c r="B624" s="4"/>
      <c r="C624" s="2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ht="12.75" customHeight="1">
      <c r="A625" s="24"/>
      <c r="B625" s="4"/>
      <c r="C625" s="2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ht="12.75" customHeight="1">
      <c r="A626" s="24"/>
      <c r="B626" s="4"/>
      <c r="C626" s="2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ht="12.75" customHeight="1">
      <c r="A627" s="24"/>
      <c r="B627" s="4"/>
      <c r="C627" s="2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ht="12.75" customHeight="1">
      <c r="A628" s="24"/>
      <c r="B628" s="4"/>
      <c r="C628" s="2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ht="12.75" customHeight="1">
      <c r="A629" s="24"/>
      <c r="B629" s="4"/>
      <c r="C629" s="2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ht="12.75" customHeight="1">
      <c r="A630" s="24"/>
      <c r="B630" s="4"/>
      <c r="C630" s="2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ht="12.75" customHeight="1">
      <c r="A631" s="24"/>
      <c r="B631" s="4"/>
      <c r="C631" s="2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ht="12.75" customHeight="1">
      <c r="A632" s="24"/>
      <c r="B632" s="4"/>
      <c r="C632" s="2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ht="12.75" customHeight="1">
      <c r="A633" s="24"/>
      <c r="B633" s="4"/>
      <c r="C633" s="2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ht="12.75" customHeight="1">
      <c r="A634" s="24"/>
      <c r="B634" s="4"/>
      <c r="C634" s="2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ht="12.75" customHeight="1">
      <c r="A635" s="24"/>
      <c r="B635" s="4"/>
      <c r="C635" s="2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ht="12.75" customHeight="1">
      <c r="A636" s="24"/>
      <c r="B636" s="4"/>
      <c r="C636" s="2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ht="12.75" customHeight="1">
      <c r="A637" s="24"/>
      <c r="B637" s="4"/>
      <c r="C637" s="2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ht="12.75" customHeight="1">
      <c r="A638" s="24"/>
      <c r="B638" s="4"/>
      <c r="C638" s="2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ht="12.75" customHeight="1">
      <c r="A639" s="24"/>
      <c r="B639" s="4"/>
      <c r="C639" s="2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ht="12.75" customHeight="1">
      <c r="A640" s="24"/>
      <c r="B640" s="4"/>
      <c r="C640" s="2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ht="12.75" customHeight="1">
      <c r="A641" s="24"/>
      <c r="B641" s="4"/>
      <c r="C641" s="2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ht="12.75" customHeight="1">
      <c r="A642" s="24"/>
      <c r="B642" s="4"/>
      <c r="C642" s="2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ht="12.75" customHeight="1">
      <c r="A643" s="24"/>
      <c r="B643" s="4"/>
      <c r="C643" s="2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ht="12.75" customHeight="1">
      <c r="A644" s="24"/>
      <c r="B644" s="4"/>
      <c r="C644" s="2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ht="12.75" customHeight="1">
      <c r="A645" s="24"/>
      <c r="B645" s="4"/>
      <c r="C645" s="2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ht="12.75" customHeight="1">
      <c r="A646" s="24"/>
      <c r="B646" s="4"/>
      <c r="C646" s="2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ht="12.75" customHeight="1">
      <c r="A647" s="24"/>
      <c r="B647" s="4"/>
      <c r="C647" s="2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ht="12.75" customHeight="1">
      <c r="A648" s="24"/>
      <c r="B648" s="4"/>
      <c r="C648" s="2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ht="12.75" customHeight="1">
      <c r="A649" s="24"/>
      <c r="B649" s="4"/>
      <c r="C649" s="2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ht="12.75" customHeight="1">
      <c r="A650" s="24"/>
      <c r="B650" s="4"/>
      <c r="C650" s="2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ht="12.75" customHeight="1">
      <c r="A651" s="24"/>
      <c r="B651" s="4"/>
      <c r="C651" s="2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ht="12.75" customHeight="1">
      <c r="A652" s="24"/>
      <c r="B652" s="4"/>
      <c r="C652" s="2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ht="12.75" customHeight="1">
      <c r="A653" s="24"/>
      <c r="B653" s="4"/>
      <c r="C653" s="2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ht="12.75" customHeight="1">
      <c r="A654" s="24"/>
      <c r="B654" s="4"/>
      <c r="C654" s="2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ht="12.75" customHeight="1">
      <c r="A655" s="24"/>
      <c r="B655" s="4"/>
      <c r="C655" s="2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ht="12.75" customHeight="1">
      <c r="A656" s="24"/>
      <c r="B656" s="4"/>
      <c r="C656" s="2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ht="12.75" customHeight="1">
      <c r="A657" s="24"/>
      <c r="B657" s="4"/>
      <c r="C657" s="2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ht="12.75" customHeight="1">
      <c r="A658" s="24"/>
      <c r="B658" s="4"/>
      <c r="C658" s="2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ht="12.75" customHeight="1">
      <c r="A659" s="24"/>
      <c r="B659" s="4"/>
      <c r="C659" s="2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ht="12.75" customHeight="1">
      <c r="A660" s="24"/>
      <c r="B660" s="4"/>
      <c r="C660" s="2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ht="12.75" customHeight="1">
      <c r="A661" s="24"/>
      <c r="B661" s="4"/>
      <c r="C661" s="2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ht="12.75" customHeight="1">
      <c r="A662" s="24"/>
      <c r="B662" s="4"/>
      <c r="C662" s="2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ht="12.75" customHeight="1">
      <c r="A663" s="24"/>
      <c r="B663" s="4"/>
      <c r="C663" s="2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ht="12.75" customHeight="1">
      <c r="A664" s="24"/>
      <c r="B664" s="4"/>
      <c r="C664" s="2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ht="12.75" customHeight="1">
      <c r="A665" s="24"/>
      <c r="B665" s="4"/>
      <c r="C665" s="2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ht="12.75" customHeight="1">
      <c r="A666" s="24"/>
      <c r="B666" s="4"/>
      <c r="C666" s="2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ht="12.75" customHeight="1">
      <c r="A667" s="24"/>
      <c r="B667" s="4"/>
      <c r="C667" s="2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ht="12.75" customHeight="1">
      <c r="A668" s="24"/>
      <c r="B668" s="4"/>
      <c r="C668" s="2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ht="12.75" customHeight="1">
      <c r="A669" s="24"/>
      <c r="B669" s="4"/>
      <c r="C669" s="2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ht="12.75" customHeight="1">
      <c r="A670" s="24"/>
      <c r="B670" s="4"/>
      <c r="C670" s="2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ht="12.75" customHeight="1">
      <c r="A671" s="24"/>
      <c r="B671" s="4"/>
      <c r="C671" s="2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ht="12.75" customHeight="1">
      <c r="A672" s="24"/>
      <c r="B672" s="4"/>
      <c r="C672" s="2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ht="12.75" customHeight="1">
      <c r="A673" s="24"/>
      <c r="B673" s="4"/>
      <c r="C673" s="2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ht="12.75" customHeight="1">
      <c r="A674" s="24"/>
      <c r="B674" s="4"/>
      <c r="C674" s="2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ht="12.75" customHeight="1">
      <c r="A675" s="24"/>
      <c r="B675" s="4"/>
      <c r="C675" s="2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ht="12.75" customHeight="1">
      <c r="A676" s="24"/>
      <c r="B676" s="4"/>
      <c r="C676" s="2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ht="12.75" customHeight="1">
      <c r="A677" s="24"/>
      <c r="B677" s="4"/>
      <c r="C677" s="2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ht="12.75" customHeight="1">
      <c r="A678" s="24"/>
      <c r="B678" s="4"/>
      <c r="C678" s="2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ht="12.75" customHeight="1">
      <c r="A679" s="24"/>
      <c r="B679" s="4"/>
      <c r="C679" s="2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ht="12.75" customHeight="1">
      <c r="A680" s="24"/>
      <c r="B680" s="4"/>
      <c r="C680" s="2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ht="12.75" customHeight="1">
      <c r="A681" s="24"/>
      <c r="B681" s="4"/>
      <c r="C681" s="2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ht="12.75" customHeight="1">
      <c r="A682" s="24"/>
      <c r="B682" s="4"/>
      <c r="C682" s="2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ht="12.75" customHeight="1">
      <c r="A683" s="24"/>
      <c r="B683" s="4"/>
      <c r="C683" s="2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ht="12.75" customHeight="1">
      <c r="A684" s="24"/>
      <c r="B684" s="4"/>
      <c r="C684" s="2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ht="12.75" customHeight="1">
      <c r="A685" s="24"/>
      <c r="B685" s="4"/>
      <c r="C685" s="2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ht="12.75" customHeight="1">
      <c r="A686" s="24"/>
      <c r="B686" s="4"/>
      <c r="C686" s="2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ht="12.75" customHeight="1">
      <c r="A687" s="24"/>
      <c r="B687" s="4"/>
      <c r="C687" s="2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ht="12.75" customHeight="1">
      <c r="A688" s="24"/>
      <c r="B688" s="4"/>
      <c r="C688" s="2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ht="12.75" customHeight="1">
      <c r="A689" s="24"/>
      <c r="B689" s="4"/>
      <c r="C689" s="2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ht="12.75" customHeight="1">
      <c r="A690" s="24"/>
      <c r="B690" s="4"/>
      <c r="C690" s="2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ht="12.75" customHeight="1">
      <c r="A691" s="24"/>
      <c r="B691" s="4"/>
      <c r="C691" s="2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ht="12.75" customHeight="1">
      <c r="A692" s="24"/>
      <c r="B692" s="4"/>
      <c r="C692" s="2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ht="12.75" customHeight="1">
      <c r="A693" s="24"/>
      <c r="B693" s="4"/>
      <c r="C693" s="2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ht="12.75" customHeight="1">
      <c r="A694" s="24"/>
      <c r="B694" s="4"/>
      <c r="C694" s="2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ht="12.75" customHeight="1">
      <c r="A695" s="24"/>
      <c r="B695" s="4"/>
      <c r="C695" s="2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ht="12.75" customHeight="1">
      <c r="A696" s="24"/>
      <c r="B696" s="4"/>
      <c r="C696" s="2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ht="12.75" customHeight="1">
      <c r="A697" s="24"/>
      <c r="B697" s="4"/>
      <c r="C697" s="2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ht="12.75" customHeight="1">
      <c r="A698" s="24"/>
      <c r="B698" s="4"/>
      <c r="C698" s="2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ht="12.75" customHeight="1">
      <c r="A699" s="24"/>
      <c r="B699" s="4"/>
      <c r="C699" s="2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ht="12.75" customHeight="1">
      <c r="A700" s="24"/>
      <c r="B700" s="4"/>
      <c r="C700" s="2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ht="12.75" customHeight="1">
      <c r="A701" s="24"/>
      <c r="B701" s="4"/>
      <c r="C701" s="2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ht="12.75" customHeight="1">
      <c r="A702" s="24"/>
      <c r="B702" s="4"/>
      <c r="C702" s="2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ht="12.75" customHeight="1">
      <c r="A703" s="24"/>
      <c r="B703" s="4"/>
      <c r="C703" s="2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ht="12.75" customHeight="1">
      <c r="A704" s="24"/>
      <c r="B704" s="4"/>
      <c r="C704" s="2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ht="12.75" customHeight="1">
      <c r="A705" s="24"/>
      <c r="B705" s="4"/>
      <c r="C705" s="2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ht="12.75" customHeight="1">
      <c r="A706" s="24"/>
      <c r="B706" s="4"/>
      <c r="C706" s="2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ht="12.75" customHeight="1">
      <c r="A707" s="24"/>
      <c r="B707" s="4"/>
      <c r="C707" s="2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ht="12.75" customHeight="1">
      <c r="A708" s="24"/>
      <c r="B708" s="4"/>
      <c r="C708" s="2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ht="12.75" customHeight="1">
      <c r="A709" s="24"/>
      <c r="B709" s="4"/>
      <c r="C709" s="2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ht="12.75" customHeight="1">
      <c r="A710" s="24"/>
      <c r="B710" s="4"/>
      <c r="C710" s="2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ht="12.75" customHeight="1">
      <c r="A711" s="24"/>
      <c r="B711" s="4"/>
      <c r="C711" s="2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ht="12.75" customHeight="1">
      <c r="A712" s="24"/>
      <c r="B712" s="4"/>
      <c r="C712" s="2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ht="12.75" customHeight="1">
      <c r="A713" s="24"/>
      <c r="B713" s="4"/>
      <c r="C713" s="2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ht="12.75" customHeight="1">
      <c r="A714" s="24"/>
      <c r="B714" s="4"/>
      <c r="C714" s="2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ht="12.75" customHeight="1">
      <c r="A715" s="24"/>
      <c r="B715" s="4"/>
      <c r="C715" s="2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ht="12.75" customHeight="1">
      <c r="A716" s="24"/>
      <c r="B716" s="4"/>
      <c r="C716" s="2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ht="12.75" customHeight="1">
      <c r="A717" s="24"/>
      <c r="B717" s="4"/>
      <c r="C717" s="2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ht="12.75" customHeight="1">
      <c r="A718" s="24"/>
      <c r="B718" s="4"/>
      <c r="C718" s="2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ht="12.75" customHeight="1">
      <c r="A719" s="24"/>
      <c r="B719" s="4"/>
      <c r="C719" s="2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ht="12.75" customHeight="1">
      <c r="A720" s="24"/>
      <c r="B720" s="4"/>
      <c r="C720" s="2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ht="12.75" customHeight="1">
      <c r="A721" s="24"/>
      <c r="B721" s="4"/>
      <c r="C721" s="2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ht="12.75" customHeight="1">
      <c r="A722" s="24"/>
      <c r="B722" s="4"/>
      <c r="C722" s="2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ht="12.75" customHeight="1">
      <c r="A723" s="24"/>
      <c r="B723" s="4"/>
      <c r="C723" s="2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ht="12.75" customHeight="1">
      <c r="A724" s="24"/>
      <c r="B724" s="4"/>
      <c r="C724" s="2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ht="12.75" customHeight="1">
      <c r="A725" s="24"/>
      <c r="B725" s="4"/>
      <c r="C725" s="2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ht="12.75" customHeight="1">
      <c r="A726" s="24"/>
      <c r="B726" s="4"/>
      <c r="C726" s="2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ht="12.75" customHeight="1">
      <c r="A727" s="24"/>
      <c r="B727" s="4"/>
      <c r="C727" s="2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ht="12.75" customHeight="1">
      <c r="A728" s="24"/>
      <c r="B728" s="4"/>
      <c r="C728" s="2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ht="12.75" customHeight="1">
      <c r="A729" s="24"/>
      <c r="B729" s="4"/>
      <c r="C729" s="2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ht="12.75" customHeight="1">
      <c r="A730" s="24"/>
      <c r="B730" s="4"/>
      <c r="C730" s="2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ht="12.75" customHeight="1">
      <c r="A731" s="24"/>
      <c r="B731" s="4"/>
      <c r="C731" s="2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ht="12.75" customHeight="1">
      <c r="A732" s="24"/>
      <c r="B732" s="4"/>
      <c r="C732" s="2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ht="12.75" customHeight="1">
      <c r="A733" s="24"/>
      <c r="B733" s="4"/>
      <c r="C733" s="2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ht="12.75" customHeight="1">
      <c r="A734" s="24"/>
      <c r="B734" s="4"/>
      <c r="C734" s="2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ht="12.75" customHeight="1">
      <c r="A735" s="24"/>
      <c r="B735" s="4"/>
      <c r="C735" s="2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ht="12.75" customHeight="1">
      <c r="A736" s="24"/>
      <c r="B736" s="4"/>
      <c r="C736" s="2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ht="12.75" customHeight="1">
      <c r="A737" s="24"/>
      <c r="B737" s="4"/>
      <c r="C737" s="2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ht="12.75" customHeight="1">
      <c r="A738" s="24"/>
      <c r="B738" s="4"/>
      <c r="C738" s="2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ht="12.75" customHeight="1">
      <c r="A739" s="24"/>
      <c r="B739" s="4"/>
      <c r="C739" s="2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ht="12.75" customHeight="1">
      <c r="A740" s="24"/>
      <c r="B740" s="4"/>
      <c r="C740" s="2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ht="12.75" customHeight="1">
      <c r="A741" s="24"/>
      <c r="B741" s="4"/>
      <c r="C741" s="2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ht="12.75" customHeight="1">
      <c r="A742" s="24"/>
      <c r="B742" s="4"/>
      <c r="C742" s="2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ht="12.75" customHeight="1">
      <c r="A743" s="24"/>
      <c r="B743" s="4"/>
      <c r="C743" s="2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ht="12.75" customHeight="1">
      <c r="A744" s="24"/>
      <c r="B744" s="4"/>
      <c r="C744" s="2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ht="12.75" customHeight="1">
      <c r="A745" s="24"/>
      <c r="B745" s="4"/>
      <c r="C745" s="2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ht="12.75" customHeight="1">
      <c r="A746" s="24"/>
      <c r="B746" s="4"/>
      <c r="C746" s="2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ht="12.75" customHeight="1">
      <c r="A747" s="24"/>
      <c r="B747" s="4"/>
      <c r="C747" s="2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ht="12.75" customHeight="1">
      <c r="A748" s="24"/>
      <c r="B748" s="4"/>
      <c r="C748" s="2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ht="12.75" customHeight="1">
      <c r="A749" s="24"/>
      <c r="B749" s="4"/>
      <c r="C749" s="2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ht="12.75" customHeight="1">
      <c r="A750" s="24"/>
      <c r="B750" s="4"/>
      <c r="C750" s="2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ht="12.75" customHeight="1">
      <c r="A751" s="24"/>
      <c r="B751" s="4"/>
      <c r="C751" s="2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ht="12.75" customHeight="1">
      <c r="A752" s="24"/>
      <c r="B752" s="4"/>
      <c r="C752" s="2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ht="12.75" customHeight="1">
      <c r="A753" s="24"/>
      <c r="B753" s="4"/>
      <c r="C753" s="2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ht="12.75" customHeight="1">
      <c r="A754" s="24"/>
      <c r="B754" s="4"/>
      <c r="C754" s="2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ht="12.75" customHeight="1">
      <c r="A755" s="24"/>
      <c r="B755" s="4"/>
      <c r="C755" s="2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ht="12.75" customHeight="1">
      <c r="A756" s="24"/>
      <c r="B756" s="4"/>
      <c r="C756" s="2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ht="12.75" customHeight="1">
      <c r="A757" s="24"/>
      <c r="B757" s="4"/>
      <c r="C757" s="2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ht="12.75" customHeight="1">
      <c r="A758" s="24"/>
      <c r="B758" s="4"/>
      <c r="C758" s="2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ht="12.75" customHeight="1">
      <c r="A759" s="24"/>
      <c r="B759" s="4"/>
      <c r="C759" s="2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ht="12.75" customHeight="1">
      <c r="A760" s="24"/>
      <c r="B760" s="4"/>
      <c r="C760" s="2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ht="12.75" customHeight="1">
      <c r="A761" s="24"/>
      <c r="B761" s="4"/>
      <c r="C761" s="2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ht="12.75" customHeight="1">
      <c r="A762" s="24"/>
      <c r="B762" s="4"/>
      <c r="C762" s="2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ht="12.75" customHeight="1">
      <c r="A763" s="24"/>
      <c r="B763" s="4"/>
      <c r="C763" s="2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ht="12.75" customHeight="1">
      <c r="A764" s="24"/>
      <c r="B764" s="4"/>
      <c r="C764" s="2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ht="12.75" customHeight="1">
      <c r="A765" s="24"/>
      <c r="B765" s="4"/>
      <c r="C765" s="2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ht="12.75" customHeight="1">
      <c r="A766" s="24"/>
      <c r="B766" s="4"/>
      <c r="C766" s="2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ht="12.75" customHeight="1">
      <c r="A767" s="24"/>
      <c r="B767" s="4"/>
      <c r="C767" s="2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ht="12.75" customHeight="1">
      <c r="A768" s="24"/>
      <c r="B768" s="4"/>
      <c r="C768" s="2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ht="12.75" customHeight="1">
      <c r="A769" s="24"/>
      <c r="B769" s="4"/>
      <c r="C769" s="2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ht="12.75" customHeight="1">
      <c r="A770" s="24"/>
      <c r="B770" s="4"/>
      <c r="C770" s="2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ht="12.75" customHeight="1">
      <c r="A771" s="24"/>
      <c r="B771" s="4"/>
      <c r="C771" s="2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ht="12.75" customHeight="1">
      <c r="A772" s="24"/>
      <c r="B772" s="4"/>
      <c r="C772" s="2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ht="12.75" customHeight="1">
      <c r="A773" s="24"/>
      <c r="B773" s="4"/>
      <c r="C773" s="2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ht="12.75" customHeight="1">
      <c r="A774" s="24"/>
      <c r="B774" s="4"/>
      <c r="C774" s="2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ht="12.75" customHeight="1">
      <c r="A775" s="24"/>
      <c r="B775" s="4"/>
      <c r="C775" s="2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ht="12.75" customHeight="1">
      <c r="A776" s="24"/>
      <c r="B776" s="4"/>
      <c r="C776" s="2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ht="12.75" customHeight="1">
      <c r="A777" s="24"/>
      <c r="B777" s="4"/>
      <c r="C777" s="2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ht="12.75" customHeight="1">
      <c r="A778" s="24"/>
      <c r="B778" s="4"/>
      <c r="C778" s="2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ht="12.75" customHeight="1">
      <c r="A779" s="24"/>
      <c r="B779" s="4"/>
      <c r="C779" s="2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ht="12.75" customHeight="1">
      <c r="A780" s="24"/>
      <c r="B780" s="4"/>
      <c r="C780" s="2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ht="12.75" customHeight="1">
      <c r="A781" s="24"/>
      <c r="B781" s="4"/>
      <c r="C781" s="2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ht="12.75" customHeight="1">
      <c r="A782" s="24"/>
      <c r="B782" s="4"/>
      <c r="C782" s="2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ht="12.75" customHeight="1">
      <c r="A783" s="24"/>
      <c r="B783" s="4"/>
      <c r="C783" s="2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ht="12.75" customHeight="1">
      <c r="A784" s="24"/>
      <c r="B784" s="4"/>
      <c r="C784" s="2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ht="12.75" customHeight="1">
      <c r="A785" s="24"/>
      <c r="B785" s="4"/>
      <c r="C785" s="2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ht="12.75" customHeight="1">
      <c r="A786" s="24"/>
      <c r="B786" s="4"/>
      <c r="C786" s="2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ht="12.75" customHeight="1">
      <c r="A787" s="24"/>
      <c r="B787" s="4"/>
      <c r="C787" s="2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ht="12.75" customHeight="1">
      <c r="A788" s="24"/>
      <c r="B788" s="4"/>
      <c r="C788" s="2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ht="12.75" customHeight="1">
      <c r="A789" s="24"/>
      <c r="B789" s="4"/>
      <c r="C789" s="2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ht="12.75" customHeight="1">
      <c r="A790" s="24"/>
      <c r="B790" s="4"/>
      <c r="C790" s="2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ht="12.75" customHeight="1">
      <c r="A791" s="24"/>
      <c r="B791" s="4"/>
      <c r="C791" s="2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ht="12.75" customHeight="1">
      <c r="A792" s="24"/>
      <c r="B792" s="4"/>
      <c r="C792" s="2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ht="12.75" customHeight="1">
      <c r="A793" s="24"/>
      <c r="B793" s="4"/>
      <c r="C793" s="2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ht="12.75" customHeight="1">
      <c r="A794" s="24"/>
      <c r="B794" s="4"/>
      <c r="C794" s="2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ht="12.75" customHeight="1">
      <c r="A795" s="24"/>
      <c r="B795" s="4"/>
      <c r="C795" s="2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ht="12.75" customHeight="1">
      <c r="A796" s="24"/>
      <c r="B796" s="4"/>
      <c r="C796" s="2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ht="12.75" customHeight="1">
      <c r="A797" s="24"/>
      <c r="B797" s="4"/>
      <c r="C797" s="2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ht="12.75" customHeight="1">
      <c r="A798" s="24"/>
      <c r="B798" s="4"/>
      <c r="C798" s="2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ht="12.75" customHeight="1">
      <c r="A799" s="24"/>
      <c r="B799" s="4"/>
      <c r="C799" s="2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ht="12.75" customHeight="1">
      <c r="A800" s="24"/>
      <c r="B800" s="4"/>
      <c r="C800" s="2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ht="12.75" customHeight="1">
      <c r="A801" s="24"/>
      <c r="B801" s="4"/>
      <c r="C801" s="2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ht="12.75" customHeight="1">
      <c r="A802" s="24"/>
      <c r="B802" s="4"/>
      <c r="C802" s="2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ht="12.75" customHeight="1">
      <c r="A803" s="24"/>
      <c r="B803" s="4"/>
      <c r="C803" s="2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ht="12.75" customHeight="1">
      <c r="A804" s="24"/>
      <c r="B804" s="4"/>
      <c r="C804" s="2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ht="12.75" customHeight="1">
      <c r="A805" s="24"/>
      <c r="B805" s="4"/>
      <c r="C805" s="2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ht="12.75" customHeight="1">
      <c r="A806" s="24"/>
      <c r="B806" s="4"/>
      <c r="C806" s="2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ht="12.75" customHeight="1">
      <c r="A807" s="24"/>
      <c r="B807" s="4"/>
      <c r="C807" s="2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ht="12.75" customHeight="1">
      <c r="A808" s="24"/>
      <c r="B808" s="4"/>
      <c r="C808" s="2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ht="12.75" customHeight="1">
      <c r="A809" s="24"/>
      <c r="B809" s="4"/>
      <c r="C809" s="2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ht="12.75" customHeight="1">
      <c r="A810" s="24"/>
      <c r="B810" s="4"/>
      <c r="C810" s="2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ht="12.75" customHeight="1">
      <c r="A811" s="24"/>
      <c r="B811" s="4"/>
      <c r="C811" s="2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ht="12.75" customHeight="1">
      <c r="A812" s="24"/>
      <c r="B812" s="4"/>
      <c r="C812" s="2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ht="12.75" customHeight="1">
      <c r="A813" s="24"/>
      <c r="B813" s="4"/>
      <c r="C813" s="2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ht="12.75" customHeight="1">
      <c r="A814" s="24"/>
      <c r="B814" s="4"/>
      <c r="C814" s="2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ht="12.75" customHeight="1">
      <c r="A815" s="24"/>
      <c r="B815" s="4"/>
      <c r="C815" s="2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ht="12.75" customHeight="1">
      <c r="A816" s="24"/>
      <c r="B816" s="4"/>
      <c r="C816" s="2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ht="12.75" customHeight="1">
      <c r="A817" s="24"/>
      <c r="B817" s="4"/>
      <c r="C817" s="2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ht="12.75" customHeight="1">
      <c r="A818" s="24"/>
      <c r="B818" s="4"/>
      <c r="C818" s="2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ht="12.75" customHeight="1">
      <c r="A819" s="24"/>
      <c r="B819" s="4"/>
      <c r="C819" s="2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ht="12.75" customHeight="1">
      <c r="A820" s="24"/>
      <c r="B820" s="4"/>
      <c r="C820" s="2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ht="12.75" customHeight="1">
      <c r="A821" s="24"/>
      <c r="B821" s="4"/>
      <c r="C821" s="2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ht="12.75" customHeight="1">
      <c r="A822" s="24"/>
      <c r="B822" s="4"/>
      <c r="C822" s="2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ht="12.75" customHeight="1">
      <c r="A823" s="24"/>
      <c r="B823" s="4"/>
      <c r="C823" s="2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ht="12.75" customHeight="1">
      <c r="A824" s="24"/>
      <c r="B824" s="4"/>
      <c r="C824" s="2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ht="12.75" customHeight="1">
      <c r="A825" s="24"/>
      <c r="B825" s="4"/>
      <c r="C825" s="2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ht="12.75" customHeight="1">
      <c r="A826" s="24"/>
      <c r="B826" s="4"/>
      <c r="C826" s="2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ht="12.75" customHeight="1">
      <c r="A827" s="24"/>
      <c r="B827" s="4"/>
      <c r="C827" s="2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ht="12.75" customHeight="1">
      <c r="A828" s="24"/>
      <c r="B828" s="4"/>
      <c r="C828" s="2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ht="12.75" customHeight="1">
      <c r="A829" s="24"/>
      <c r="B829" s="4"/>
      <c r="C829" s="2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ht="12.75" customHeight="1">
      <c r="A830" s="24"/>
      <c r="B830" s="4"/>
      <c r="C830" s="2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ht="12.75" customHeight="1">
      <c r="A831" s="24"/>
      <c r="B831" s="4"/>
      <c r="C831" s="2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ht="12.75" customHeight="1">
      <c r="A832" s="24"/>
      <c r="B832" s="4"/>
      <c r="C832" s="2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ht="12.75" customHeight="1">
      <c r="A833" s="24"/>
      <c r="B833" s="4"/>
      <c r="C833" s="2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ht="12.75" customHeight="1">
      <c r="A834" s="24"/>
      <c r="B834" s="4"/>
      <c r="C834" s="2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ht="12.75" customHeight="1">
      <c r="A835" s="24"/>
      <c r="B835" s="4"/>
      <c r="C835" s="2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ht="12.75" customHeight="1">
      <c r="A836" s="24"/>
      <c r="B836" s="4"/>
      <c r="C836" s="2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ht="12.75" customHeight="1">
      <c r="A837" s="24"/>
      <c r="B837" s="4"/>
      <c r="C837" s="2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ht="12.75" customHeight="1">
      <c r="A838" s="24"/>
      <c r="B838" s="4"/>
      <c r="C838" s="2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ht="12.75" customHeight="1">
      <c r="A839" s="24"/>
      <c r="B839" s="4"/>
      <c r="C839" s="2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ht="12.75" customHeight="1">
      <c r="A840" s="24"/>
      <c r="B840" s="4"/>
      <c r="C840" s="2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ht="12.75" customHeight="1">
      <c r="A841" s="24"/>
      <c r="B841" s="4"/>
      <c r="C841" s="2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ht="12.75" customHeight="1">
      <c r="A842" s="24"/>
      <c r="B842" s="4"/>
      <c r="C842" s="2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ht="12.75" customHeight="1">
      <c r="A843" s="24"/>
      <c r="B843" s="4"/>
      <c r="C843" s="2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ht="12.75" customHeight="1">
      <c r="A844" s="24"/>
      <c r="B844" s="4"/>
      <c r="C844" s="2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ht="12.75" customHeight="1">
      <c r="A845" s="24"/>
      <c r="B845" s="4"/>
      <c r="C845" s="2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ht="12.75" customHeight="1">
      <c r="A846" s="24"/>
      <c r="B846" s="4"/>
      <c r="C846" s="2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ht="12.75" customHeight="1">
      <c r="A847" s="24"/>
      <c r="B847" s="4"/>
      <c r="C847" s="2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ht="12.75" customHeight="1">
      <c r="A848" s="24"/>
      <c r="B848" s="4"/>
      <c r="C848" s="2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ht="12.75" customHeight="1">
      <c r="A849" s="24"/>
      <c r="B849" s="4"/>
      <c r="C849" s="2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ht="12.75" customHeight="1">
      <c r="A850" s="24"/>
      <c r="B850" s="4"/>
      <c r="C850" s="2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ht="12.75" customHeight="1">
      <c r="A851" s="24"/>
      <c r="B851" s="4"/>
      <c r="C851" s="2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ht="12.75" customHeight="1">
      <c r="A852" s="24"/>
      <c r="B852" s="4"/>
      <c r="C852" s="2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ht="12.75" customHeight="1">
      <c r="A853" s="24"/>
      <c r="B853" s="4"/>
      <c r="C853" s="2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ht="12.75" customHeight="1">
      <c r="A854" s="24"/>
      <c r="B854" s="4"/>
      <c r="C854" s="2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ht="12.75" customHeight="1">
      <c r="A855" s="24"/>
      <c r="B855" s="4"/>
      <c r="C855" s="2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ht="12.75" customHeight="1">
      <c r="A856" s="24"/>
      <c r="B856" s="4"/>
      <c r="C856" s="2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ht="12.75" customHeight="1">
      <c r="A857" s="24"/>
      <c r="B857" s="4"/>
      <c r="C857" s="2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ht="12.75" customHeight="1">
      <c r="A858" s="24"/>
      <c r="B858" s="4"/>
      <c r="C858" s="2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ht="12.75" customHeight="1">
      <c r="A859" s="24"/>
      <c r="B859" s="4"/>
      <c r="C859" s="2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ht="12.75" customHeight="1">
      <c r="A860" s="24"/>
      <c r="B860" s="4"/>
      <c r="C860" s="2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ht="12.75" customHeight="1">
      <c r="A861" s="24"/>
      <c r="B861" s="4"/>
      <c r="C861" s="2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ht="12.75" customHeight="1">
      <c r="A862" s="24"/>
      <c r="B862" s="4"/>
      <c r="C862" s="2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ht="12.75" customHeight="1">
      <c r="A863" s="24"/>
      <c r="B863" s="4"/>
      <c r="C863" s="2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ht="12.75" customHeight="1">
      <c r="A864" s="24"/>
      <c r="B864" s="4"/>
      <c r="C864" s="2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ht="12.75" customHeight="1">
      <c r="A865" s="24"/>
      <c r="B865" s="4"/>
      <c r="C865" s="2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ht="12.75" customHeight="1">
      <c r="A866" s="24"/>
      <c r="B866" s="4"/>
      <c r="C866" s="2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ht="12.75" customHeight="1">
      <c r="A867" s="24"/>
      <c r="B867" s="4"/>
      <c r="C867" s="2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ht="12.75" customHeight="1">
      <c r="A868" s="24"/>
      <c r="B868" s="4"/>
      <c r="C868" s="2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ht="12.75" customHeight="1">
      <c r="A869" s="24"/>
      <c r="B869" s="4"/>
      <c r="C869" s="2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ht="12.75" customHeight="1">
      <c r="A870" s="24"/>
      <c r="B870" s="4"/>
      <c r="C870" s="2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ht="12.75" customHeight="1">
      <c r="A871" s="24"/>
      <c r="B871" s="4"/>
      <c r="C871" s="2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ht="12.75" customHeight="1">
      <c r="A872" s="24"/>
      <c r="B872" s="4"/>
      <c r="C872" s="2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ht="12.75" customHeight="1">
      <c r="A873" s="24"/>
      <c r="B873" s="4"/>
      <c r="C873" s="2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ht="12.75" customHeight="1">
      <c r="A874" s="24"/>
      <c r="B874" s="4"/>
      <c r="C874" s="2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ht="12.75" customHeight="1">
      <c r="A875" s="24"/>
      <c r="B875" s="4"/>
      <c r="C875" s="2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ht="12.75" customHeight="1">
      <c r="A876" s="24"/>
      <c r="B876" s="4"/>
      <c r="C876" s="2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ht="12.75" customHeight="1">
      <c r="A877" s="24"/>
      <c r="B877" s="4"/>
      <c r="C877" s="2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ht="12.75" customHeight="1">
      <c r="A878" s="24"/>
      <c r="B878" s="4"/>
      <c r="C878" s="2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ht="12.75" customHeight="1">
      <c r="A879" s="24"/>
      <c r="B879" s="4"/>
      <c r="C879" s="2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ht="12.75" customHeight="1">
      <c r="A880" s="24"/>
      <c r="B880" s="4"/>
      <c r="C880" s="2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ht="12.75" customHeight="1">
      <c r="A881" s="24"/>
      <c r="B881" s="4"/>
      <c r="C881" s="2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ht="12.75" customHeight="1">
      <c r="A882" s="24"/>
      <c r="B882" s="4"/>
      <c r="C882" s="2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ht="12.75" customHeight="1">
      <c r="A883" s="24"/>
      <c r="B883" s="4"/>
      <c r="C883" s="2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ht="12.75" customHeight="1">
      <c r="A884" s="24"/>
      <c r="B884" s="4"/>
      <c r="C884" s="2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ht="12.75" customHeight="1">
      <c r="A885" s="24"/>
      <c r="B885" s="4"/>
      <c r="C885" s="2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ht="12.75" customHeight="1">
      <c r="A886" s="24"/>
      <c r="B886" s="4"/>
      <c r="C886" s="2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ht="12.75" customHeight="1">
      <c r="A887" s="24"/>
      <c r="B887" s="4"/>
      <c r="C887" s="2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ht="12.75" customHeight="1">
      <c r="A888" s="24"/>
      <c r="B888" s="4"/>
      <c r="C888" s="2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ht="12.75" customHeight="1">
      <c r="A889" s="24"/>
      <c r="B889" s="4"/>
      <c r="C889" s="2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ht="12.75" customHeight="1">
      <c r="A890" s="24"/>
      <c r="B890" s="4"/>
      <c r="C890" s="2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ht="12.75" customHeight="1">
      <c r="A891" s="24"/>
      <c r="B891" s="4"/>
      <c r="C891" s="2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ht="12.75" customHeight="1">
      <c r="A892" s="24"/>
      <c r="B892" s="4"/>
      <c r="C892" s="2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ht="12.75" customHeight="1">
      <c r="A893" s="24"/>
      <c r="B893" s="4"/>
      <c r="C893" s="2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ht="12.75" customHeight="1">
      <c r="A894" s="24"/>
      <c r="B894" s="4"/>
      <c r="C894" s="2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ht="12.75" customHeight="1">
      <c r="A895" s="24"/>
      <c r="B895" s="4"/>
      <c r="C895" s="2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ht="12.75" customHeight="1">
      <c r="A896" s="24"/>
      <c r="B896" s="4"/>
      <c r="C896" s="2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ht="12.75" customHeight="1">
      <c r="A897" s="24"/>
      <c r="B897" s="4"/>
      <c r="C897" s="2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ht="12.75" customHeight="1">
      <c r="A898" s="24"/>
      <c r="B898" s="4"/>
      <c r="C898" s="2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ht="12.75" customHeight="1">
      <c r="A899" s="24"/>
      <c r="B899" s="4"/>
      <c r="C899" s="2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ht="12.75" customHeight="1">
      <c r="A900" s="24"/>
      <c r="B900" s="4"/>
      <c r="C900" s="2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ht="12.75" customHeight="1">
      <c r="A901" s="24"/>
      <c r="B901" s="4"/>
      <c r="C901" s="2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ht="12.75" customHeight="1">
      <c r="A902" s="24"/>
      <c r="B902" s="4"/>
      <c r="C902" s="2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ht="12.75" customHeight="1">
      <c r="A903" s="24"/>
      <c r="B903" s="4"/>
      <c r="C903" s="2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ht="12.75" customHeight="1">
      <c r="A904" s="24"/>
      <c r="B904" s="4"/>
      <c r="C904" s="2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ht="12.75" customHeight="1">
      <c r="A905" s="24"/>
      <c r="B905" s="4"/>
      <c r="C905" s="2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ht="12.75" customHeight="1">
      <c r="A906" s="24"/>
      <c r="B906" s="4"/>
      <c r="C906" s="2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ht="12.75" customHeight="1">
      <c r="A907" s="24"/>
      <c r="B907" s="4"/>
      <c r="C907" s="2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ht="12.75" customHeight="1">
      <c r="A908" s="24"/>
      <c r="B908" s="4"/>
      <c r="C908" s="2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ht="12.75" customHeight="1">
      <c r="A909" s="24"/>
      <c r="B909" s="4"/>
      <c r="C909" s="2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ht="12.75" customHeight="1">
      <c r="A910" s="24"/>
      <c r="B910" s="4"/>
      <c r="C910" s="2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ht="12.75" customHeight="1">
      <c r="A911" s="24"/>
      <c r="B911" s="4"/>
      <c r="C911" s="2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ht="12.75" customHeight="1">
      <c r="A912" s="24"/>
      <c r="B912" s="4"/>
      <c r="C912" s="2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ht="12.75" customHeight="1">
      <c r="A913" s="24"/>
      <c r="B913" s="4"/>
      <c r="C913" s="2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ht="12.75" customHeight="1">
      <c r="A914" s="24"/>
      <c r="B914" s="4"/>
      <c r="C914" s="2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ht="12.75" customHeight="1">
      <c r="A915" s="24"/>
      <c r="B915" s="4"/>
      <c r="C915" s="2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ht="12.75" customHeight="1">
      <c r="A916" s="24"/>
      <c r="B916" s="4"/>
      <c r="C916" s="2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ht="12.75" customHeight="1">
      <c r="A917" s="24"/>
      <c r="B917" s="4"/>
      <c r="C917" s="2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ht="12.75" customHeight="1">
      <c r="A918" s="24"/>
      <c r="B918" s="4"/>
      <c r="C918" s="2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ht="12.75" customHeight="1">
      <c r="A919" s="24"/>
      <c r="B919" s="4"/>
      <c r="C919" s="2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ht="12.75" customHeight="1">
      <c r="A920" s="24"/>
      <c r="B920" s="4"/>
      <c r="C920" s="2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ht="12.75" customHeight="1">
      <c r="A921" s="24"/>
      <c r="B921" s="4"/>
      <c r="C921" s="2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ht="12.75" customHeight="1">
      <c r="A922" s="24"/>
      <c r="B922" s="4"/>
      <c r="C922" s="2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ht="12.75" customHeight="1">
      <c r="A923" s="24"/>
      <c r="B923" s="4"/>
      <c r="C923" s="2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ht="12.75" customHeight="1">
      <c r="A924" s="24"/>
      <c r="B924" s="4"/>
      <c r="C924" s="2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ht="12.75" customHeight="1">
      <c r="A925" s="24"/>
      <c r="B925" s="4"/>
      <c r="C925" s="2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ht="12.75" customHeight="1">
      <c r="A926" s="24"/>
      <c r="B926" s="4"/>
      <c r="C926" s="2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ht="12.75" customHeight="1">
      <c r="A927" s="24"/>
      <c r="B927" s="4"/>
      <c r="C927" s="2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ht="12.75" customHeight="1">
      <c r="A928" s="24"/>
      <c r="B928" s="4"/>
      <c r="C928" s="2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ht="12.75" customHeight="1">
      <c r="A929" s="24"/>
      <c r="B929" s="4"/>
      <c r="C929" s="2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ht="12.75" customHeight="1">
      <c r="A930" s="24"/>
      <c r="B930" s="4"/>
      <c r="C930" s="2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ht="12.75" customHeight="1">
      <c r="A931" s="24"/>
      <c r="B931" s="4"/>
      <c r="C931" s="2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ht="12.75" customHeight="1">
      <c r="A932" s="24"/>
      <c r="B932" s="4"/>
      <c r="C932" s="2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ht="12.75" customHeight="1">
      <c r="A933" s="24"/>
      <c r="B933" s="4"/>
      <c r="C933" s="2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ht="12.75" customHeight="1">
      <c r="A934" s="24"/>
      <c r="B934" s="4"/>
      <c r="C934" s="2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ht="12.75" customHeight="1">
      <c r="A935" s="24"/>
      <c r="B935" s="4"/>
      <c r="C935" s="2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ht="12.75" customHeight="1">
      <c r="A936" s="24"/>
      <c r="B936" s="4"/>
      <c r="C936" s="25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ht="12.75" customHeight="1">
      <c r="A937" s="24"/>
      <c r="B937" s="4"/>
      <c r="C937" s="25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ht="12.75" customHeight="1">
      <c r="A938" s="24"/>
      <c r="B938" s="4"/>
      <c r="C938" s="25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ht="12.75" customHeight="1">
      <c r="A939" s="24"/>
      <c r="B939" s="4"/>
      <c r="C939" s="25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ht="12.75" customHeight="1">
      <c r="A940" s="24"/>
      <c r="B940" s="4"/>
      <c r="C940" s="25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ht="12.75" customHeight="1">
      <c r="A941" s="24"/>
      <c r="B941" s="4"/>
      <c r="C941" s="25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ht="12.75" customHeight="1">
      <c r="A942" s="24"/>
      <c r="B942" s="4"/>
      <c r="C942" s="25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ht="12.75" customHeight="1">
      <c r="A943" s="24"/>
      <c r="B943" s="4"/>
      <c r="C943" s="25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ht="12.75" customHeight="1">
      <c r="A944" s="24"/>
      <c r="B944" s="4"/>
      <c r="C944" s="25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ht="12.75" customHeight="1">
      <c r="A945" s="24"/>
      <c r="B945" s="4"/>
      <c r="C945" s="2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ht="12.75" customHeight="1">
      <c r="A946" s="24"/>
      <c r="B946" s="4"/>
      <c r="C946" s="25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ht="12.75" customHeight="1">
      <c r="A947" s="24"/>
      <c r="B947" s="4"/>
      <c r="C947" s="25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ht="12.75" customHeight="1">
      <c r="A948" s="24"/>
      <c r="B948" s="4"/>
      <c r="C948" s="25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ht="12.75" customHeight="1">
      <c r="A949" s="24"/>
      <c r="B949" s="4"/>
      <c r="C949" s="25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ht="12.75" customHeight="1">
      <c r="A950" s="24"/>
      <c r="B950" s="4"/>
      <c r="C950" s="25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ht="12.75" customHeight="1">
      <c r="A951" s="24"/>
      <c r="B951" s="4"/>
      <c r="C951" s="25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ht="12.75" customHeight="1">
      <c r="A952" s="24"/>
      <c r="B952" s="4"/>
      <c r="C952" s="25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ht="12.75" customHeight="1">
      <c r="A953" s="24"/>
      <c r="B953" s="4"/>
      <c r="C953" s="25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ht="12.75" customHeight="1">
      <c r="A954" s="24"/>
      <c r="B954" s="4"/>
      <c r="C954" s="25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ht="12.75" customHeight="1">
      <c r="A955" s="24"/>
      <c r="B955" s="4"/>
      <c r="C955" s="2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ht="12.75" customHeight="1">
      <c r="A956" s="24"/>
      <c r="B956" s="4"/>
      <c r="C956" s="25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ht="12.75" customHeight="1">
      <c r="A957" s="24"/>
      <c r="B957" s="4"/>
      <c r="C957" s="25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ht="12.75" customHeight="1">
      <c r="A958" s="24"/>
      <c r="B958" s="4"/>
      <c r="C958" s="25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ht="12.75" customHeight="1">
      <c r="A959" s="24"/>
      <c r="B959" s="4"/>
      <c r="C959" s="25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ht="12.75" customHeight="1">
      <c r="A960" s="24"/>
      <c r="B960" s="4"/>
      <c r="C960" s="25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ht="12.75" customHeight="1">
      <c r="A961" s="24"/>
      <c r="B961" s="4"/>
      <c r="C961" s="25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ht="12.75" customHeight="1">
      <c r="A962" s="24"/>
      <c r="B962" s="4"/>
      <c r="C962" s="25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ht="12.75" customHeight="1">
      <c r="A963" s="24"/>
      <c r="B963" s="4"/>
      <c r="C963" s="25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ht="12.75" customHeight="1">
      <c r="A964" s="24"/>
      <c r="B964" s="4"/>
      <c r="C964" s="25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ht="12.75" customHeight="1">
      <c r="A965" s="24"/>
      <c r="B965" s="4"/>
      <c r="C965" s="25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ht="12.75" customHeight="1">
      <c r="A966" s="24"/>
      <c r="B966" s="4"/>
      <c r="C966" s="25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ht="12.75" customHeight="1">
      <c r="A967" s="24"/>
      <c r="B967" s="4"/>
      <c r="C967" s="25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ht="12.75" customHeight="1">
      <c r="A968" s="24"/>
      <c r="B968" s="4"/>
      <c r="C968" s="25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ht="12.75" customHeight="1">
      <c r="A969" s="24"/>
      <c r="B969" s="4"/>
      <c r="C969" s="25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ht="12.75" customHeight="1">
      <c r="A970" s="24"/>
      <c r="B970" s="4"/>
      <c r="C970" s="25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ht="12.75" customHeight="1">
      <c r="A971" s="24"/>
      <c r="B971" s="4"/>
      <c r="C971" s="25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ht="12.75" customHeight="1">
      <c r="A972" s="24"/>
      <c r="B972" s="4"/>
      <c r="C972" s="25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ht="12.75" customHeight="1">
      <c r="A973" s="24"/>
      <c r="B973" s="4"/>
      <c r="C973" s="25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ht="12.75" customHeight="1">
      <c r="A974" s="24"/>
      <c r="B974" s="4"/>
      <c r="C974" s="25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ht="12.75" customHeight="1">
      <c r="A975" s="24"/>
      <c r="B975" s="4"/>
      <c r="C975" s="2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ht="12.75" customHeight="1">
      <c r="A976" s="24"/>
      <c r="B976" s="4"/>
      <c r="C976" s="25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ht="12.75" customHeight="1">
      <c r="A977" s="24"/>
      <c r="B977" s="4"/>
      <c r="C977" s="25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ht="12.75" customHeight="1">
      <c r="A978" s="24"/>
      <c r="B978" s="4"/>
      <c r="C978" s="25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ht="12.75" customHeight="1">
      <c r="A979" s="24"/>
      <c r="B979" s="4"/>
      <c r="C979" s="25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ht="12.75" customHeight="1">
      <c r="A980" s="24"/>
      <c r="B980" s="4"/>
      <c r="C980" s="25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ht="12.75" customHeight="1">
      <c r="A981" s="24"/>
      <c r="B981" s="4"/>
      <c r="C981" s="25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ht="12.75" customHeight="1">
      <c r="A982" s="24"/>
      <c r="B982" s="4"/>
      <c r="C982" s="25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ht="12.75" customHeight="1">
      <c r="A983" s="24"/>
      <c r="B983" s="4"/>
      <c r="C983" s="25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ht="12.75" customHeight="1">
      <c r="A984" s="24"/>
      <c r="B984" s="4"/>
      <c r="C984" s="25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ht="12.75" customHeight="1">
      <c r="A985" s="24"/>
      <c r="B985" s="4"/>
      <c r="C985" s="2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ht="12.75" customHeight="1">
      <c r="A986" s="24"/>
      <c r="B986" s="4"/>
      <c r="C986" s="25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ht="12.75" customHeight="1">
      <c r="A987" s="24"/>
      <c r="B987" s="4"/>
      <c r="C987" s="25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ht="12.75" customHeight="1">
      <c r="A988" s="24"/>
      <c r="B988" s="4"/>
      <c r="C988" s="25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ht="12.75" customHeight="1">
      <c r="A989" s="24"/>
      <c r="B989" s="4"/>
      <c r="C989" s="25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ht="12.75" customHeight="1">
      <c r="A990" s="24"/>
      <c r="B990" s="4"/>
      <c r="C990" s="25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ht="12.75" customHeight="1">
      <c r="A991" s="24"/>
      <c r="B991" s="4"/>
      <c r="C991" s="25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ht="12.75" customHeight="1">
      <c r="A992" s="24"/>
      <c r="B992" s="4"/>
      <c r="C992" s="25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ht="12.75" customHeight="1">
      <c r="A993" s="24"/>
      <c r="B993" s="4"/>
      <c r="C993" s="25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ht="12.75" customHeight="1">
      <c r="A994" s="24"/>
      <c r="B994" s="4"/>
      <c r="C994" s="25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ht="12.75" customHeight="1">
      <c r="A995" s="24"/>
      <c r="B995" s="4"/>
      <c r="C995" s="25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ht="12.75" customHeight="1">
      <c r="A996" s="24"/>
      <c r="B996" s="4"/>
      <c r="C996" s="25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ht="12.75" customHeight="1">
      <c r="A997" s="24"/>
      <c r="B997" s="4"/>
      <c r="C997" s="25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ht="12.75" customHeight="1">
      <c r="A998" s="24"/>
      <c r="B998" s="4"/>
      <c r="C998" s="25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ht="12.75" customHeight="1">
      <c r="A999" s="24"/>
      <c r="B999" s="4"/>
      <c r="C999" s="25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ht="12.75" customHeight="1">
      <c r="A1000" s="24"/>
      <c r="B1000" s="4"/>
      <c r="C1000" s="25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mergeCells count="2">
    <mergeCell ref="A1:A2"/>
    <mergeCell ref="B1:B2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9.71"/>
    <col customWidth="1" min="2" max="2" width="39.57"/>
    <col customWidth="1" min="3" max="3" width="12.14"/>
    <col customWidth="1" min="4" max="18" width="10.29"/>
    <col customWidth="1" min="19" max="26" width="8.71"/>
  </cols>
  <sheetData>
    <row r="1" ht="12.75" customHeight="1">
      <c r="A1" s="1" t="s">
        <v>0</v>
      </c>
      <c r="B1" s="2" t="s">
        <v>1</v>
      </c>
      <c r="C1" s="31" t="s">
        <v>2</v>
      </c>
      <c r="D1" s="32" t="s">
        <v>311</v>
      </c>
      <c r="E1" s="33"/>
      <c r="F1" s="33"/>
      <c r="G1" s="33"/>
      <c r="H1" s="34"/>
      <c r="I1" s="32" t="s">
        <v>348</v>
      </c>
      <c r="J1" s="33"/>
      <c r="K1" s="33"/>
      <c r="L1" s="33"/>
      <c r="M1" s="34"/>
      <c r="N1" s="32" t="s">
        <v>349</v>
      </c>
      <c r="O1" s="33"/>
      <c r="P1" s="33"/>
      <c r="Q1" s="33"/>
      <c r="R1" s="3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B2" s="5"/>
      <c r="C2" s="3" t="s">
        <v>3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310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310</v>
      </c>
      <c r="N2" s="3" t="s">
        <v>320</v>
      </c>
      <c r="O2" s="3" t="s">
        <v>321</v>
      </c>
      <c r="P2" s="3" t="s">
        <v>322</v>
      </c>
      <c r="Q2" s="3" t="s">
        <v>323</v>
      </c>
      <c r="R2" s="3" t="s">
        <v>310</v>
      </c>
      <c r="S2" s="4"/>
      <c r="T2" s="4"/>
      <c r="U2" s="4"/>
      <c r="V2" s="4"/>
      <c r="W2" s="4"/>
      <c r="X2" s="4"/>
      <c r="Y2" s="4"/>
      <c r="Z2" s="4"/>
    </row>
    <row r="3" ht="12.75" customHeight="1">
      <c r="A3" s="6" t="s">
        <v>4</v>
      </c>
      <c r="B3" s="7" t="s">
        <v>5</v>
      </c>
      <c r="C3" s="8" t="str">
        <f t="shared" ref="C3:R3" si="1">+C4+C74+C108+C158+C190</f>
        <v>#REF!</v>
      </c>
      <c r="D3" s="8">
        <f t="shared" si="1"/>
        <v>14.729325</v>
      </c>
      <c r="E3" s="8">
        <f t="shared" si="1"/>
        <v>61.115825</v>
      </c>
      <c r="F3" s="8">
        <f t="shared" si="1"/>
        <v>57.504825</v>
      </c>
      <c r="G3" s="8">
        <f t="shared" si="1"/>
        <v>50.933825</v>
      </c>
      <c r="H3" s="8" t="str">
        <f t="shared" si="1"/>
        <v>#REF!</v>
      </c>
      <c r="I3" s="8">
        <f t="shared" si="1"/>
        <v>0.0225</v>
      </c>
      <c r="J3" s="8">
        <f t="shared" si="1"/>
        <v>11.6425</v>
      </c>
      <c r="K3" s="8">
        <f t="shared" si="1"/>
        <v>0.7675</v>
      </c>
      <c r="L3" s="8">
        <f t="shared" si="1"/>
        <v>0.3875</v>
      </c>
      <c r="M3" s="8">
        <f t="shared" si="1"/>
        <v>12.82</v>
      </c>
      <c r="N3" s="8">
        <f t="shared" si="1"/>
        <v>0.01875</v>
      </c>
      <c r="O3" s="8">
        <f t="shared" si="1"/>
        <v>11.29675</v>
      </c>
      <c r="P3" s="8">
        <f t="shared" si="1"/>
        <v>0.64575</v>
      </c>
      <c r="Q3" s="8">
        <f t="shared" si="1"/>
        <v>0.46575</v>
      </c>
      <c r="R3" s="8">
        <f t="shared" si="1"/>
        <v>12.427</v>
      </c>
      <c r="S3" s="4"/>
      <c r="T3" s="4"/>
      <c r="U3" s="4"/>
      <c r="V3" s="4"/>
      <c r="W3" s="4"/>
      <c r="X3" s="4"/>
      <c r="Y3" s="4"/>
      <c r="Z3" s="4"/>
    </row>
    <row r="4" ht="12.75" customHeight="1">
      <c r="A4" s="9" t="s">
        <v>6</v>
      </c>
      <c r="B4" s="10" t="s">
        <v>7</v>
      </c>
      <c r="C4" s="11">
        <f t="shared" ref="C4:R4" si="2">C5+C24+C27+C39+C43+C51+C62+C73</f>
        <v>159.1143</v>
      </c>
      <c r="D4" s="11">
        <f t="shared" si="2"/>
        <v>8.533075</v>
      </c>
      <c r="E4" s="11">
        <f t="shared" si="2"/>
        <v>46.637075</v>
      </c>
      <c r="F4" s="11">
        <f t="shared" si="2"/>
        <v>42.206075</v>
      </c>
      <c r="G4" s="11">
        <f t="shared" si="2"/>
        <v>39.065075</v>
      </c>
      <c r="H4" s="11">
        <f t="shared" si="2"/>
        <v>136.4413</v>
      </c>
      <c r="I4" s="11">
        <f t="shared" si="2"/>
        <v>0.0225</v>
      </c>
      <c r="J4" s="11">
        <f t="shared" si="2"/>
        <v>10.7825</v>
      </c>
      <c r="K4" s="11">
        <f t="shared" si="2"/>
        <v>0.2875</v>
      </c>
      <c r="L4" s="11">
        <f t="shared" si="2"/>
        <v>0.2875</v>
      </c>
      <c r="M4" s="11">
        <f t="shared" si="2"/>
        <v>11.38</v>
      </c>
      <c r="N4" s="11">
        <f t="shared" si="2"/>
        <v>0.01875</v>
      </c>
      <c r="O4" s="11">
        <f t="shared" si="2"/>
        <v>10.74275</v>
      </c>
      <c r="P4" s="11">
        <f t="shared" si="2"/>
        <v>0.26575</v>
      </c>
      <c r="Q4" s="11">
        <f t="shared" si="2"/>
        <v>0.26575</v>
      </c>
      <c r="R4" s="11">
        <f t="shared" si="2"/>
        <v>11.293</v>
      </c>
      <c r="S4" s="4"/>
      <c r="T4" s="4"/>
      <c r="U4" s="4"/>
      <c r="V4" s="4"/>
      <c r="W4" s="4"/>
      <c r="X4" s="4"/>
      <c r="Y4" s="4"/>
      <c r="Z4" s="4"/>
    </row>
    <row r="5" ht="12.75" customHeight="1">
      <c r="A5" s="12" t="s">
        <v>8</v>
      </c>
      <c r="B5" s="13" t="s">
        <v>9</v>
      </c>
      <c r="C5" s="14">
        <f t="shared" ref="C5:R5" si="3">SUM(C6:C23)</f>
        <v>111.01</v>
      </c>
      <c r="D5" s="14">
        <f t="shared" si="3"/>
        <v>2.02</v>
      </c>
      <c r="E5" s="14">
        <f t="shared" si="3"/>
        <v>34.118</v>
      </c>
      <c r="F5" s="14">
        <f t="shared" si="3"/>
        <v>26.886</v>
      </c>
      <c r="G5" s="14">
        <f t="shared" si="3"/>
        <v>26.886</v>
      </c>
      <c r="H5" s="14">
        <f t="shared" si="3"/>
        <v>89.91</v>
      </c>
      <c r="I5" s="14">
        <f t="shared" si="3"/>
        <v>0</v>
      </c>
      <c r="J5" s="14">
        <f t="shared" si="3"/>
        <v>10.55</v>
      </c>
      <c r="K5" s="14">
        <f t="shared" si="3"/>
        <v>0</v>
      </c>
      <c r="L5" s="14">
        <f t="shared" si="3"/>
        <v>0</v>
      </c>
      <c r="M5" s="14">
        <f t="shared" si="3"/>
        <v>10.55</v>
      </c>
      <c r="N5" s="14">
        <f t="shared" si="3"/>
        <v>0</v>
      </c>
      <c r="O5" s="14">
        <f t="shared" si="3"/>
        <v>10.55</v>
      </c>
      <c r="P5" s="14">
        <f t="shared" si="3"/>
        <v>0</v>
      </c>
      <c r="Q5" s="14">
        <f t="shared" si="3"/>
        <v>0</v>
      </c>
      <c r="R5" s="14">
        <f t="shared" si="3"/>
        <v>10.55</v>
      </c>
      <c r="S5" s="4"/>
      <c r="T5" s="4"/>
      <c r="U5" s="4"/>
      <c r="V5" s="4"/>
      <c r="W5" s="4"/>
      <c r="X5" s="4"/>
      <c r="Y5" s="4"/>
      <c r="Z5" s="4"/>
    </row>
    <row r="6" ht="12.75" customHeight="1">
      <c r="A6" s="15" t="s">
        <v>10</v>
      </c>
      <c r="B6" s="16" t="s">
        <v>11</v>
      </c>
      <c r="C6" s="35">
        <f t="shared" ref="C6:C23" si="4">H6+M6+R6</f>
        <v>3.97</v>
      </c>
      <c r="D6" s="17"/>
      <c r="E6" s="19">
        <v>1.99</v>
      </c>
      <c r="F6" s="19">
        <v>0.99</v>
      </c>
      <c r="G6" s="19">
        <v>0.99</v>
      </c>
      <c r="H6" s="36">
        <f t="shared" ref="H6:H23" si="5">SUM(D6:G6)</f>
        <v>3.97</v>
      </c>
      <c r="I6" s="17"/>
      <c r="J6" s="17"/>
      <c r="K6" s="17"/>
      <c r="L6" s="17"/>
      <c r="M6" s="36">
        <f t="shared" ref="M6:M23" si="6">SUM(I6:L6)</f>
        <v>0</v>
      </c>
      <c r="N6" s="17"/>
      <c r="O6" s="17"/>
      <c r="P6" s="17"/>
      <c r="Q6" s="17"/>
      <c r="R6" s="36">
        <f t="shared" ref="R6:R23" si="7">SUM(N6:Q6)</f>
        <v>0</v>
      </c>
      <c r="S6" s="4"/>
      <c r="T6" s="4"/>
      <c r="U6" s="4"/>
      <c r="V6" s="4"/>
      <c r="W6" s="4"/>
      <c r="X6" s="4"/>
      <c r="Y6" s="4"/>
      <c r="Z6" s="4"/>
    </row>
    <row r="7" ht="12.75" customHeight="1">
      <c r="A7" s="15" t="s">
        <v>12</v>
      </c>
      <c r="B7" s="16" t="s">
        <v>13</v>
      </c>
      <c r="C7" s="35">
        <f t="shared" si="4"/>
        <v>0</v>
      </c>
      <c r="D7" s="17"/>
      <c r="E7" s="17"/>
      <c r="F7" s="17"/>
      <c r="G7" s="17"/>
      <c r="H7" s="36">
        <f t="shared" si="5"/>
        <v>0</v>
      </c>
      <c r="I7" s="17"/>
      <c r="J7" s="17"/>
      <c r="K7" s="17"/>
      <c r="L7" s="17"/>
      <c r="M7" s="36">
        <f t="shared" si="6"/>
        <v>0</v>
      </c>
      <c r="N7" s="17"/>
      <c r="O7" s="17"/>
      <c r="P7" s="17"/>
      <c r="Q7" s="17"/>
      <c r="R7" s="36">
        <f t="shared" si="7"/>
        <v>0</v>
      </c>
      <c r="S7" s="4"/>
      <c r="T7" s="4"/>
      <c r="U7" s="4"/>
      <c r="V7" s="4"/>
      <c r="W7" s="4"/>
      <c r="X7" s="4"/>
      <c r="Y7" s="4"/>
      <c r="Z7" s="4"/>
    </row>
    <row r="8" ht="12.75" customHeight="1">
      <c r="A8" s="15" t="s">
        <v>14</v>
      </c>
      <c r="B8" s="16" t="s">
        <v>15</v>
      </c>
      <c r="C8" s="35">
        <f t="shared" si="4"/>
        <v>15.696</v>
      </c>
      <c r="D8" s="17"/>
      <c r="E8" s="19">
        <v>5.232</v>
      </c>
      <c r="F8" s="19">
        <v>5.232</v>
      </c>
      <c r="G8" s="19">
        <v>5.232</v>
      </c>
      <c r="H8" s="36">
        <f t="shared" si="5"/>
        <v>15.696</v>
      </c>
      <c r="I8" s="17"/>
      <c r="J8" s="17"/>
      <c r="K8" s="17"/>
      <c r="L8" s="17"/>
      <c r="M8" s="36">
        <f t="shared" si="6"/>
        <v>0</v>
      </c>
      <c r="N8" s="17"/>
      <c r="O8" s="17"/>
      <c r="P8" s="17"/>
      <c r="Q8" s="17"/>
      <c r="R8" s="36">
        <f t="shared" si="7"/>
        <v>0</v>
      </c>
      <c r="S8" s="4"/>
      <c r="T8" s="4"/>
      <c r="U8" s="4"/>
      <c r="V8" s="4"/>
      <c r="W8" s="4"/>
      <c r="X8" s="4"/>
      <c r="Y8" s="4"/>
      <c r="Z8" s="4"/>
    </row>
    <row r="9" ht="12.75" customHeight="1">
      <c r="A9" s="15" t="s">
        <v>16</v>
      </c>
      <c r="B9" s="16" t="s">
        <v>17</v>
      </c>
      <c r="C9" s="35">
        <f t="shared" si="4"/>
        <v>38.994</v>
      </c>
      <c r="D9" s="17"/>
      <c r="E9" s="19">
        <v>12.998</v>
      </c>
      <c r="F9" s="19">
        <v>12.998</v>
      </c>
      <c r="G9" s="19">
        <v>12.998</v>
      </c>
      <c r="H9" s="36">
        <f t="shared" si="5"/>
        <v>38.994</v>
      </c>
      <c r="I9" s="17"/>
      <c r="J9" s="17"/>
      <c r="K9" s="17"/>
      <c r="L9" s="17"/>
      <c r="M9" s="36">
        <f t="shared" si="6"/>
        <v>0</v>
      </c>
      <c r="N9" s="17"/>
      <c r="O9" s="17"/>
      <c r="P9" s="17"/>
      <c r="Q9" s="17"/>
      <c r="R9" s="36">
        <f t="shared" si="7"/>
        <v>0</v>
      </c>
      <c r="S9" s="4"/>
      <c r="T9" s="4"/>
      <c r="U9" s="4"/>
      <c r="V9" s="4"/>
      <c r="W9" s="4"/>
      <c r="X9" s="4"/>
      <c r="Y9" s="4"/>
      <c r="Z9" s="4"/>
    </row>
    <row r="10" ht="12.75" customHeight="1">
      <c r="A10" s="15" t="s">
        <v>18</v>
      </c>
      <c r="B10" s="16" t="s">
        <v>19</v>
      </c>
      <c r="C10" s="35">
        <f t="shared" si="4"/>
        <v>21.006</v>
      </c>
      <c r="D10" s="17"/>
      <c r="E10" s="37">
        <v>7.002</v>
      </c>
      <c r="F10" s="37">
        <v>7.002</v>
      </c>
      <c r="G10" s="37">
        <v>7.002</v>
      </c>
      <c r="H10" s="36">
        <f t="shared" si="5"/>
        <v>21.006</v>
      </c>
      <c r="I10" s="17"/>
      <c r="J10" s="17"/>
      <c r="K10" s="17"/>
      <c r="L10" s="17"/>
      <c r="M10" s="36">
        <f t="shared" si="6"/>
        <v>0</v>
      </c>
      <c r="N10" s="17"/>
      <c r="O10" s="17"/>
      <c r="P10" s="17"/>
      <c r="Q10" s="17"/>
      <c r="R10" s="36">
        <f t="shared" si="7"/>
        <v>0</v>
      </c>
      <c r="S10" s="4"/>
      <c r="T10" s="4"/>
      <c r="U10" s="4"/>
      <c r="V10" s="4"/>
      <c r="W10" s="4"/>
      <c r="X10" s="4"/>
      <c r="Y10" s="4"/>
      <c r="Z10" s="4"/>
    </row>
    <row r="11" ht="12.75" customHeight="1">
      <c r="A11" s="15" t="s">
        <v>20</v>
      </c>
      <c r="B11" s="16" t="s">
        <v>21</v>
      </c>
      <c r="C11" s="35">
        <f t="shared" si="4"/>
        <v>1.794</v>
      </c>
      <c r="D11" s="19"/>
      <c r="E11" s="19">
        <v>0.598</v>
      </c>
      <c r="F11" s="19">
        <v>0.598</v>
      </c>
      <c r="G11" s="19">
        <v>0.598</v>
      </c>
      <c r="H11" s="36">
        <f t="shared" si="5"/>
        <v>1.794</v>
      </c>
      <c r="I11" s="17"/>
      <c r="J11" s="17"/>
      <c r="K11" s="17"/>
      <c r="L11" s="17"/>
      <c r="M11" s="36">
        <f t="shared" si="6"/>
        <v>0</v>
      </c>
      <c r="N11" s="17"/>
      <c r="O11" s="17"/>
      <c r="P11" s="17"/>
      <c r="Q11" s="17"/>
      <c r="R11" s="36">
        <f t="shared" si="7"/>
        <v>0</v>
      </c>
      <c r="S11" s="4"/>
      <c r="T11" s="4"/>
      <c r="U11" s="4"/>
      <c r="V11" s="4"/>
      <c r="W11" s="4"/>
      <c r="X11" s="4"/>
      <c r="Y11" s="4"/>
      <c r="Z11" s="4"/>
    </row>
    <row r="12" ht="12.75" customHeight="1">
      <c r="A12" s="15" t="s">
        <v>22</v>
      </c>
      <c r="B12" s="16" t="s">
        <v>23</v>
      </c>
      <c r="C12" s="35">
        <f t="shared" si="4"/>
        <v>0.112</v>
      </c>
      <c r="D12" s="17"/>
      <c r="E12" s="19">
        <v>0.112</v>
      </c>
      <c r="F12" s="17"/>
      <c r="G12" s="17"/>
      <c r="H12" s="36">
        <f t="shared" si="5"/>
        <v>0.112</v>
      </c>
      <c r="I12" s="17"/>
      <c r="J12" s="17"/>
      <c r="K12" s="17"/>
      <c r="L12" s="17"/>
      <c r="M12" s="36">
        <f t="shared" si="6"/>
        <v>0</v>
      </c>
      <c r="N12" s="17"/>
      <c r="O12" s="17"/>
      <c r="P12" s="17"/>
      <c r="Q12" s="17"/>
      <c r="R12" s="36">
        <f t="shared" si="7"/>
        <v>0</v>
      </c>
      <c r="S12" s="4"/>
      <c r="T12" s="4"/>
      <c r="U12" s="4"/>
      <c r="V12" s="4"/>
      <c r="W12" s="4"/>
      <c r="X12" s="4"/>
      <c r="Y12" s="4"/>
      <c r="Z12" s="4"/>
    </row>
    <row r="13" ht="12.75" customHeight="1">
      <c r="A13" s="15" t="s">
        <v>24</v>
      </c>
      <c r="B13" s="16" t="s">
        <v>25</v>
      </c>
      <c r="C13" s="35">
        <f t="shared" si="4"/>
        <v>0</v>
      </c>
      <c r="D13" s="17"/>
      <c r="E13" s="17"/>
      <c r="F13" s="17"/>
      <c r="G13" s="17"/>
      <c r="H13" s="36">
        <f t="shared" si="5"/>
        <v>0</v>
      </c>
      <c r="I13" s="17"/>
      <c r="J13" s="17"/>
      <c r="K13" s="17"/>
      <c r="L13" s="17"/>
      <c r="M13" s="36">
        <f t="shared" si="6"/>
        <v>0</v>
      </c>
      <c r="N13" s="17"/>
      <c r="O13" s="17"/>
      <c r="P13" s="17"/>
      <c r="Q13" s="17"/>
      <c r="R13" s="36">
        <f t="shared" si="7"/>
        <v>0</v>
      </c>
      <c r="S13" s="4"/>
      <c r="T13" s="4"/>
      <c r="U13" s="4"/>
      <c r="V13" s="4"/>
      <c r="W13" s="4"/>
      <c r="X13" s="4"/>
      <c r="Y13" s="4"/>
      <c r="Z13" s="4"/>
    </row>
    <row r="14" ht="12.75" customHeight="1">
      <c r="A14" s="15" t="s">
        <v>26</v>
      </c>
      <c r="B14" s="16" t="s">
        <v>27</v>
      </c>
      <c r="C14" s="35">
        <f t="shared" si="4"/>
        <v>0.198</v>
      </c>
      <c r="D14" s="17"/>
      <c r="E14" s="19">
        <v>0.066</v>
      </c>
      <c r="F14" s="19">
        <v>0.066</v>
      </c>
      <c r="G14" s="19">
        <v>0.066</v>
      </c>
      <c r="H14" s="36">
        <f t="shared" si="5"/>
        <v>0.198</v>
      </c>
      <c r="I14" s="17"/>
      <c r="J14" s="17"/>
      <c r="K14" s="17"/>
      <c r="L14" s="17"/>
      <c r="M14" s="36">
        <f t="shared" si="6"/>
        <v>0</v>
      </c>
      <c r="N14" s="17"/>
      <c r="O14" s="17"/>
      <c r="P14" s="17"/>
      <c r="Q14" s="17"/>
      <c r="R14" s="36">
        <f t="shared" si="7"/>
        <v>0</v>
      </c>
      <c r="S14" s="4"/>
      <c r="T14" s="4"/>
      <c r="U14" s="4"/>
      <c r="V14" s="4"/>
      <c r="W14" s="4"/>
      <c r="X14" s="4"/>
      <c r="Y14" s="4"/>
      <c r="Z14" s="4"/>
    </row>
    <row r="15" ht="12.75" customHeight="1">
      <c r="A15" s="15" t="s">
        <v>28</v>
      </c>
      <c r="B15" s="16" t="s">
        <v>29</v>
      </c>
      <c r="C15" s="35">
        <f t="shared" si="4"/>
        <v>1.21</v>
      </c>
      <c r="D15" s="17"/>
      <c r="E15" s="19">
        <v>1.21</v>
      </c>
      <c r="F15" s="17"/>
      <c r="G15" s="17"/>
      <c r="H15" s="36">
        <f t="shared" si="5"/>
        <v>1.21</v>
      </c>
      <c r="I15" s="17"/>
      <c r="J15" s="17"/>
      <c r="K15" s="17"/>
      <c r="L15" s="17"/>
      <c r="M15" s="36">
        <f t="shared" si="6"/>
        <v>0</v>
      </c>
      <c r="N15" s="17"/>
      <c r="O15" s="17"/>
      <c r="P15" s="17"/>
      <c r="Q15" s="17"/>
      <c r="R15" s="36">
        <f t="shared" si="7"/>
        <v>0</v>
      </c>
      <c r="S15" s="4"/>
      <c r="T15" s="4"/>
      <c r="U15" s="4"/>
      <c r="V15" s="4"/>
      <c r="W15" s="4"/>
      <c r="X15" s="4"/>
      <c r="Y15" s="4"/>
      <c r="Z15" s="4"/>
    </row>
    <row r="16" ht="12.75" customHeight="1">
      <c r="A16" s="15" t="s">
        <v>30</v>
      </c>
      <c r="B16" s="16" t="s">
        <v>31</v>
      </c>
      <c r="C16" s="35">
        <f t="shared" si="4"/>
        <v>0</v>
      </c>
      <c r="D16" s="17"/>
      <c r="E16" s="17"/>
      <c r="F16" s="17"/>
      <c r="G16" s="17"/>
      <c r="H16" s="36">
        <f t="shared" si="5"/>
        <v>0</v>
      </c>
      <c r="I16" s="17"/>
      <c r="J16" s="17"/>
      <c r="K16" s="17"/>
      <c r="L16" s="17"/>
      <c r="M16" s="36">
        <f t="shared" si="6"/>
        <v>0</v>
      </c>
      <c r="N16" s="17"/>
      <c r="O16" s="17"/>
      <c r="P16" s="17"/>
      <c r="Q16" s="17"/>
      <c r="R16" s="36">
        <f t="shared" si="7"/>
        <v>0</v>
      </c>
      <c r="S16" s="4"/>
      <c r="T16" s="4"/>
      <c r="U16" s="4"/>
      <c r="V16" s="4"/>
      <c r="W16" s="4"/>
      <c r="X16" s="4"/>
      <c r="Y16" s="4"/>
      <c r="Z16" s="4"/>
    </row>
    <row r="17" ht="12.75" customHeight="1">
      <c r="A17" s="15" t="s">
        <v>32</v>
      </c>
      <c r="B17" s="16" t="s">
        <v>33</v>
      </c>
      <c r="C17" s="35">
        <f t="shared" si="4"/>
        <v>4.91</v>
      </c>
      <c r="D17" s="17"/>
      <c r="E17" s="19">
        <v>4.91</v>
      </c>
      <c r="F17" s="17"/>
      <c r="G17" s="17"/>
      <c r="H17" s="36">
        <f t="shared" si="5"/>
        <v>4.91</v>
      </c>
      <c r="I17" s="17"/>
      <c r="J17" s="17"/>
      <c r="K17" s="17"/>
      <c r="L17" s="17"/>
      <c r="M17" s="36">
        <f t="shared" si="6"/>
        <v>0</v>
      </c>
      <c r="N17" s="17"/>
      <c r="O17" s="17"/>
      <c r="P17" s="17"/>
      <c r="Q17" s="17"/>
      <c r="R17" s="36">
        <f t="shared" si="7"/>
        <v>0</v>
      </c>
      <c r="S17" s="4"/>
      <c r="T17" s="4"/>
      <c r="U17" s="4"/>
      <c r="V17" s="4"/>
      <c r="W17" s="4"/>
      <c r="X17" s="4"/>
      <c r="Y17" s="4"/>
      <c r="Z17" s="4"/>
    </row>
    <row r="18" ht="12.75" customHeight="1">
      <c r="A18" s="15" t="s">
        <v>34</v>
      </c>
      <c r="B18" s="16" t="s">
        <v>35</v>
      </c>
      <c r="C18" s="35">
        <f t="shared" si="4"/>
        <v>0</v>
      </c>
      <c r="D18" s="17"/>
      <c r="E18" s="17"/>
      <c r="F18" s="17"/>
      <c r="G18" s="17"/>
      <c r="H18" s="36">
        <f t="shared" si="5"/>
        <v>0</v>
      </c>
      <c r="I18" s="17"/>
      <c r="J18" s="17"/>
      <c r="K18" s="17"/>
      <c r="L18" s="17"/>
      <c r="M18" s="36">
        <f t="shared" si="6"/>
        <v>0</v>
      </c>
      <c r="N18" s="17"/>
      <c r="O18" s="17"/>
      <c r="P18" s="17"/>
      <c r="Q18" s="17"/>
      <c r="R18" s="36">
        <f t="shared" si="7"/>
        <v>0</v>
      </c>
      <c r="S18" s="4"/>
      <c r="T18" s="4"/>
      <c r="U18" s="4"/>
      <c r="V18" s="4"/>
      <c r="W18" s="4"/>
      <c r="X18" s="4"/>
      <c r="Y18" s="4"/>
      <c r="Z18" s="4"/>
    </row>
    <row r="19" ht="12.75" customHeight="1">
      <c r="A19" s="15" t="s">
        <v>36</v>
      </c>
      <c r="B19" s="16" t="s">
        <v>37</v>
      </c>
      <c r="C19" s="35">
        <f t="shared" si="4"/>
        <v>0</v>
      </c>
      <c r="D19" s="17"/>
      <c r="E19" s="17"/>
      <c r="F19" s="17"/>
      <c r="G19" s="17"/>
      <c r="H19" s="36">
        <f t="shared" si="5"/>
        <v>0</v>
      </c>
      <c r="I19" s="17"/>
      <c r="J19" s="17"/>
      <c r="K19" s="17"/>
      <c r="L19" s="17"/>
      <c r="M19" s="36">
        <f t="shared" si="6"/>
        <v>0</v>
      </c>
      <c r="N19" s="17"/>
      <c r="O19" s="17"/>
      <c r="P19" s="17"/>
      <c r="Q19" s="17"/>
      <c r="R19" s="36">
        <f t="shared" si="7"/>
        <v>0</v>
      </c>
      <c r="S19" s="4"/>
      <c r="T19" s="4"/>
      <c r="U19" s="4"/>
      <c r="V19" s="4"/>
      <c r="W19" s="4"/>
      <c r="X19" s="4"/>
      <c r="Y19" s="4"/>
      <c r="Z19" s="4"/>
    </row>
    <row r="20" ht="12.75" customHeight="1">
      <c r="A20" s="15" t="s">
        <v>38</v>
      </c>
      <c r="B20" s="16" t="s">
        <v>39</v>
      </c>
      <c r="C20" s="35">
        <f t="shared" si="4"/>
        <v>0</v>
      </c>
      <c r="D20" s="17"/>
      <c r="E20" s="17"/>
      <c r="F20" s="17"/>
      <c r="G20" s="17"/>
      <c r="H20" s="36">
        <f t="shared" si="5"/>
        <v>0</v>
      </c>
      <c r="I20" s="17"/>
      <c r="J20" s="17"/>
      <c r="K20" s="17"/>
      <c r="L20" s="17"/>
      <c r="M20" s="36">
        <f t="shared" si="6"/>
        <v>0</v>
      </c>
      <c r="N20" s="17"/>
      <c r="O20" s="17"/>
      <c r="P20" s="17"/>
      <c r="Q20" s="17"/>
      <c r="R20" s="36">
        <f t="shared" si="7"/>
        <v>0</v>
      </c>
      <c r="S20" s="4"/>
      <c r="T20" s="4"/>
      <c r="U20" s="4"/>
      <c r="V20" s="4"/>
      <c r="W20" s="4"/>
      <c r="X20" s="4"/>
      <c r="Y20" s="4"/>
      <c r="Z20" s="4"/>
    </row>
    <row r="21" ht="12.75" customHeight="1">
      <c r="A21" s="15" t="s">
        <v>40</v>
      </c>
      <c r="B21" s="16" t="s">
        <v>41</v>
      </c>
      <c r="C21" s="35">
        <f t="shared" si="4"/>
        <v>2.02</v>
      </c>
      <c r="D21" s="19">
        <v>2.02</v>
      </c>
      <c r="E21" s="17"/>
      <c r="F21" s="17"/>
      <c r="G21" s="17"/>
      <c r="H21" s="36">
        <f t="shared" si="5"/>
        <v>2.02</v>
      </c>
      <c r="I21" s="17"/>
      <c r="J21" s="17"/>
      <c r="K21" s="17"/>
      <c r="L21" s="17"/>
      <c r="M21" s="36">
        <f t="shared" si="6"/>
        <v>0</v>
      </c>
      <c r="N21" s="17"/>
      <c r="O21" s="17"/>
      <c r="P21" s="17"/>
      <c r="Q21" s="17"/>
      <c r="R21" s="36">
        <f t="shared" si="7"/>
        <v>0</v>
      </c>
      <c r="S21" s="4"/>
      <c r="T21" s="4"/>
      <c r="U21" s="4"/>
      <c r="V21" s="4"/>
      <c r="W21" s="4"/>
      <c r="X21" s="4"/>
      <c r="Y21" s="4"/>
      <c r="Z21" s="4"/>
    </row>
    <row r="22" ht="12.75" customHeight="1">
      <c r="A22" s="15" t="s">
        <v>42</v>
      </c>
      <c r="B22" s="16" t="s">
        <v>43</v>
      </c>
      <c r="C22" s="35">
        <f t="shared" si="4"/>
        <v>0</v>
      </c>
      <c r="D22" s="17"/>
      <c r="E22" s="17"/>
      <c r="F22" s="17"/>
      <c r="G22" s="17"/>
      <c r="H22" s="36">
        <f t="shared" si="5"/>
        <v>0</v>
      </c>
      <c r="I22" s="17"/>
      <c r="J22" s="17"/>
      <c r="K22" s="17"/>
      <c r="L22" s="17"/>
      <c r="M22" s="36">
        <f t="shared" si="6"/>
        <v>0</v>
      </c>
      <c r="N22" s="17"/>
      <c r="O22" s="17"/>
      <c r="P22" s="17"/>
      <c r="Q22" s="17"/>
      <c r="R22" s="36">
        <f t="shared" si="7"/>
        <v>0</v>
      </c>
      <c r="S22" s="4"/>
      <c r="T22" s="4"/>
      <c r="U22" s="4"/>
      <c r="V22" s="4"/>
      <c r="W22" s="4"/>
      <c r="X22" s="4"/>
      <c r="Y22" s="4"/>
      <c r="Z22" s="4"/>
    </row>
    <row r="23" ht="12.75" customHeight="1">
      <c r="A23" s="15" t="s">
        <v>44</v>
      </c>
      <c r="B23" s="16" t="s">
        <v>45</v>
      </c>
      <c r="C23" s="35">
        <f t="shared" si="4"/>
        <v>21.1</v>
      </c>
      <c r="D23" s="17"/>
      <c r="E23" s="17"/>
      <c r="F23" s="17"/>
      <c r="G23" s="17"/>
      <c r="H23" s="36">
        <f t="shared" si="5"/>
        <v>0</v>
      </c>
      <c r="I23" s="17"/>
      <c r="J23" s="19">
        <v>10.55</v>
      </c>
      <c r="K23" s="17"/>
      <c r="L23" s="17"/>
      <c r="M23" s="36">
        <f t="shared" si="6"/>
        <v>10.55</v>
      </c>
      <c r="N23" s="17"/>
      <c r="O23" s="19">
        <v>10.55</v>
      </c>
      <c r="P23" s="17"/>
      <c r="Q23" s="17"/>
      <c r="R23" s="36">
        <f t="shared" si="7"/>
        <v>10.55</v>
      </c>
      <c r="S23" s="4"/>
      <c r="T23" s="4"/>
      <c r="U23" s="4"/>
      <c r="V23" s="4"/>
      <c r="W23" s="4"/>
      <c r="X23" s="4"/>
      <c r="Y23" s="4"/>
      <c r="Z23" s="4"/>
    </row>
    <row r="24" ht="12.75" customHeight="1">
      <c r="A24" s="12" t="s">
        <v>46</v>
      </c>
      <c r="B24" s="13" t="s">
        <v>47</v>
      </c>
      <c r="C24" s="14">
        <f t="shared" ref="C24:R24" si="8">SUM(C25:C26)</f>
        <v>0</v>
      </c>
      <c r="D24" s="14">
        <f t="shared" si="8"/>
        <v>0</v>
      </c>
      <c r="E24" s="14">
        <f t="shared" si="8"/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8"/>
        <v>0</v>
      </c>
      <c r="P24" s="14">
        <f t="shared" si="8"/>
        <v>0</v>
      </c>
      <c r="Q24" s="14">
        <f t="shared" si="8"/>
        <v>0</v>
      </c>
      <c r="R24" s="14">
        <f t="shared" si="8"/>
        <v>0</v>
      </c>
      <c r="S24" s="4"/>
      <c r="T24" s="4"/>
      <c r="U24" s="4"/>
      <c r="V24" s="4"/>
      <c r="W24" s="4"/>
      <c r="X24" s="4"/>
      <c r="Y24" s="4"/>
      <c r="Z24" s="4"/>
    </row>
    <row r="25" ht="12.75" customHeight="1">
      <c r="A25" s="15" t="s">
        <v>48</v>
      </c>
      <c r="B25" s="16" t="s">
        <v>49</v>
      </c>
      <c r="C25" s="35">
        <f t="shared" ref="C25:C26" si="9">H25+M25+R25</f>
        <v>0</v>
      </c>
      <c r="D25" s="17"/>
      <c r="E25" s="17"/>
      <c r="F25" s="17"/>
      <c r="G25" s="17"/>
      <c r="H25" s="36">
        <f t="shared" ref="H25:H26" si="10">SUM(D25:G25)</f>
        <v>0</v>
      </c>
      <c r="I25" s="17"/>
      <c r="J25" s="17"/>
      <c r="K25" s="17"/>
      <c r="L25" s="17"/>
      <c r="M25" s="36">
        <f t="shared" ref="M25:M26" si="11">SUM(I25:L25)</f>
        <v>0</v>
      </c>
      <c r="N25" s="17"/>
      <c r="O25" s="17"/>
      <c r="P25" s="17"/>
      <c r="Q25" s="17"/>
      <c r="R25" s="36">
        <f t="shared" ref="R25:R26" si="12">SUM(N25:Q25)</f>
        <v>0</v>
      </c>
      <c r="S25" s="4"/>
      <c r="T25" s="4"/>
      <c r="U25" s="4"/>
      <c r="V25" s="4"/>
      <c r="W25" s="4"/>
      <c r="X25" s="4"/>
      <c r="Y25" s="4"/>
      <c r="Z25" s="4"/>
    </row>
    <row r="26" ht="12.75" customHeight="1">
      <c r="A26" s="15" t="s">
        <v>50</v>
      </c>
      <c r="B26" s="16" t="s">
        <v>51</v>
      </c>
      <c r="C26" s="35">
        <f t="shared" si="9"/>
        <v>0</v>
      </c>
      <c r="D26" s="17"/>
      <c r="E26" s="17"/>
      <c r="F26" s="17"/>
      <c r="G26" s="17"/>
      <c r="H26" s="36">
        <f t="shared" si="10"/>
        <v>0</v>
      </c>
      <c r="I26" s="17"/>
      <c r="J26" s="17"/>
      <c r="K26" s="17"/>
      <c r="L26" s="17"/>
      <c r="M26" s="36">
        <f t="shared" si="11"/>
        <v>0</v>
      </c>
      <c r="N26" s="17"/>
      <c r="O26" s="17"/>
      <c r="P26" s="17"/>
      <c r="Q26" s="17"/>
      <c r="R26" s="36">
        <f t="shared" si="12"/>
        <v>0</v>
      </c>
      <c r="S26" s="4"/>
      <c r="T26" s="4"/>
      <c r="U26" s="4"/>
      <c r="V26" s="4"/>
      <c r="W26" s="4"/>
      <c r="X26" s="4"/>
      <c r="Y26" s="4"/>
      <c r="Z26" s="4"/>
    </row>
    <row r="27" ht="12.75" customHeight="1">
      <c r="A27" s="12" t="s">
        <v>52</v>
      </c>
      <c r="B27" s="13" t="s">
        <v>53</v>
      </c>
      <c r="C27" s="14">
        <f t="shared" ref="C27:R27" si="13">SUM(C28:C38)</f>
        <v>14.326</v>
      </c>
      <c r="D27" s="14">
        <f t="shared" si="13"/>
        <v>0</v>
      </c>
      <c r="E27" s="14">
        <f t="shared" si="13"/>
        <v>5.206</v>
      </c>
      <c r="F27" s="14">
        <f t="shared" si="13"/>
        <v>2.686</v>
      </c>
      <c r="G27" s="14">
        <f t="shared" si="13"/>
        <v>5.666</v>
      </c>
      <c r="H27" s="14">
        <f t="shared" si="13"/>
        <v>13.558</v>
      </c>
      <c r="I27" s="14">
        <f t="shared" si="13"/>
        <v>0</v>
      </c>
      <c r="J27" s="14">
        <f t="shared" si="13"/>
        <v>0.21</v>
      </c>
      <c r="K27" s="14">
        <f t="shared" si="13"/>
        <v>0.105</v>
      </c>
      <c r="L27" s="14">
        <f t="shared" si="13"/>
        <v>0.105</v>
      </c>
      <c r="M27" s="14">
        <f t="shared" si="13"/>
        <v>0.42</v>
      </c>
      <c r="N27" s="14">
        <f t="shared" si="13"/>
        <v>0</v>
      </c>
      <c r="O27" s="14">
        <f t="shared" si="13"/>
        <v>0.174</v>
      </c>
      <c r="P27" s="14">
        <f t="shared" si="13"/>
        <v>0.087</v>
      </c>
      <c r="Q27" s="14">
        <f t="shared" si="13"/>
        <v>0.087</v>
      </c>
      <c r="R27" s="14">
        <f t="shared" si="13"/>
        <v>0.348</v>
      </c>
      <c r="S27" s="4"/>
      <c r="T27" s="4"/>
      <c r="U27" s="4"/>
      <c r="V27" s="4"/>
      <c r="W27" s="4"/>
      <c r="X27" s="4"/>
      <c r="Y27" s="4"/>
      <c r="Z27" s="4"/>
    </row>
    <row r="28" ht="12.75" customHeight="1">
      <c r="A28" s="15" t="s">
        <v>54</v>
      </c>
      <c r="B28" s="16" t="s">
        <v>55</v>
      </c>
      <c r="C28" s="35">
        <f t="shared" ref="C28:C38" si="14">H28+M28+R28</f>
        <v>0</v>
      </c>
      <c r="D28" s="17"/>
      <c r="E28" s="17"/>
      <c r="F28" s="17"/>
      <c r="G28" s="17"/>
      <c r="H28" s="36">
        <f t="shared" ref="H28:H38" si="15">SUM(D28:G28)</f>
        <v>0</v>
      </c>
      <c r="I28" s="17"/>
      <c r="J28" s="17"/>
      <c r="K28" s="17"/>
      <c r="L28" s="17"/>
      <c r="M28" s="36">
        <f t="shared" ref="M28:M38" si="16">SUM(I28:L28)</f>
        <v>0</v>
      </c>
      <c r="N28" s="17"/>
      <c r="O28" s="17"/>
      <c r="P28" s="17"/>
      <c r="Q28" s="17"/>
      <c r="R28" s="36">
        <f t="shared" ref="R28:R38" si="17">SUM(N28:Q28)</f>
        <v>0</v>
      </c>
      <c r="S28" s="4"/>
      <c r="T28" s="4"/>
      <c r="U28" s="4"/>
      <c r="V28" s="4"/>
      <c r="W28" s="4"/>
      <c r="X28" s="4"/>
      <c r="Y28" s="4"/>
      <c r="Z28" s="4"/>
    </row>
    <row r="29" ht="12.75" customHeight="1">
      <c r="A29" s="15" t="s">
        <v>56</v>
      </c>
      <c r="B29" s="16" t="s">
        <v>57</v>
      </c>
      <c r="C29" s="35">
        <f t="shared" si="14"/>
        <v>0</v>
      </c>
      <c r="D29" s="17"/>
      <c r="E29" s="17"/>
      <c r="F29" s="17"/>
      <c r="G29" s="17"/>
      <c r="H29" s="36">
        <f t="shared" si="15"/>
        <v>0</v>
      </c>
      <c r="I29" s="17"/>
      <c r="J29" s="17"/>
      <c r="K29" s="17"/>
      <c r="L29" s="17"/>
      <c r="M29" s="36">
        <f t="shared" si="16"/>
        <v>0</v>
      </c>
      <c r="N29" s="17"/>
      <c r="O29" s="17"/>
      <c r="P29" s="17"/>
      <c r="Q29" s="17"/>
      <c r="R29" s="36">
        <f t="shared" si="17"/>
        <v>0</v>
      </c>
      <c r="S29" s="4"/>
      <c r="T29" s="4"/>
      <c r="U29" s="4"/>
      <c r="V29" s="4"/>
      <c r="W29" s="4"/>
      <c r="X29" s="4"/>
      <c r="Y29" s="4"/>
      <c r="Z29" s="4"/>
    </row>
    <row r="30" ht="12.75" customHeight="1">
      <c r="A30" s="15" t="s">
        <v>58</v>
      </c>
      <c r="B30" s="16" t="s">
        <v>59</v>
      </c>
      <c r="C30" s="35">
        <f t="shared" si="14"/>
        <v>0</v>
      </c>
      <c r="D30" s="17"/>
      <c r="E30" s="17"/>
      <c r="F30" s="17"/>
      <c r="G30" s="17"/>
      <c r="H30" s="36">
        <f t="shared" si="15"/>
        <v>0</v>
      </c>
      <c r="I30" s="17"/>
      <c r="J30" s="17"/>
      <c r="K30" s="17"/>
      <c r="L30" s="17"/>
      <c r="M30" s="36">
        <f t="shared" si="16"/>
        <v>0</v>
      </c>
      <c r="N30" s="17"/>
      <c r="O30" s="17"/>
      <c r="P30" s="17"/>
      <c r="Q30" s="17"/>
      <c r="R30" s="36">
        <f t="shared" si="17"/>
        <v>0</v>
      </c>
      <c r="S30" s="4"/>
      <c r="T30" s="4"/>
      <c r="U30" s="4"/>
      <c r="V30" s="4"/>
      <c r="W30" s="4"/>
      <c r="X30" s="4"/>
      <c r="Y30" s="4"/>
      <c r="Z30" s="4"/>
    </row>
    <row r="31" ht="12.75" customHeight="1">
      <c r="A31" s="15" t="s">
        <v>60</v>
      </c>
      <c r="B31" s="16" t="s">
        <v>61</v>
      </c>
      <c r="C31" s="35">
        <f t="shared" si="14"/>
        <v>4.55</v>
      </c>
      <c r="D31" s="17"/>
      <c r="E31" s="19">
        <v>2.275</v>
      </c>
      <c r="F31" s="19">
        <v>1.1375</v>
      </c>
      <c r="G31" s="19">
        <v>1.1375</v>
      </c>
      <c r="H31" s="36">
        <f t="shared" si="15"/>
        <v>4.55</v>
      </c>
      <c r="I31" s="17"/>
      <c r="J31" s="17"/>
      <c r="K31" s="17"/>
      <c r="L31" s="17"/>
      <c r="M31" s="36">
        <f t="shared" si="16"/>
        <v>0</v>
      </c>
      <c r="N31" s="17"/>
      <c r="O31" s="17"/>
      <c r="P31" s="17"/>
      <c r="Q31" s="17"/>
      <c r="R31" s="36">
        <f t="shared" si="17"/>
        <v>0</v>
      </c>
      <c r="S31" s="4"/>
      <c r="T31" s="4"/>
      <c r="U31" s="4"/>
      <c r="V31" s="4"/>
      <c r="W31" s="4"/>
      <c r="X31" s="4"/>
      <c r="Y31" s="4"/>
      <c r="Z31" s="4"/>
    </row>
    <row r="32" ht="12.75" customHeight="1">
      <c r="A32" s="15" t="s">
        <v>62</v>
      </c>
      <c r="B32" s="16" t="s">
        <v>63</v>
      </c>
      <c r="C32" s="35">
        <f t="shared" si="14"/>
        <v>0.966</v>
      </c>
      <c r="D32" s="17"/>
      <c r="E32" s="19">
        <v>0.066</v>
      </c>
      <c r="F32" s="19">
        <v>0.066</v>
      </c>
      <c r="G32" s="19">
        <v>0.066</v>
      </c>
      <c r="H32" s="36">
        <f t="shared" si="15"/>
        <v>0.198</v>
      </c>
      <c r="I32" s="17"/>
      <c r="J32" s="19">
        <v>0.21</v>
      </c>
      <c r="K32" s="19">
        <v>0.105</v>
      </c>
      <c r="L32" s="19">
        <v>0.105</v>
      </c>
      <c r="M32" s="36">
        <f t="shared" si="16"/>
        <v>0.42</v>
      </c>
      <c r="N32" s="17"/>
      <c r="O32" s="19">
        <v>0.174</v>
      </c>
      <c r="P32" s="19">
        <v>0.087</v>
      </c>
      <c r="Q32" s="19">
        <v>0.087</v>
      </c>
      <c r="R32" s="36">
        <f t="shared" si="17"/>
        <v>0.348</v>
      </c>
      <c r="S32" s="4"/>
      <c r="T32" s="4"/>
      <c r="U32" s="4"/>
      <c r="V32" s="4"/>
      <c r="W32" s="4"/>
      <c r="X32" s="4"/>
      <c r="Y32" s="4"/>
      <c r="Z32" s="4"/>
    </row>
    <row r="33" ht="12.75" customHeight="1">
      <c r="A33" s="15" t="s">
        <v>64</v>
      </c>
      <c r="B33" s="16" t="s">
        <v>65</v>
      </c>
      <c r="C33" s="35">
        <f t="shared" si="14"/>
        <v>0.05</v>
      </c>
      <c r="D33" s="17"/>
      <c r="E33" s="17"/>
      <c r="F33" s="19">
        <v>0.05</v>
      </c>
      <c r="G33" s="17"/>
      <c r="H33" s="36">
        <f t="shared" si="15"/>
        <v>0.05</v>
      </c>
      <c r="I33" s="17"/>
      <c r="J33" s="17"/>
      <c r="K33" s="17"/>
      <c r="L33" s="17"/>
      <c r="M33" s="36">
        <f t="shared" si="16"/>
        <v>0</v>
      </c>
      <c r="N33" s="17"/>
      <c r="O33" s="17"/>
      <c r="P33" s="17"/>
      <c r="Q33" s="17"/>
      <c r="R33" s="36">
        <f t="shared" si="17"/>
        <v>0</v>
      </c>
      <c r="S33" s="4"/>
      <c r="T33" s="4"/>
      <c r="U33" s="4"/>
      <c r="V33" s="4"/>
      <c r="W33" s="4"/>
      <c r="X33" s="4"/>
      <c r="Y33" s="4"/>
      <c r="Z33" s="4"/>
    </row>
    <row r="34" ht="12.75" customHeight="1">
      <c r="A34" s="15" t="s">
        <v>66</v>
      </c>
      <c r="B34" s="16" t="s">
        <v>67</v>
      </c>
      <c r="C34" s="35">
        <f t="shared" si="14"/>
        <v>3.03</v>
      </c>
      <c r="D34" s="17"/>
      <c r="E34" s="17"/>
      <c r="F34" s="17"/>
      <c r="G34" s="19">
        <v>3.03</v>
      </c>
      <c r="H34" s="36">
        <f t="shared" si="15"/>
        <v>3.03</v>
      </c>
      <c r="I34" s="17"/>
      <c r="J34" s="17"/>
      <c r="K34" s="17"/>
      <c r="L34" s="17"/>
      <c r="M34" s="36">
        <f t="shared" si="16"/>
        <v>0</v>
      </c>
      <c r="N34" s="17"/>
      <c r="O34" s="17"/>
      <c r="P34" s="17"/>
      <c r="Q34" s="17"/>
      <c r="R34" s="36">
        <f t="shared" si="17"/>
        <v>0</v>
      </c>
      <c r="S34" s="4"/>
      <c r="T34" s="4"/>
      <c r="U34" s="4"/>
      <c r="V34" s="4"/>
      <c r="W34" s="4"/>
      <c r="X34" s="4"/>
      <c r="Y34" s="4"/>
      <c r="Z34" s="4"/>
    </row>
    <row r="35" ht="12.75" customHeight="1">
      <c r="A35" s="15" t="s">
        <v>68</v>
      </c>
      <c r="B35" s="16" t="s">
        <v>17</v>
      </c>
      <c r="C35" s="35">
        <f t="shared" si="14"/>
        <v>1.91</v>
      </c>
      <c r="D35" s="17"/>
      <c r="E35" s="19">
        <v>0.955</v>
      </c>
      <c r="F35" s="19">
        <v>0.4775</v>
      </c>
      <c r="G35" s="19">
        <v>0.4775</v>
      </c>
      <c r="H35" s="36">
        <f t="shared" si="15"/>
        <v>1.91</v>
      </c>
      <c r="I35" s="17"/>
      <c r="J35" s="17"/>
      <c r="K35" s="17"/>
      <c r="L35" s="17"/>
      <c r="M35" s="36">
        <f t="shared" si="16"/>
        <v>0</v>
      </c>
      <c r="N35" s="17"/>
      <c r="O35" s="17"/>
      <c r="P35" s="17"/>
      <c r="Q35" s="17"/>
      <c r="R35" s="36">
        <f t="shared" si="17"/>
        <v>0</v>
      </c>
      <c r="S35" s="4"/>
      <c r="T35" s="4"/>
      <c r="U35" s="4"/>
      <c r="V35" s="4"/>
      <c r="W35" s="4"/>
      <c r="X35" s="4"/>
      <c r="Y35" s="4"/>
      <c r="Z35" s="4"/>
    </row>
    <row r="36" ht="12.75" customHeight="1">
      <c r="A36" s="15" t="s">
        <v>69</v>
      </c>
      <c r="B36" s="16" t="s">
        <v>19</v>
      </c>
      <c r="C36" s="35">
        <f t="shared" si="14"/>
        <v>3.82</v>
      </c>
      <c r="D36" s="17"/>
      <c r="E36" s="19">
        <v>1.91</v>
      </c>
      <c r="F36" s="19">
        <v>0.955</v>
      </c>
      <c r="G36" s="19">
        <v>0.955</v>
      </c>
      <c r="H36" s="36">
        <f t="shared" si="15"/>
        <v>3.82</v>
      </c>
      <c r="I36" s="17"/>
      <c r="J36" s="17"/>
      <c r="K36" s="17"/>
      <c r="L36" s="17"/>
      <c r="M36" s="36">
        <f t="shared" si="16"/>
        <v>0</v>
      </c>
      <c r="N36" s="17"/>
      <c r="O36" s="17"/>
      <c r="P36" s="17"/>
      <c r="Q36" s="17"/>
      <c r="R36" s="36">
        <f t="shared" si="17"/>
        <v>0</v>
      </c>
      <c r="S36" s="4"/>
      <c r="T36" s="4"/>
      <c r="U36" s="4"/>
      <c r="V36" s="4"/>
      <c r="W36" s="4"/>
      <c r="X36" s="4"/>
      <c r="Y36" s="4"/>
      <c r="Z36" s="4"/>
    </row>
    <row r="37" ht="12.75" customHeight="1">
      <c r="A37" s="15" t="s">
        <v>70</v>
      </c>
      <c r="B37" s="16" t="s">
        <v>71</v>
      </c>
      <c r="C37" s="35">
        <f t="shared" si="14"/>
        <v>0</v>
      </c>
      <c r="D37" s="17"/>
      <c r="E37" s="17"/>
      <c r="F37" s="17"/>
      <c r="G37" s="17"/>
      <c r="H37" s="36">
        <f t="shared" si="15"/>
        <v>0</v>
      </c>
      <c r="I37" s="17"/>
      <c r="J37" s="17"/>
      <c r="K37" s="17"/>
      <c r="L37" s="17"/>
      <c r="M37" s="36">
        <f t="shared" si="16"/>
        <v>0</v>
      </c>
      <c r="N37" s="17"/>
      <c r="O37" s="17"/>
      <c r="P37" s="17"/>
      <c r="Q37" s="17"/>
      <c r="R37" s="36">
        <f t="shared" si="17"/>
        <v>0</v>
      </c>
      <c r="S37" s="4"/>
      <c r="T37" s="4"/>
      <c r="U37" s="4"/>
      <c r="V37" s="4"/>
      <c r="W37" s="4"/>
      <c r="X37" s="4"/>
      <c r="Y37" s="4"/>
      <c r="Z37" s="4"/>
    </row>
    <row r="38" ht="12.75" customHeight="1">
      <c r="A38" s="15" t="s">
        <v>72</v>
      </c>
      <c r="B38" s="16" t="s">
        <v>45</v>
      </c>
      <c r="C38" s="35">
        <f t="shared" si="14"/>
        <v>0</v>
      </c>
      <c r="D38" s="17"/>
      <c r="E38" s="17"/>
      <c r="F38" s="17"/>
      <c r="G38" s="17"/>
      <c r="H38" s="36">
        <f t="shared" si="15"/>
        <v>0</v>
      </c>
      <c r="I38" s="17"/>
      <c r="J38" s="17"/>
      <c r="K38" s="17"/>
      <c r="L38" s="17"/>
      <c r="M38" s="36">
        <f t="shared" si="16"/>
        <v>0</v>
      </c>
      <c r="N38" s="17"/>
      <c r="O38" s="17"/>
      <c r="P38" s="17"/>
      <c r="Q38" s="17"/>
      <c r="R38" s="36">
        <f t="shared" si="17"/>
        <v>0</v>
      </c>
      <c r="S38" s="4"/>
      <c r="T38" s="4"/>
      <c r="U38" s="4"/>
      <c r="V38" s="4"/>
      <c r="W38" s="4"/>
      <c r="X38" s="4"/>
      <c r="Y38" s="4"/>
      <c r="Z38" s="4"/>
    </row>
    <row r="39" ht="12.75" customHeight="1">
      <c r="A39" s="12" t="s">
        <v>73</v>
      </c>
      <c r="B39" s="13" t="s">
        <v>74</v>
      </c>
      <c r="C39" s="14">
        <f t="shared" ref="C39:R39" si="18">SUM(C40:C42)</f>
        <v>12.6253</v>
      </c>
      <c r="D39" s="14">
        <f t="shared" si="18"/>
        <v>3.115075</v>
      </c>
      <c r="E39" s="14">
        <f t="shared" si="18"/>
        <v>3.115075</v>
      </c>
      <c r="F39" s="14">
        <f t="shared" si="18"/>
        <v>3.115075</v>
      </c>
      <c r="G39" s="14">
        <f t="shared" si="18"/>
        <v>3.115075</v>
      </c>
      <c r="H39" s="14">
        <f t="shared" si="18"/>
        <v>12.4603</v>
      </c>
      <c r="I39" s="14">
        <f t="shared" si="18"/>
        <v>0.0225</v>
      </c>
      <c r="J39" s="14">
        <f t="shared" si="18"/>
        <v>0.0225</v>
      </c>
      <c r="K39" s="14">
        <f t="shared" si="18"/>
        <v>0.0225</v>
      </c>
      <c r="L39" s="14">
        <f t="shared" si="18"/>
        <v>0.0225</v>
      </c>
      <c r="M39" s="14">
        <f t="shared" si="18"/>
        <v>0.09</v>
      </c>
      <c r="N39" s="14">
        <f t="shared" si="18"/>
        <v>0.01875</v>
      </c>
      <c r="O39" s="14">
        <f t="shared" si="18"/>
        <v>0.01875</v>
      </c>
      <c r="P39" s="14">
        <f t="shared" si="18"/>
        <v>0.01875</v>
      </c>
      <c r="Q39" s="14">
        <f t="shared" si="18"/>
        <v>0.01875</v>
      </c>
      <c r="R39" s="14">
        <f t="shared" si="18"/>
        <v>0.075</v>
      </c>
      <c r="S39" s="4"/>
      <c r="T39" s="4"/>
      <c r="U39" s="4"/>
      <c r="V39" s="4"/>
      <c r="W39" s="4"/>
      <c r="X39" s="4"/>
      <c r="Y39" s="4"/>
      <c r="Z39" s="4"/>
    </row>
    <row r="40" ht="12.75" customHeight="1">
      <c r="A40" s="15">
        <v>32.0</v>
      </c>
      <c r="B40" s="16" t="s">
        <v>75</v>
      </c>
      <c r="C40" s="35">
        <f t="shared" ref="C40:C42" si="19">H40+M40+R40</f>
        <v>12.6253</v>
      </c>
      <c r="D40" s="27">
        <v>3.115075</v>
      </c>
      <c r="E40" s="27">
        <v>3.115075</v>
      </c>
      <c r="F40" s="27">
        <v>3.115075</v>
      </c>
      <c r="G40" s="27">
        <v>3.115075</v>
      </c>
      <c r="H40" s="36">
        <f t="shared" ref="H40:H42" si="20">SUM(D40:G40)</f>
        <v>12.4603</v>
      </c>
      <c r="I40" s="27">
        <v>0.0225</v>
      </c>
      <c r="J40" s="27">
        <v>0.0225</v>
      </c>
      <c r="K40" s="27">
        <v>0.0225</v>
      </c>
      <c r="L40" s="27">
        <v>0.0225</v>
      </c>
      <c r="M40" s="36">
        <f t="shared" ref="M40:M42" si="21">SUM(I40:L40)</f>
        <v>0.09</v>
      </c>
      <c r="N40" s="40">
        <v>0.01875</v>
      </c>
      <c r="O40" s="40">
        <v>0.01875</v>
      </c>
      <c r="P40" s="40">
        <v>0.01875</v>
      </c>
      <c r="Q40" s="40">
        <v>0.01875</v>
      </c>
      <c r="R40" s="36">
        <f t="shared" ref="R40:R42" si="22">SUM(N40:Q40)</f>
        <v>0.075</v>
      </c>
      <c r="S40" s="4"/>
      <c r="T40" s="4"/>
      <c r="U40" s="4"/>
      <c r="V40" s="4"/>
      <c r="W40" s="4"/>
      <c r="X40" s="4"/>
      <c r="Y40" s="4"/>
      <c r="Z40" s="4"/>
    </row>
    <row r="41" ht="12.75" customHeight="1">
      <c r="A41" s="15">
        <v>33.0</v>
      </c>
      <c r="B41" s="16" t="s">
        <v>76</v>
      </c>
      <c r="C41" s="35">
        <f t="shared" si="19"/>
        <v>0</v>
      </c>
      <c r="D41" s="17"/>
      <c r="E41" s="17"/>
      <c r="F41" s="17"/>
      <c r="G41" s="17"/>
      <c r="H41" s="36">
        <f t="shared" si="20"/>
        <v>0</v>
      </c>
      <c r="I41" s="17"/>
      <c r="J41" s="17"/>
      <c r="K41" s="17"/>
      <c r="L41" s="17"/>
      <c r="M41" s="36">
        <f t="shared" si="21"/>
        <v>0</v>
      </c>
      <c r="N41" s="17"/>
      <c r="O41" s="17"/>
      <c r="P41" s="17"/>
      <c r="Q41" s="17"/>
      <c r="R41" s="36">
        <f t="shared" si="22"/>
        <v>0</v>
      </c>
      <c r="S41" s="4"/>
      <c r="T41" s="4"/>
      <c r="U41" s="4"/>
      <c r="V41" s="4"/>
      <c r="W41" s="4"/>
      <c r="X41" s="4"/>
      <c r="Y41" s="4"/>
      <c r="Z41" s="4"/>
    </row>
    <row r="42" ht="12.75" customHeight="1">
      <c r="A42" s="15">
        <v>34.0</v>
      </c>
      <c r="B42" s="16" t="s">
        <v>77</v>
      </c>
      <c r="C42" s="35">
        <f t="shared" si="19"/>
        <v>0</v>
      </c>
      <c r="D42" s="17"/>
      <c r="E42" s="17"/>
      <c r="F42" s="17"/>
      <c r="G42" s="17"/>
      <c r="H42" s="36">
        <f t="shared" si="20"/>
        <v>0</v>
      </c>
      <c r="I42" s="17"/>
      <c r="J42" s="17"/>
      <c r="K42" s="17"/>
      <c r="L42" s="17"/>
      <c r="M42" s="36">
        <f t="shared" si="21"/>
        <v>0</v>
      </c>
      <c r="N42" s="17"/>
      <c r="O42" s="17"/>
      <c r="P42" s="17"/>
      <c r="Q42" s="17"/>
      <c r="R42" s="36">
        <f t="shared" si="22"/>
        <v>0</v>
      </c>
      <c r="S42" s="4"/>
      <c r="T42" s="4"/>
      <c r="U42" s="4"/>
      <c r="V42" s="4"/>
      <c r="W42" s="4"/>
      <c r="X42" s="4"/>
      <c r="Y42" s="4"/>
      <c r="Z42" s="4"/>
    </row>
    <row r="43" ht="12.75" customHeight="1">
      <c r="A43" s="12" t="s">
        <v>78</v>
      </c>
      <c r="B43" s="13" t="s">
        <v>79</v>
      </c>
      <c r="C43" s="14">
        <f t="shared" ref="C43:R43" si="23">SUM(C44:C50)</f>
        <v>0</v>
      </c>
      <c r="D43" s="14">
        <f t="shared" si="23"/>
        <v>0</v>
      </c>
      <c r="E43" s="14">
        <f t="shared" si="23"/>
        <v>0</v>
      </c>
      <c r="F43" s="14">
        <f t="shared" si="23"/>
        <v>0</v>
      </c>
      <c r="G43" s="14">
        <f t="shared" si="23"/>
        <v>0</v>
      </c>
      <c r="H43" s="14">
        <f t="shared" si="23"/>
        <v>0</v>
      </c>
      <c r="I43" s="14">
        <f t="shared" si="23"/>
        <v>0</v>
      </c>
      <c r="J43" s="14">
        <f t="shared" si="23"/>
        <v>0</v>
      </c>
      <c r="K43" s="14">
        <f t="shared" si="23"/>
        <v>0</v>
      </c>
      <c r="L43" s="14">
        <f t="shared" si="23"/>
        <v>0</v>
      </c>
      <c r="M43" s="14">
        <f t="shared" si="23"/>
        <v>0</v>
      </c>
      <c r="N43" s="14">
        <f t="shared" si="23"/>
        <v>0</v>
      </c>
      <c r="O43" s="14">
        <f t="shared" si="23"/>
        <v>0</v>
      </c>
      <c r="P43" s="14">
        <f t="shared" si="23"/>
        <v>0</v>
      </c>
      <c r="Q43" s="14">
        <f t="shared" si="23"/>
        <v>0</v>
      </c>
      <c r="R43" s="14">
        <f t="shared" si="23"/>
        <v>0</v>
      </c>
      <c r="S43" s="4"/>
      <c r="T43" s="4"/>
      <c r="U43" s="4"/>
      <c r="V43" s="4"/>
      <c r="W43" s="4"/>
      <c r="X43" s="4"/>
      <c r="Y43" s="4"/>
      <c r="Z43" s="4"/>
    </row>
    <row r="44" ht="12.75" customHeight="1">
      <c r="A44" s="18">
        <v>35.0</v>
      </c>
      <c r="B44" s="16" t="s">
        <v>80</v>
      </c>
      <c r="C44" s="35">
        <f t="shared" ref="C44:C50" si="24">H44+M44+R44</f>
        <v>0</v>
      </c>
      <c r="D44" s="17"/>
      <c r="E44" s="17"/>
      <c r="F44" s="17"/>
      <c r="G44" s="17"/>
      <c r="H44" s="36">
        <f t="shared" ref="H44:H50" si="25">SUM(D44:G44)</f>
        <v>0</v>
      </c>
      <c r="I44" s="17"/>
      <c r="J44" s="17"/>
      <c r="K44" s="17"/>
      <c r="L44" s="17"/>
      <c r="M44" s="36">
        <f t="shared" ref="M44:M50" si="26">SUM(I44:L44)</f>
        <v>0</v>
      </c>
      <c r="N44" s="17"/>
      <c r="O44" s="17"/>
      <c r="P44" s="17"/>
      <c r="Q44" s="17"/>
      <c r="R44" s="36">
        <f t="shared" ref="R44:R50" si="27">SUM(N44:Q44)</f>
        <v>0</v>
      </c>
      <c r="S44" s="4"/>
      <c r="T44" s="4"/>
      <c r="U44" s="4"/>
      <c r="V44" s="4"/>
      <c r="W44" s="4"/>
      <c r="X44" s="4"/>
      <c r="Y44" s="4"/>
      <c r="Z44" s="4"/>
    </row>
    <row r="45" ht="12.75" customHeight="1">
      <c r="A45" s="18">
        <v>36.0</v>
      </c>
      <c r="B45" s="16" t="s">
        <v>81</v>
      </c>
      <c r="C45" s="35">
        <f t="shared" si="24"/>
        <v>0</v>
      </c>
      <c r="D45" s="17"/>
      <c r="E45" s="17"/>
      <c r="F45" s="17"/>
      <c r="G45" s="17"/>
      <c r="H45" s="36">
        <f t="shared" si="25"/>
        <v>0</v>
      </c>
      <c r="I45" s="17"/>
      <c r="J45" s="17"/>
      <c r="K45" s="17"/>
      <c r="L45" s="17"/>
      <c r="M45" s="36">
        <f t="shared" si="26"/>
        <v>0</v>
      </c>
      <c r="N45" s="17"/>
      <c r="O45" s="17"/>
      <c r="P45" s="17"/>
      <c r="Q45" s="17"/>
      <c r="R45" s="36">
        <f t="shared" si="27"/>
        <v>0</v>
      </c>
      <c r="S45" s="4"/>
      <c r="T45" s="4"/>
      <c r="U45" s="4"/>
      <c r="V45" s="4"/>
      <c r="W45" s="4"/>
      <c r="X45" s="4"/>
      <c r="Y45" s="4"/>
      <c r="Z45" s="4"/>
    </row>
    <row r="46" ht="12.75" customHeight="1">
      <c r="A46" s="18">
        <v>37.0</v>
      </c>
      <c r="B46" s="16" t="s">
        <v>82</v>
      </c>
      <c r="C46" s="35">
        <f t="shared" si="24"/>
        <v>0</v>
      </c>
      <c r="D46" s="17"/>
      <c r="E46" s="17"/>
      <c r="F46" s="17"/>
      <c r="G46" s="17"/>
      <c r="H46" s="36">
        <f t="shared" si="25"/>
        <v>0</v>
      </c>
      <c r="I46" s="17"/>
      <c r="J46" s="17"/>
      <c r="K46" s="17"/>
      <c r="L46" s="17"/>
      <c r="M46" s="36">
        <f t="shared" si="26"/>
        <v>0</v>
      </c>
      <c r="N46" s="17"/>
      <c r="O46" s="17"/>
      <c r="P46" s="17"/>
      <c r="Q46" s="17"/>
      <c r="R46" s="36">
        <f t="shared" si="27"/>
        <v>0</v>
      </c>
      <c r="S46" s="4"/>
      <c r="T46" s="4"/>
      <c r="U46" s="4"/>
      <c r="V46" s="4"/>
      <c r="W46" s="4"/>
      <c r="X46" s="4"/>
      <c r="Y46" s="4"/>
      <c r="Z46" s="4"/>
    </row>
    <row r="47" ht="12.75" customHeight="1">
      <c r="A47" s="18">
        <v>38.0</v>
      </c>
      <c r="B47" s="16" t="s">
        <v>83</v>
      </c>
      <c r="C47" s="35">
        <f t="shared" si="24"/>
        <v>0</v>
      </c>
      <c r="D47" s="17"/>
      <c r="E47" s="17"/>
      <c r="F47" s="17"/>
      <c r="G47" s="17"/>
      <c r="H47" s="36">
        <f t="shared" si="25"/>
        <v>0</v>
      </c>
      <c r="I47" s="17"/>
      <c r="J47" s="17"/>
      <c r="K47" s="17"/>
      <c r="L47" s="17"/>
      <c r="M47" s="36">
        <f t="shared" si="26"/>
        <v>0</v>
      </c>
      <c r="N47" s="17"/>
      <c r="O47" s="17"/>
      <c r="P47" s="17"/>
      <c r="Q47" s="17"/>
      <c r="R47" s="36">
        <f t="shared" si="27"/>
        <v>0</v>
      </c>
      <c r="S47" s="4"/>
      <c r="T47" s="4"/>
      <c r="U47" s="4"/>
      <c r="V47" s="4"/>
      <c r="W47" s="4"/>
      <c r="X47" s="4"/>
      <c r="Y47" s="4"/>
      <c r="Z47" s="4"/>
    </row>
    <row r="48" ht="12.75" customHeight="1">
      <c r="A48" s="18">
        <v>39.0</v>
      </c>
      <c r="B48" s="16" t="s">
        <v>84</v>
      </c>
      <c r="C48" s="35">
        <f t="shared" si="24"/>
        <v>0</v>
      </c>
      <c r="D48" s="17"/>
      <c r="E48" s="17"/>
      <c r="F48" s="17"/>
      <c r="G48" s="17"/>
      <c r="H48" s="36">
        <f t="shared" si="25"/>
        <v>0</v>
      </c>
      <c r="I48" s="17"/>
      <c r="J48" s="17"/>
      <c r="K48" s="17"/>
      <c r="L48" s="17"/>
      <c r="M48" s="36">
        <f t="shared" si="26"/>
        <v>0</v>
      </c>
      <c r="N48" s="17"/>
      <c r="O48" s="17"/>
      <c r="P48" s="17"/>
      <c r="Q48" s="17"/>
      <c r="R48" s="36">
        <f t="shared" si="27"/>
        <v>0</v>
      </c>
      <c r="S48" s="4"/>
      <c r="T48" s="4"/>
      <c r="U48" s="4"/>
      <c r="V48" s="4"/>
      <c r="W48" s="4"/>
      <c r="X48" s="4"/>
      <c r="Y48" s="4"/>
      <c r="Z48" s="4"/>
    </row>
    <row r="49" ht="12.75" customHeight="1">
      <c r="A49" s="18">
        <v>40.0</v>
      </c>
      <c r="B49" s="16" t="s">
        <v>85</v>
      </c>
      <c r="C49" s="35">
        <f t="shared" si="24"/>
        <v>0</v>
      </c>
      <c r="D49" s="17"/>
      <c r="E49" s="17"/>
      <c r="F49" s="17"/>
      <c r="G49" s="17"/>
      <c r="H49" s="36">
        <f t="shared" si="25"/>
        <v>0</v>
      </c>
      <c r="I49" s="17"/>
      <c r="J49" s="17"/>
      <c r="K49" s="17"/>
      <c r="L49" s="17"/>
      <c r="M49" s="36">
        <f t="shared" si="26"/>
        <v>0</v>
      </c>
      <c r="N49" s="17"/>
      <c r="O49" s="17"/>
      <c r="P49" s="17"/>
      <c r="Q49" s="17"/>
      <c r="R49" s="36">
        <f t="shared" si="27"/>
        <v>0</v>
      </c>
      <c r="S49" s="4"/>
      <c r="T49" s="4"/>
      <c r="U49" s="4"/>
      <c r="V49" s="4"/>
      <c r="W49" s="4"/>
      <c r="X49" s="4"/>
      <c r="Y49" s="4"/>
      <c r="Z49" s="4"/>
    </row>
    <row r="50" ht="12.75" customHeight="1">
      <c r="A50" s="18">
        <v>41.0</v>
      </c>
      <c r="B50" s="16" t="s">
        <v>45</v>
      </c>
      <c r="C50" s="35">
        <f t="shared" si="24"/>
        <v>0</v>
      </c>
      <c r="D50" s="17"/>
      <c r="E50" s="17"/>
      <c r="F50" s="17"/>
      <c r="G50" s="17"/>
      <c r="H50" s="36">
        <f t="shared" si="25"/>
        <v>0</v>
      </c>
      <c r="I50" s="17"/>
      <c r="J50" s="17"/>
      <c r="K50" s="17"/>
      <c r="L50" s="17"/>
      <c r="M50" s="36">
        <f t="shared" si="26"/>
        <v>0</v>
      </c>
      <c r="N50" s="17"/>
      <c r="O50" s="17"/>
      <c r="P50" s="17"/>
      <c r="Q50" s="17"/>
      <c r="R50" s="36">
        <f t="shared" si="27"/>
        <v>0</v>
      </c>
      <c r="S50" s="4"/>
      <c r="T50" s="4"/>
      <c r="U50" s="4"/>
      <c r="V50" s="4"/>
      <c r="W50" s="4"/>
      <c r="X50" s="4"/>
      <c r="Y50" s="4"/>
      <c r="Z50" s="4"/>
    </row>
    <row r="51" ht="12.75" customHeight="1">
      <c r="A51" s="12" t="s">
        <v>86</v>
      </c>
      <c r="B51" s="13" t="s">
        <v>87</v>
      </c>
      <c r="C51" s="14">
        <f t="shared" ref="C51:R51" si="28">SUM(C52:C61)</f>
        <v>19.109</v>
      </c>
      <c r="D51" s="14">
        <f t="shared" si="28"/>
        <v>3.398</v>
      </c>
      <c r="E51" s="14">
        <f t="shared" si="28"/>
        <v>4.198</v>
      </c>
      <c r="F51" s="14">
        <f t="shared" si="28"/>
        <v>8.115</v>
      </c>
      <c r="G51" s="14">
        <f t="shared" si="28"/>
        <v>3.398</v>
      </c>
      <c r="H51" s="14">
        <f t="shared" si="28"/>
        <v>19.109</v>
      </c>
      <c r="I51" s="14">
        <f t="shared" si="28"/>
        <v>0</v>
      </c>
      <c r="J51" s="14">
        <f t="shared" si="28"/>
        <v>0</v>
      </c>
      <c r="K51" s="14">
        <f t="shared" si="28"/>
        <v>0</v>
      </c>
      <c r="L51" s="14">
        <f t="shared" si="28"/>
        <v>0</v>
      </c>
      <c r="M51" s="14">
        <f t="shared" si="28"/>
        <v>0</v>
      </c>
      <c r="N51" s="14">
        <f t="shared" si="28"/>
        <v>0</v>
      </c>
      <c r="O51" s="14">
        <f t="shared" si="28"/>
        <v>0</v>
      </c>
      <c r="P51" s="14">
        <f t="shared" si="28"/>
        <v>0</v>
      </c>
      <c r="Q51" s="14">
        <f t="shared" si="28"/>
        <v>0</v>
      </c>
      <c r="R51" s="14">
        <f t="shared" si="28"/>
        <v>0</v>
      </c>
      <c r="S51" s="4"/>
      <c r="T51" s="4"/>
      <c r="U51" s="4"/>
      <c r="V51" s="4"/>
      <c r="W51" s="4"/>
      <c r="X51" s="4"/>
      <c r="Y51" s="4"/>
      <c r="Z51" s="4"/>
    </row>
    <row r="52" ht="12.75" customHeight="1">
      <c r="A52" s="18">
        <v>42.0</v>
      </c>
      <c r="B52" s="16" t="s">
        <v>88</v>
      </c>
      <c r="C52" s="35">
        <f t="shared" ref="C52:C61" si="29">H52+M52+R52</f>
        <v>4.024</v>
      </c>
      <c r="D52" s="62">
        <v>1.006</v>
      </c>
      <c r="E52" s="62">
        <v>1.006</v>
      </c>
      <c r="F52" s="62">
        <v>1.006</v>
      </c>
      <c r="G52" s="62">
        <v>1.006</v>
      </c>
      <c r="H52" s="36">
        <f t="shared" ref="H52:H61" si="30">SUM(D52:G52)</f>
        <v>4.024</v>
      </c>
      <c r="I52" s="17"/>
      <c r="J52" s="17"/>
      <c r="K52" s="17"/>
      <c r="L52" s="17"/>
      <c r="M52" s="36">
        <f t="shared" ref="M52:M61" si="31">SUM(I52:L52)</f>
        <v>0</v>
      </c>
      <c r="N52" s="17"/>
      <c r="O52" s="17"/>
      <c r="P52" s="17"/>
      <c r="Q52" s="17"/>
      <c r="R52" s="36">
        <f t="shared" ref="R52:R61" si="32">SUM(N52:Q52)</f>
        <v>0</v>
      </c>
      <c r="S52" s="4"/>
      <c r="T52" s="4"/>
      <c r="U52" s="4"/>
      <c r="V52" s="4"/>
      <c r="W52" s="4"/>
      <c r="X52" s="4"/>
      <c r="Y52" s="4"/>
      <c r="Z52" s="4"/>
    </row>
    <row r="53" ht="12.75" customHeight="1">
      <c r="A53" s="18">
        <v>43.0</v>
      </c>
      <c r="B53" s="16" t="s">
        <v>89</v>
      </c>
      <c r="C53" s="35">
        <f t="shared" si="29"/>
        <v>0.08</v>
      </c>
      <c r="D53" s="19">
        <v>0.02</v>
      </c>
      <c r="E53" s="19">
        <v>0.02</v>
      </c>
      <c r="F53" s="19">
        <v>0.02</v>
      </c>
      <c r="G53" s="19">
        <v>0.02</v>
      </c>
      <c r="H53" s="36">
        <f t="shared" si="30"/>
        <v>0.08</v>
      </c>
      <c r="I53" s="17"/>
      <c r="J53" s="17"/>
      <c r="K53" s="17"/>
      <c r="L53" s="17"/>
      <c r="M53" s="36">
        <f t="shared" si="31"/>
        <v>0</v>
      </c>
      <c r="N53" s="17"/>
      <c r="O53" s="17"/>
      <c r="P53" s="17"/>
      <c r="Q53" s="17"/>
      <c r="R53" s="36">
        <f t="shared" si="32"/>
        <v>0</v>
      </c>
      <c r="S53" s="4"/>
      <c r="T53" s="4"/>
      <c r="U53" s="4"/>
      <c r="V53" s="4"/>
      <c r="W53" s="4"/>
      <c r="X53" s="4"/>
      <c r="Y53" s="4"/>
      <c r="Z53" s="4"/>
    </row>
    <row r="54" ht="12.75" customHeight="1">
      <c r="A54" s="18">
        <v>44.0</v>
      </c>
      <c r="B54" s="16" t="s">
        <v>90</v>
      </c>
      <c r="C54" s="35">
        <f t="shared" si="29"/>
        <v>4.16</v>
      </c>
      <c r="D54" s="19">
        <v>0.24</v>
      </c>
      <c r="E54" s="19">
        <v>0.24</v>
      </c>
      <c r="F54" s="19">
        <v>3.44</v>
      </c>
      <c r="G54" s="19">
        <v>0.24</v>
      </c>
      <c r="H54" s="36">
        <f t="shared" si="30"/>
        <v>4.16</v>
      </c>
      <c r="I54" s="17"/>
      <c r="J54" s="17"/>
      <c r="K54" s="17"/>
      <c r="L54" s="17"/>
      <c r="M54" s="36">
        <f t="shared" si="31"/>
        <v>0</v>
      </c>
      <c r="N54" s="17"/>
      <c r="O54" s="17"/>
      <c r="P54" s="17"/>
      <c r="Q54" s="17"/>
      <c r="R54" s="36">
        <f t="shared" si="32"/>
        <v>0</v>
      </c>
      <c r="S54" s="4"/>
      <c r="T54" s="4"/>
      <c r="U54" s="4"/>
      <c r="V54" s="4"/>
      <c r="W54" s="4"/>
      <c r="X54" s="4"/>
      <c r="Y54" s="4"/>
      <c r="Z54" s="4"/>
    </row>
    <row r="55" ht="12.75" customHeight="1">
      <c r="A55" s="18">
        <v>45.0</v>
      </c>
      <c r="B55" s="16" t="s">
        <v>91</v>
      </c>
      <c r="C55" s="35">
        <f t="shared" si="29"/>
        <v>0.879</v>
      </c>
      <c r="D55" s="42">
        <v>0.063</v>
      </c>
      <c r="E55" s="42">
        <v>0.063</v>
      </c>
      <c r="F55" s="42">
        <v>0.69</v>
      </c>
      <c r="G55" s="42">
        <v>0.063</v>
      </c>
      <c r="H55" s="36">
        <f t="shared" si="30"/>
        <v>0.879</v>
      </c>
      <c r="I55" s="17"/>
      <c r="J55" s="17"/>
      <c r="K55" s="17"/>
      <c r="L55" s="17"/>
      <c r="M55" s="36">
        <f t="shared" si="31"/>
        <v>0</v>
      </c>
      <c r="N55" s="17"/>
      <c r="O55" s="17"/>
      <c r="P55" s="17"/>
      <c r="Q55" s="17"/>
      <c r="R55" s="36">
        <f t="shared" si="32"/>
        <v>0</v>
      </c>
      <c r="S55" s="4"/>
      <c r="T55" s="4"/>
      <c r="U55" s="4"/>
      <c r="V55" s="4"/>
      <c r="W55" s="4"/>
      <c r="X55" s="4"/>
      <c r="Y55" s="4"/>
      <c r="Z55" s="4"/>
    </row>
    <row r="56" ht="12.75" customHeight="1">
      <c r="A56" s="18">
        <v>46.0</v>
      </c>
      <c r="B56" s="16" t="s">
        <v>92</v>
      </c>
      <c r="C56" s="35">
        <f t="shared" si="29"/>
        <v>6.076</v>
      </c>
      <c r="D56" s="19">
        <v>1.519</v>
      </c>
      <c r="E56" s="19">
        <v>1.519</v>
      </c>
      <c r="F56" s="19">
        <v>1.519</v>
      </c>
      <c r="G56" s="19">
        <v>1.519</v>
      </c>
      <c r="H56" s="36">
        <f t="shared" si="30"/>
        <v>6.076</v>
      </c>
      <c r="I56" s="17"/>
      <c r="J56" s="17"/>
      <c r="K56" s="17"/>
      <c r="L56" s="17"/>
      <c r="M56" s="36">
        <f t="shared" si="31"/>
        <v>0</v>
      </c>
      <c r="N56" s="17"/>
      <c r="O56" s="17"/>
      <c r="P56" s="17"/>
      <c r="Q56" s="17"/>
      <c r="R56" s="36">
        <f t="shared" si="32"/>
        <v>0</v>
      </c>
      <c r="S56" s="4"/>
      <c r="T56" s="4"/>
      <c r="U56" s="4"/>
      <c r="V56" s="4"/>
      <c r="W56" s="4"/>
      <c r="X56" s="4"/>
      <c r="Y56" s="4"/>
      <c r="Z56" s="4"/>
    </row>
    <row r="57" ht="12.75" customHeight="1">
      <c r="A57" s="18">
        <v>47.0</v>
      </c>
      <c r="B57" s="16" t="s">
        <v>93</v>
      </c>
      <c r="C57" s="35">
        <f t="shared" si="29"/>
        <v>0</v>
      </c>
      <c r="D57" s="17"/>
      <c r="E57" s="17"/>
      <c r="F57" s="17"/>
      <c r="G57" s="17"/>
      <c r="H57" s="36">
        <f t="shared" si="30"/>
        <v>0</v>
      </c>
      <c r="I57" s="17"/>
      <c r="J57" s="17"/>
      <c r="K57" s="17"/>
      <c r="L57" s="17"/>
      <c r="M57" s="36">
        <f t="shared" si="31"/>
        <v>0</v>
      </c>
      <c r="N57" s="17"/>
      <c r="O57" s="17"/>
      <c r="P57" s="17"/>
      <c r="Q57" s="17"/>
      <c r="R57" s="36">
        <f t="shared" si="32"/>
        <v>0</v>
      </c>
      <c r="S57" s="4"/>
      <c r="T57" s="4"/>
      <c r="U57" s="4"/>
      <c r="V57" s="4"/>
      <c r="W57" s="4"/>
      <c r="X57" s="4"/>
      <c r="Y57" s="4"/>
      <c r="Z57" s="4"/>
    </row>
    <row r="58" ht="12.75" customHeight="1">
      <c r="A58" s="18">
        <v>48.0</v>
      </c>
      <c r="B58" s="16" t="s">
        <v>94</v>
      </c>
      <c r="C58" s="35">
        <f t="shared" si="29"/>
        <v>0</v>
      </c>
      <c r="D58" s="17"/>
      <c r="E58" s="17"/>
      <c r="F58" s="17"/>
      <c r="G58" s="17"/>
      <c r="H58" s="36">
        <f t="shared" si="30"/>
        <v>0</v>
      </c>
      <c r="I58" s="17"/>
      <c r="J58" s="17"/>
      <c r="K58" s="17"/>
      <c r="L58" s="17"/>
      <c r="M58" s="36">
        <f t="shared" si="31"/>
        <v>0</v>
      </c>
      <c r="N58" s="17"/>
      <c r="O58" s="17"/>
      <c r="P58" s="17"/>
      <c r="Q58" s="17"/>
      <c r="R58" s="36">
        <f t="shared" si="32"/>
        <v>0</v>
      </c>
      <c r="S58" s="4"/>
      <c r="T58" s="4"/>
      <c r="U58" s="4"/>
      <c r="V58" s="4"/>
      <c r="W58" s="4"/>
      <c r="X58" s="4"/>
      <c r="Y58" s="4"/>
      <c r="Z58" s="4"/>
    </row>
    <row r="59" ht="12.75" customHeight="1">
      <c r="A59" s="18">
        <v>49.0</v>
      </c>
      <c r="B59" s="16" t="s">
        <v>95</v>
      </c>
      <c r="C59" s="35">
        <f t="shared" si="29"/>
        <v>1.3</v>
      </c>
      <c r="D59" s="17"/>
      <c r="E59" s="19">
        <v>0.8</v>
      </c>
      <c r="F59" s="19">
        <v>0.5</v>
      </c>
      <c r="G59" s="17"/>
      <c r="H59" s="36">
        <f t="shared" si="30"/>
        <v>1.3</v>
      </c>
      <c r="I59" s="17"/>
      <c r="J59" s="17"/>
      <c r="K59" s="17"/>
      <c r="L59" s="17"/>
      <c r="M59" s="36">
        <f t="shared" si="31"/>
        <v>0</v>
      </c>
      <c r="N59" s="17"/>
      <c r="O59" s="17"/>
      <c r="P59" s="17"/>
      <c r="Q59" s="17"/>
      <c r="R59" s="36">
        <f t="shared" si="32"/>
        <v>0</v>
      </c>
      <c r="S59" s="4"/>
      <c r="T59" s="4"/>
      <c r="U59" s="4"/>
      <c r="V59" s="4"/>
      <c r="W59" s="4"/>
      <c r="X59" s="4"/>
      <c r="Y59" s="4"/>
      <c r="Z59" s="4"/>
    </row>
    <row r="60" ht="12.75" customHeight="1">
      <c r="A60" s="18">
        <v>50.0</v>
      </c>
      <c r="B60" s="16" t="s">
        <v>96</v>
      </c>
      <c r="C60" s="35">
        <f t="shared" si="29"/>
        <v>2.59</v>
      </c>
      <c r="D60" s="19">
        <v>0.55</v>
      </c>
      <c r="E60" s="19">
        <v>0.55</v>
      </c>
      <c r="F60" s="19">
        <v>0.94</v>
      </c>
      <c r="G60" s="19">
        <v>0.55</v>
      </c>
      <c r="H60" s="36">
        <f t="shared" si="30"/>
        <v>2.59</v>
      </c>
      <c r="I60" s="17"/>
      <c r="J60" s="17"/>
      <c r="K60" s="17"/>
      <c r="L60" s="17"/>
      <c r="M60" s="36">
        <f t="shared" si="31"/>
        <v>0</v>
      </c>
      <c r="N60" s="17"/>
      <c r="O60" s="17"/>
      <c r="P60" s="17"/>
      <c r="Q60" s="17"/>
      <c r="R60" s="36">
        <f t="shared" si="32"/>
        <v>0</v>
      </c>
      <c r="S60" s="4"/>
      <c r="T60" s="4"/>
      <c r="U60" s="4"/>
      <c r="V60" s="4"/>
      <c r="W60" s="4"/>
      <c r="X60" s="4"/>
      <c r="Y60" s="4"/>
      <c r="Z60" s="4"/>
    </row>
    <row r="61" ht="12.75" customHeight="1">
      <c r="A61" s="18">
        <v>51.0</v>
      </c>
      <c r="B61" s="16" t="s">
        <v>45</v>
      </c>
      <c r="C61" s="35">
        <f t="shared" si="29"/>
        <v>0</v>
      </c>
      <c r="D61" s="17"/>
      <c r="E61" s="17"/>
      <c r="F61" s="17"/>
      <c r="G61" s="17"/>
      <c r="H61" s="36">
        <f t="shared" si="30"/>
        <v>0</v>
      </c>
      <c r="I61" s="17"/>
      <c r="J61" s="17"/>
      <c r="K61" s="17"/>
      <c r="L61" s="17"/>
      <c r="M61" s="36">
        <f t="shared" si="31"/>
        <v>0</v>
      </c>
      <c r="N61" s="17"/>
      <c r="O61" s="17"/>
      <c r="P61" s="17"/>
      <c r="Q61" s="17"/>
      <c r="R61" s="36">
        <f t="shared" si="32"/>
        <v>0</v>
      </c>
      <c r="S61" s="4"/>
      <c r="T61" s="4"/>
      <c r="U61" s="4"/>
      <c r="V61" s="4"/>
      <c r="W61" s="4"/>
      <c r="X61" s="4"/>
      <c r="Y61" s="4"/>
      <c r="Z61" s="4"/>
    </row>
    <row r="62" ht="12.75" customHeight="1">
      <c r="A62" s="12" t="s">
        <v>97</v>
      </c>
      <c r="B62" s="13" t="s">
        <v>98</v>
      </c>
      <c r="C62" s="14">
        <f t="shared" ref="C62:R62" si="33">SUM(C63:C72)</f>
        <v>2.044</v>
      </c>
      <c r="D62" s="14">
        <f t="shared" si="33"/>
        <v>0</v>
      </c>
      <c r="E62" s="14">
        <f t="shared" si="33"/>
        <v>0</v>
      </c>
      <c r="F62" s="14">
        <f t="shared" si="33"/>
        <v>1.404</v>
      </c>
      <c r="G62" s="14">
        <f t="shared" si="33"/>
        <v>0</v>
      </c>
      <c r="H62" s="14">
        <f t="shared" si="33"/>
        <v>1.404</v>
      </c>
      <c r="I62" s="14">
        <f t="shared" si="33"/>
        <v>0</v>
      </c>
      <c r="J62" s="14">
        <f t="shared" si="33"/>
        <v>0</v>
      </c>
      <c r="K62" s="14">
        <f t="shared" si="33"/>
        <v>0.16</v>
      </c>
      <c r="L62" s="14">
        <f t="shared" si="33"/>
        <v>0.16</v>
      </c>
      <c r="M62" s="14">
        <f t="shared" si="33"/>
        <v>0.32</v>
      </c>
      <c r="N62" s="14">
        <f t="shared" si="33"/>
        <v>0</v>
      </c>
      <c r="O62" s="14">
        <f t="shared" si="33"/>
        <v>0</v>
      </c>
      <c r="P62" s="14">
        <f t="shared" si="33"/>
        <v>0.16</v>
      </c>
      <c r="Q62" s="14">
        <f t="shared" si="33"/>
        <v>0.16</v>
      </c>
      <c r="R62" s="14">
        <f t="shared" si="33"/>
        <v>0.32</v>
      </c>
      <c r="S62" s="4"/>
      <c r="T62" s="4"/>
      <c r="U62" s="4"/>
      <c r="V62" s="4"/>
      <c r="W62" s="4"/>
      <c r="X62" s="4"/>
      <c r="Y62" s="4"/>
      <c r="Z62" s="4"/>
    </row>
    <row r="63" ht="12.75" customHeight="1">
      <c r="A63" s="18">
        <v>52.0</v>
      </c>
      <c r="B63" s="16" t="s">
        <v>99</v>
      </c>
      <c r="C63" s="35">
        <f t="shared" ref="C63:C73" si="34">H63+M63+R63</f>
        <v>0</v>
      </c>
      <c r="D63" s="17"/>
      <c r="E63" s="17"/>
      <c r="F63" s="17"/>
      <c r="G63" s="17"/>
      <c r="H63" s="36">
        <f t="shared" ref="H63:H73" si="35">SUM(D63:G63)</f>
        <v>0</v>
      </c>
      <c r="I63" s="17"/>
      <c r="J63" s="17"/>
      <c r="K63" s="17"/>
      <c r="L63" s="17"/>
      <c r="M63" s="36">
        <f t="shared" ref="M63:M73" si="36">SUM(I63:L63)</f>
        <v>0</v>
      </c>
      <c r="N63" s="17"/>
      <c r="O63" s="17"/>
      <c r="P63" s="17"/>
      <c r="Q63" s="17"/>
      <c r="R63" s="36">
        <f t="shared" ref="R63:R73" si="37">SUM(N63:Q63)</f>
        <v>0</v>
      </c>
      <c r="S63" s="4"/>
      <c r="T63" s="4"/>
      <c r="U63" s="4"/>
      <c r="V63" s="4"/>
      <c r="W63" s="4"/>
      <c r="X63" s="4"/>
      <c r="Y63" s="4"/>
      <c r="Z63" s="4"/>
    </row>
    <row r="64" ht="12.75" customHeight="1">
      <c r="A64" s="18">
        <v>53.0</v>
      </c>
      <c r="B64" s="16" t="s">
        <v>100</v>
      </c>
      <c r="C64" s="35">
        <f t="shared" si="34"/>
        <v>1.204</v>
      </c>
      <c r="D64" s="17"/>
      <c r="E64" s="17"/>
      <c r="F64" s="19">
        <v>0.564</v>
      </c>
      <c r="G64" s="17"/>
      <c r="H64" s="36">
        <f t="shared" si="35"/>
        <v>0.564</v>
      </c>
      <c r="I64" s="17"/>
      <c r="J64" s="17"/>
      <c r="K64" s="19">
        <v>0.16</v>
      </c>
      <c r="L64" s="19">
        <v>0.16</v>
      </c>
      <c r="M64" s="36">
        <f t="shared" si="36"/>
        <v>0.32</v>
      </c>
      <c r="N64" s="17"/>
      <c r="O64" s="17"/>
      <c r="P64" s="19">
        <v>0.16</v>
      </c>
      <c r="Q64" s="19">
        <v>0.16</v>
      </c>
      <c r="R64" s="36">
        <f t="shared" si="37"/>
        <v>0.32</v>
      </c>
      <c r="S64" s="4"/>
      <c r="T64" s="4"/>
      <c r="U64" s="4"/>
      <c r="V64" s="4"/>
      <c r="W64" s="4"/>
      <c r="X64" s="4"/>
      <c r="Y64" s="4"/>
      <c r="Z64" s="4"/>
    </row>
    <row r="65" ht="12.75" customHeight="1">
      <c r="A65" s="18">
        <v>54.0</v>
      </c>
      <c r="B65" s="16" t="s">
        <v>101</v>
      </c>
      <c r="C65" s="35">
        <f t="shared" si="34"/>
        <v>0</v>
      </c>
      <c r="D65" s="17"/>
      <c r="E65" s="17"/>
      <c r="F65" s="17"/>
      <c r="G65" s="17"/>
      <c r="H65" s="36">
        <f t="shared" si="35"/>
        <v>0</v>
      </c>
      <c r="I65" s="17"/>
      <c r="J65" s="17"/>
      <c r="K65" s="17"/>
      <c r="L65" s="17"/>
      <c r="M65" s="36">
        <f t="shared" si="36"/>
        <v>0</v>
      </c>
      <c r="N65" s="17"/>
      <c r="O65" s="17"/>
      <c r="P65" s="17"/>
      <c r="Q65" s="17"/>
      <c r="R65" s="36">
        <f t="shared" si="37"/>
        <v>0</v>
      </c>
      <c r="S65" s="4"/>
      <c r="T65" s="4"/>
      <c r="U65" s="4"/>
      <c r="V65" s="4"/>
      <c r="W65" s="4"/>
      <c r="X65" s="4"/>
      <c r="Y65" s="4"/>
      <c r="Z65" s="4"/>
    </row>
    <row r="66" ht="12.75" customHeight="1">
      <c r="A66" s="18">
        <v>55.0</v>
      </c>
      <c r="B66" s="16" t="s">
        <v>102</v>
      </c>
      <c r="C66" s="35">
        <f t="shared" si="34"/>
        <v>0</v>
      </c>
      <c r="D66" s="17"/>
      <c r="E66" s="17"/>
      <c r="F66" s="17"/>
      <c r="G66" s="17"/>
      <c r="H66" s="36">
        <f t="shared" si="35"/>
        <v>0</v>
      </c>
      <c r="I66" s="17"/>
      <c r="J66" s="17"/>
      <c r="K66" s="17"/>
      <c r="L66" s="17"/>
      <c r="M66" s="36">
        <f t="shared" si="36"/>
        <v>0</v>
      </c>
      <c r="N66" s="17"/>
      <c r="O66" s="17"/>
      <c r="P66" s="17"/>
      <c r="Q66" s="17"/>
      <c r="R66" s="36">
        <f t="shared" si="37"/>
        <v>0</v>
      </c>
      <c r="S66" s="4"/>
      <c r="T66" s="4"/>
      <c r="U66" s="4"/>
      <c r="V66" s="4"/>
      <c r="W66" s="4"/>
      <c r="X66" s="4"/>
      <c r="Y66" s="4"/>
      <c r="Z66" s="4"/>
    </row>
    <row r="67" ht="12.75" customHeight="1">
      <c r="A67" s="18">
        <v>56.0</v>
      </c>
      <c r="B67" s="16" t="s">
        <v>103</v>
      </c>
      <c r="C67" s="35">
        <f t="shared" si="34"/>
        <v>0.84</v>
      </c>
      <c r="D67" s="17"/>
      <c r="E67" s="17"/>
      <c r="F67" s="19">
        <v>0.84</v>
      </c>
      <c r="G67" s="17"/>
      <c r="H67" s="36">
        <f t="shared" si="35"/>
        <v>0.84</v>
      </c>
      <c r="I67" s="17"/>
      <c r="J67" s="17"/>
      <c r="K67" s="17"/>
      <c r="L67" s="17"/>
      <c r="M67" s="36">
        <f t="shared" si="36"/>
        <v>0</v>
      </c>
      <c r="N67" s="17"/>
      <c r="O67" s="17"/>
      <c r="P67" s="17"/>
      <c r="Q67" s="17"/>
      <c r="R67" s="36">
        <f t="shared" si="37"/>
        <v>0</v>
      </c>
      <c r="S67" s="4"/>
      <c r="T67" s="4"/>
      <c r="U67" s="4"/>
      <c r="V67" s="4"/>
      <c r="W67" s="4"/>
      <c r="X67" s="4"/>
      <c r="Y67" s="4"/>
      <c r="Z67" s="4"/>
    </row>
    <row r="68" ht="12.75" customHeight="1">
      <c r="A68" s="18">
        <v>57.0</v>
      </c>
      <c r="B68" s="16" t="s">
        <v>104</v>
      </c>
      <c r="C68" s="35">
        <f t="shared" si="34"/>
        <v>0</v>
      </c>
      <c r="D68" s="17"/>
      <c r="E68" s="17"/>
      <c r="F68" s="17"/>
      <c r="G68" s="17"/>
      <c r="H68" s="36">
        <f t="shared" si="35"/>
        <v>0</v>
      </c>
      <c r="I68" s="17"/>
      <c r="J68" s="17"/>
      <c r="K68" s="17"/>
      <c r="L68" s="17"/>
      <c r="M68" s="36">
        <f t="shared" si="36"/>
        <v>0</v>
      </c>
      <c r="N68" s="17"/>
      <c r="O68" s="17"/>
      <c r="P68" s="17"/>
      <c r="Q68" s="17"/>
      <c r="R68" s="36">
        <f t="shared" si="37"/>
        <v>0</v>
      </c>
      <c r="S68" s="4"/>
      <c r="T68" s="4"/>
      <c r="U68" s="4"/>
      <c r="V68" s="4"/>
      <c r="W68" s="4"/>
      <c r="X68" s="4"/>
      <c r="Y68" s="4"/>
      <c r="Z68" s="4"/>
    </row>
    <row r="69" ht="12.75" customHeight="1">
      <c r="A69" s="18">
        <v>58.0</v>
      </c>
      <c r="B69" s="16" t="s">
        <v>105</v>
      </c>
      <c r="C69" s="35">
        <f t="shared" si="34"/>
        <v>0</v>
      </c>
      <c r="D69" s="17"/>
      <c r="E69" s="17"/>
      <c r="F69" s="17"/>
      <c r="G69" s="17"/>
      <c r="H69" s="36">
        <f t="shared" si="35"/>
        <v>0</v>
      </c>
      <c r="I69" s="17"/>
      <c r="J69" s="17"/>
      <c r="K69" s="17"/>
      <c r="L69" s="17"/>
      <c r="M69" s="36">
        <f t="shared" si="36"/>
        <v>0</v>
      </c>
      <c r="N69" s="17"/>
      <c r="O69" s="17"/>
      <c r="P69" s="17"/>
      <c r="Q69" s="17"/>
      <c r="R69" s="36">
        <f t="shared" si="37"/>
        <v>0</v>
      </c>
      <c r="S69" s="4"/>
      <c r="T69" s="4"/>
      <c r="U69" s="4"/>
      <c r="V69" s="4"/>
      <c r="W69" s="4"/>
      <c r="X69" s="4"/>
      <c r="Y69" s="4"/>
      <c r="Z69" s="4"/>
    </row>
    <row r="70" ht="12.75" customHeight="1">
      <c r="A70" s="18">
        <v>59.0</v>
      </c>
      <c r="B70" s="16" t="s">
        <v>106</v>
      </c>
      <c r="C70" s="35">
        <f t="shared" si="34"/>
        <v>0</v>
      </c>
      <c r="D70" s="17"/>
      <c r="E70" s="17"/>
      <c r="F70" s="17"/>
      <c r="G70" s="17"/>
      <c r="H70" s="36">
        <f t="shared" si="35"/>
        <v>0</v>
      </c>
      <c r="I70" s="17"/>
      <c r="J70" s="17"/>
      <c r="K70" s="17"/>
      <c r="L70" s="17"/>
      <c r="M70" s="36">
        <f t="shared" si="36"/>
        <v>0</v>
      </c>
      <c r="N70" s="17"/>
      <c r="O70" s="17"/>
      <c r="P70" s="17"/>
      <c r="Q70" s="17"/>
      <c r="R70" s="36">
        <f t="shared" si="37"/>
        <v>0</v>
      </c>
      <c r="S70" s="4"/>
      <c r="T70" s="4"/>
      <c r="U70" s="4"/>
      <c r="V70" s="4"/>
      <c r="W70" s="4"/>
      <c r="X70" s="4"/>
      <c r="Y70" s="4"/>
      <c r="Z70" s="4"/>
    </row>
    <row r="71" ht="12.75" customHeight="1">
      <c r="A71" s="18">
        <v>60.0</v>
      </c>
      <c r="B71" s="16" t="s">
        <v>107</v>
      </c>
      <c r="C71" s="35">
        <f t="shared" si="34"/>
        <v>0</v>
      </c>
      <c r="D71" s="17"/>
      <c r="E71" s="17"/>
      <c r="F71" s="17"/>
      <c r="G71" s="17"/>
      <c r="H71" s="36">
        <f t="shared" si="35"/>
        <v>0</v>
      </c>
      <c r="I71" s="17"/>
      <c r="J71" s="17"/>
      <c r="K71" s="17"/>
      <c r="L71" s="17"/>
      <c r="M71" s="36">
        <f t="shared" si="36"/>
        <v>0</v>
      </c>
      <c r="N71" s="17"/>
      <c r="O71" s="17"/>
      <c r="P71" s="17"/>
      <c r="Q71" s="17"/>
      <c r="R71" s="36">
        <f t="shared" si="37"/>
        <v>0</v>
      </c>
      <c r="S71" s="4"/>
      <c r="T71" s="4"/>
      <c r="U71" s="4"/>
      <c r="V71" s="4"/>
      <c r="W71" s="4"/>
      <c r="X71" s="4"/>
      <c r="Y71" s="4"/>
      <c r="Z71" s="4"/>
    </row>
    <row r="72" ht="12.75" customHeight="1">
      <c r="A72" s="18">
        <v>61.0</v>
      </c>
      <c r="B72" s="16" t="s">
        <v>45</v>
      </c>
      <c r="C72" s="35">
        <f t="shared" si="34"/>
        <v>0</v>
      </c>
      <c r="D72" s="17"/>
      <c r="E72" s="17"/>
      <c r="F72" s="17"/>
      <c r="G72" s="17"/>
      <c r="H72" s="36">
        <f t="shared" si="35"/>
        <v>0</v>
      </c>
      <c r="I72" s="17"/>
      <c r="J72" s="17"/>
      <c r="K72" s="17"/>
      <c r="L72" s="17"/>
      <c r="M72" s="36">
        <f t="shared" si="36"/>
        <v>0</v>
      </c>
      <c r="N72" s="17"/>
      <c r="O72" s="17"/>
      <c r="P72" s="17"/>
      <c r="Q72" s="17"/>
      <c r="R72" s="36">
        <f t="shared" si="37"/>
        <v>0</v>
      </c>
      <c r="S72" s="4"/>
      <c r="T72" s="4"/>
      <c r="U72" s="4"/>
      <c r="V72" s="4"/>
      <c r="W72" s="4"/>
      <c r="X72" s="4"/>
      <c r="Y72" s="4"/>
      <c r="Z72" s="4"/>
    </row>
    <row r="73" ht="12.75" customHeight="1">
      <c r="A73" s="12">
        <v>62.0</v>
      </c>
      <c r="B73" s="13" t="s">
        <v>108</v>
      </c>
      <c r="C73" s="14">
        <f t="shared" si="34"/>
        <v>0</v>
      </c>
      <c r="D73" s="14"/>
      <c r="E73" s="14"/>
      <c r="F73" s="14"/>
      <c r="G73" s="14"/>
      <c r="H73" s="14">
        <f t="shared" si="35"/>
        <v>0</v>
      </c>
      <c r="I73" s="14"/>
      <c r="J73" s="14"/>
      <c r="K73" s="14"/>
      <c r="L73" s="14"/>
      <c r="M73" s="14">
        <f t="shared" si="36"/>
        <v>0</v>
      </c>
      <c r="N73" s="14"/>
      <c r="O73" s="14"/>
      <c r="P73" s="14"/>
      <c r="Q73" s="14"/>
      <c r="R73" s="14">
        <f t="shared" si="37"/>
        <v>0</v>
      </c>
      <c r="S73" s="4"/>
      <c r="T73" s="4"/>
      <c r="U73" s="4"/>
      <c r="V73" s="4"/>
      <c r="W73" s="4"/>
      <c r="X73" s="4"/>
      <c r="Y73" s="4"/>
      <c r="Z73" s="4"/>
    </row>
    <row r="74" ht="12.75" customHeight="1">
      <c r="A74" s="9" t="s">
        <v>109</v>
      </c>
      <c r="B74" s="10" t="s">
        <v>110</v>
      </c>
      <c r="C74" s="11">
        <f t="shared" ref="C74:R74" si="38">C75+C76+C82+C87+C100+C105+C106+C107</f>
        <v>12.935</v>
      </c>
      <c r="D74" s="11">
        <f t="shared" si="38"/>
        <v>0.37375</v>
      </c>
      <c r="E74" s="11">
        <f t="shared" si="38"/>
        <v>4.07375</v>
      </c>
      <c r="F74" s="11">
        <f t="shared" si="38"/>
        <v>3.70375</v>
      </c>
      <c r="G74" s="11">
        <f t="shared" si="38"/>
        <v>2.33375</v>
      </c>
      <c r="H74" s="11">
        <f t="shared" si="38"/>
        <v>10.485</v>
      </c>
      <c r="I74" s="11">
        <f t="shared" si="38"/>
        <v>0</v>
      </c>
      <c r="J74" s="11">
        <f t="shared" si="38"/>
        <v>0.79</v>
      </c>
      <c r="K74" s="11">
        <f t="shared" si="38"/>
        <v>0.48</v>
      </c>
      <c r="L74" s="11">
        <f t="shared" si="38"/>
        <v>0.1</v>
      </c>
      <c r="M74" s="11">
        <f t="shared" si="38"/>
        <v>1.37</v>
      </c>
      <c r="N74" s="11">
        <f t="shared" si="38"/>
        <v>0</v>
      </c>
      <c r="O74" s="11">
        <f t="shared" si="38"/>
        <v>0.5</v>
      </c>
      <c r="P74" s="11">
        <f t="shared" si="38"/>
        <v>0.38</v>
      </c>
      <c r="Q74" s="11">
        <f t="shared" si="38"/>
        <v>0.2</v>
      </c>
      <c r="R74" s="11">
        <f t="shared" si="38"/>
        <v>1.08</v>
      </c>
      <c r="S74" s="4"/>
      <c r="T74" s="4"/>
      <c r="U74" s="4"/>
      <c r="V74" s="4"/>
      <c r="W74" s="4"/>
      <c r="X74" s="4"/>
      <c r="Y74" s="4"/>
      <c r="Z74" s="4"/>
    </row>
    <row r="75" ht="12.75" customHeight="1">
      <c r="A75" s="12">
        <v>63.0</v>
      </c>
      <c r="B75" s="13" t="s">
        <v>111</v>
      </c>
      <c r="C75" s="14">
        <f>H75+M75+R75</f>
        <v>3.83</v>
      </c>
      <c r="D75" s="14"/>
      <c r="E75" s="28">
        <v>1.27</v>
      </c>
      <c r="F75" s="28">
        <v>1.27</v>
      </c>
      <c r="G75" s="28">
        <v>1.29</v>
      </c>
      <c r="H75" s="14">
        <f>SUM(D75:G75)</f>
        <v>3.83</v>
      </c>
      <c r="I75" s="14"/>
      <c r="J75" s="14"/>
      <c r="K75" s="14"/>
      <c r="L75" s="14"/>
      <c r="M75" s="14">
        <f>SUM(I75:L75)</f>
        <v>0</v>
      </c>
      <c r="N75" s="14"/>
      <c r="O75" s="14"/>
      <c r="P75" s="14"/>
      <c r="Q75" s="14"/>
      <c r="R75" s="14">
        <f>SUM(N75:Q75)</f>
        <v>0</v>
      </c>
      <c r="S75" s="4"/>
      <c r="T75" s="4"/>
      <c r="U75" s="4"/>
      <c r="V75" s="4"/>
      <c r="W75" s="4"/>
      <c r="X75" s="4"/>
      <c r="Y75" s="4"/>
      <c r="Z75" s="4"/>
    </row>
    <row r="76" ht="12.75" customHeight="1">
      <c r="A76" s="12" t="s">
        <v>112</v>
      </c>
      <c r="B76" s="13" t="s">
        <v>113</v>
      </c>
      <c r="C76" s="14">
        <f t="shared" ref="C76:R76" si="39">SUM(C77:C81)</f>
        <v>3.34</v>
      </c>
      <c r="D76" s="14">
        <f t="shared" si="39"/>
        <v>0</v>
      </c>
      <c r="E76" s="14">
        <f t="shared" si="39"/>
        <v>0.65</v>
      </c>
      <c r="F76" s="14">
        <f t="shared" si="39"/>
        <v>0.28</v>
      </c>
      <c r="G76" s="14">
        <f t="shared" si="39"/>
        <v>0.2</v>
      </c>
      <c r="H76" s="14">
        <f t="shared" si="39"/>
        <v>1.13</v>
      </c>
      <c r="I76" s="14">
        <f t="shared" si="39"/>
        <v>0</v>
      </c>
      <c r="J76" s="14">
        <f t="shared" si="39"/>
        <v>0.71</v>
      </c>
      <c r="K76" s="14">
        <f t="shared" si="39"/>
        <v>0.4</v>
      </c>
      <c r="L76" s="14">
        <f t="shared" si="39"/>
        <v>0.1</v>
      </c>
      <c r="M76" s="14">
        <f t="shared" si="39"/>
        <v>1.21</v>
      </c>
      <c r="N76" s="14">
        <f t="shared" si="39"/>
        <v>0</v>
      </c>
      <c r="O76" s="14">
        <f t="shared" si="39"/>
        <v>0.5</v>
      </c>
      <c r="P76" s="14">
        <f t="shared" si="39"/>
        <v>0.3</v>
      </c>
      <c r="Q76" s="14">
        <f t="shared" si="39"/>
        <v>0.2</v>
      </c>
      <c r="R76" s="14">
        <f t="shared" si="39"/>
        <v>1</v>
      </c>
      <c r="S76" s="4"/>
      <c r="T76" s="4"/>
      <c r="U76" s="4"/>
      <c r="V76" s="4"/>
      <c r="W76" s="4"/>
      <c r="X76" s="4"/>
      <c r="Y76" s="4"/>
      <c r="Z76" s="4"/>
    </row>
    <row r="77" ht="12.75" customHeight="1">
      <c r="A77" s="18">
        <v>64.0</v>
      </c>
      <c r="B77" s="16" t="s">
        <v>114</v>
      </c>
      <c r="C77" s="35">
        <f t="shared" ref="C77:C81" si="40">H77+M77+R77</f>
        <v>3.34</v>
      </c>
      <c r="D77" s="19">
        <v>0.0</v>
      </c>
      <c r="E77" s="19">
        <v>0.65</v>
      </c>
      <c r="F77" s="19">
        <v>0.28</v>
      </c>
      <c r="G77" s="19">
        <v>0.2</v>
      </c>
      <c r="H77" s="36">
        <f t="shared" ref="H77:H81" si="41">SUM(D77:G77)</f>
        <v>1.13</v>
      </c>
      <c r="I77" s="19">
        <v>0.0</v>
      </c>
      <c r="J77" s="19">
        <v>0.71</v>
      </c>
      <c r="K77" s="19">
        <v>0.4</v>
      </c>
      <c r="L77" s="19">
        <v>0.1</v>
      </c>
      <c r="M77" s="36">
        <f t="shared" ref="M77:M81" si="42">SUM(I77:L77)</f>
        <v>1.21</v>
      </c>
      <c r="N77" s="19">
        <v>0.0</v>
      </c>
      <c r="O77" s="19">
        <v>0.5</v>
      </c>
      <c r="P77" s="19">
        <v>0.3</v>
      </c>
      <c r="Q77" s="19">
        <v>0.2</v>
      </c>
      <c r="R77" s="36">
        <f t="shared" ref="R77:R81" si="43">SUM(N77:Q77)</f>
        <v>1</v>
      </c>
      <c r="S77" s="4"/>
      <c r="T77" s="4"/>
      <c r="U77" s="4"/>
      <c r="V77" s="4"/>
      <c r="W77" s="4"/>
      <c r="X77" s="4"/>
      <c r="Y77" s="4"/>
      <c r="Z77" s="4"/>
    </row>
    <row r="78" ht="12.75" customHeight="1">
      <c r="A78" s="18">
        <v>65.0</v>
      </c>
      <c r="B78" s="16" t="s">
        <v>115</v>
      </c>
      <c r="C78" s="35">
        <f t="shared" si="40"/>
        <v>0</v>
      </c>
      <c r="D78" s="17"/>
      <c r="E78" s="17"/>
      <c r="F78" s="17"/>
      <c r="G78" s="17"/>
      <c r="H78" s="36">
        <f t="shared" si="41"/>
        <v>0</v>
      </c>
      <c r="I78" s="17"/>
      <c r="J78" s="17"/>
      <c r="K78" s="17"/>
      <c r="L78" s="17"/>
      <c r="M78" s="36">
        <f t="shared" si="42"/>
        <v>0</v>
      </c>
      <c r="N78" s="17"/>
      <c r="O78" s="17"/>
      <c r="P78" s="17"/>
      <c r="Q78" s="17"/>
      <c r="R78" s="36">
        <f t="shared" si="43"/>
        <v>0</v>
      </c>
      <c r="S78" s="4"/>
      <c r="T78" s="4"/>
      <c r="U78" s="4"/>
      <c r="V78" s="4"/>
      <c r="W78" s="4"/>
      <c r="X78" s="4"/>
      <c r="Y78" s="4"/>
      <c r="Z78" s="4"/>
    </row>
    <row r="79" ht="12.75" customHeight="1">
      <c r="A79" s="18">
        <v>66.0</v>
      </c>
      <c r="B79" s="16" t="s">
        <v>116</v>
      </c>
      <c r="C79" s="35">
        <f t="shared" si="40"/>
        <v>0</v>
      </c>
      <c r="D79" s="17"/>
      <c r="E79" s="17"/>
      <c r="F79" s="17"/>
      <c r="G79" s="17"/>
      <c r="H79" s="36">
        <f t="shared" si="41"/>
        <v>0</v>
      </c>
      <c r="I79" s="17"/>
      <c r="J79" s="17"/>
      <c r="K79" s="17"/>
      <c r="L79" s="17"/>
      <c r="M79" s="36">
        <f t="shared" si="42"/>
        <v>0</v>
      </c>
      <c r="N79" s="17"/>
      <c r="O79" s="17"/>
      <c r="P79" s="17"/>
      <c r="Q79" s="17"/>
      <c r="R79" s="36">
        <f t="shared" si="43"/>
        <v>0</v>
      </c>
      <c r="S79" s="4"/>
      <c r="T79" s="4"/>
      <c r="U79" s="4"/>
      <c r="V79" s="4"/>
      <c r="W79" s="4"/>
      <c r="X79" s="4"/>
      <c r="Y79" s="4"/>
      <c r="Z79" s="4"/>
    </row>
    <row r="80" ht="12.75" customHeight="1">
      <c r="A80" s="18">
        <v>67.0</v>
      </c>
      <c r="B80" s="16" t="s">
        <v>117</v>
      </c>
      <c r="C80" s="35">
        <f t="shared" si="40"/>
        <v>0</v>
      </c>
      <c r="D80" s="17"/>
      <c r="E80" s="17"/>
      <c r="F80" s="17"/>
      <c r="G80" s="17"/>
      <c r="H80" s="36">
        <f t="shared" si="41"/>
        <v>0</v>
      </c>
      <c r="I80" s="17"/>
      <c r="J80" s="17"/>
      <c r="K80" s="17"/>
      <c r="L80" s="17"/>
      <c r="M80" s="36">
        <f t="shared" si="42"/>
        <v>0</v>
      </c>
      <c r="N80" s="17"/>
      <c r="O80" s="17"/>
      <c r="P80" s="17"/>
      <c r="Q80" s="17"/>
      <c r="R80" s="36">
        <f t="shared" si="43"/>
        <v>0</v>
      </c>
      <c r="S80" s="4"/>
      <c r="T80" s="4"/>
      <c r="U80" s="4"/>
      <c r="V80" s="4"/>
      <c r="W80" s="4"/>
      <c r="X80" s="4"/>
      <c r="Y80" s="4"/>
      <c r="Z80" s="4"/>
    </row>
    <row r="81" ht="12.75" customHeight="1">
      <c r="A81" s="18">
        <v>68.0</v>
      </c>
      <c r="B81" s="16" t="s">
        <v>118</v>
      </c>
      <c r="C81" s="35">
        <f t="shared" si="40"/>
        <v>0</v>
      </c>
      <c r="D81" s="17"/>
      <c r="E81" s="17"/>
      <c r="F81" s="17"/>
      <c r="G81" s="17"/>
      <c r="H81" s="36">
        <f t="shared" si="41"/>
        <v>0</v>
      </c>
      <c r="I81" s="17"/>
      <c r="J81" s="17"/>
      <c r="K81" s="17"/>
      <c r="L81" s="17"/>
      <c r="M81" s="36">
        <f t="shared" si="42"/>
        <v>0</v>
      </c>
      <c r="N81" s="17"/>
      <c r="O81" s="17"/>
      <c r="P81" s="17"/>
      <c r="Q81" s="17"/>
      <c r="R81" s="36">
        <f t="shared" si="43"/>
        <v>0</v>
      </c>
      <c r="S81" s="4"/>
      <c r="T81" s="4"/>
      <c r="U81" s="4"/>
      <c r="V81" s="4"/>
      <c r="W81" s="4"/>
      <c r="X81" s="4"/>
      <c r="Y81" s="4"/>
      <c r="Z81" s="4"/>
    </row>
    <row r="82" ht="12.75" customHeight="1">
      <c r="A82" s="12" t="s">
        <v>119</v>
      </c>
      <c r="B82" s="13" t="s">
        <v>120</v>
      </c>
      <c r="C82" s="14">
        <f t="shared" ref="C82:R82" si="44">SUM(C83:C86)</f>
        <v>4.03</v>
      </c>
      <c r="D82" s="14">
        <f t="shared" si="44"/>
        <v>0</v>
      </c>
      <c r="E82" s="14">
        <f t="shared" si="44"/>
        <v>1.78</v>
      </c>
      <c r="F82" s="14">
        <f t="shared" si="44"/>
        <v>1.78</v>
      </c>
      <c r="G82" s="14">
        <f t="shared" si="44"/>
        <v>0.47</v>
      </c>
      <c r="H82" s="14">
        <f t="shared" si="44"/>
        <v>4.03</v>
      </c>
      <c r="I82" s="14">
        <f t="shared" si="44"/>
        <v>0</v>
      </c>
      <c r="J82" s="14">
        <f t="shared" si="44"/>
        <v>0</v>
      </c>
      <c r="K82" s="14">
        <f t="shared" si="44"/>
        <v>0</v>
      </c>
      <c r="L82" s="14">
        <f t="shared" si="44"/>
        <v>0</v>
      </c>
      <c r="M82" s="14">
        <f t="shared" si="44"/>
        <v>0</v>
      </c>
      <c r="N82" s="14">
        <f t="shared" si="44"/>
        <v>0</v>
      </c>
      <c r="O82" s="14">
        <f t="shared" si="44"/>
        <v>0</v>
      </c>
      <c r="P82" s="14">
        <f t="shared" si="44"/>
        <v>0</v>
      </c>
      <c r="Q82" s="14">
        <f t="shared" si="44"/>
        <v>0</v>
      </c>
      <c r="R82" s="14">
        <f t="shared" si="44"/>
        <v>0</v>
      </c>
      <c r="S82" s="4"/>
      <c r="T82" s="4"/>
      <c r="U82" s="4"/>
      <c r="V82" s="4"/>
      <c r="W82" s="4"/>
      <c r="X82" s="4"/>
      <c r="Y82" s="4"/>
      <c r="Z82" s="4"/>
    </row>
    <row r="83" ht="12.75" customHeight="1">
      <c r="A83" s="18">
        <v>69.0</v>
      </c>
      <c r="B83" s="16" t="s">
        <v>121</v>
      </c>
      <c r="C83" s="35">
        <f t="shared" ref="C83:C86" si="45">H83+M83+R83</f>
        <v>2.5</v>
      </c>
      <c r="D83" s="17"/>
      <c r="E83" s="19">
        <f>0.2+1.05</f>
        <v>1.25</v>
      </c>
      <c r="F83" s="19">
        <v>1.25</v>
      </c>
      <c r="G83" s="17"/>
      <c r="H83" s="36">
        <f t="shared" ref="H83:H86" si="46">SUM(D83:G83)</f>
        <v>2.5</v>
      </c>
      <c r="I83" s="17"/>
      <c r="J83" s="17"/>
      <c r="K83" s="17"/>
      <c r="L83" s="17"/>
      <c r="M83" s="36">
        <f t="shared" ref="M83:M86" si="47">SUM(I83:L83)</f>
        <v>0</v>
      </c>
      <c r="N83" s="17"/>
      <c r="O83" s="17"/>
      <c r="P83" s="17"/>
      <c r="Q83" s="17"/>
      <c r="R83" s="36">
        <f t="shared" ref="R83:R86" si="48">SUM(N83:Q83)</f>
        <v>0</v>
      </c>
      <c r="S83" s="4"/>
      <c r="T83" s="4"/>
      <c r="U83" s="4"/>
      <c r="V83" s="4"/>
      <c r="W83" s="4"/>
      <c r="X83" s="4"/>
      <c r="Y83" s="4"/>
      <c r="Z83" s="4"/>
    </row>
    <row r="84" ht="12.75" customHeight="1">
      <c r="A84" s="18">
        <v>70.0</v>
      </c>
      <c r="B84" s="16" t="s">
        <v>122</v>
      </c>
      <c r="C84" s="35">
        <f t="shared" si="45"/>
        <v>0.12</v>
      </c>
      <c r="D84" s="17"/>
      <c r="E84" s="19">
        <v>0.06</v>
      </c>
      <c r="F84" s="19">
        <v>0.06</v>
      </c>
      <c r="G84" s="17"/>
      <c r="H84" s="36">
        <f t="shared" si="46"/>
        <v>0.12</v>
      </c>
      <c r="I84" s="17"/>
      <c r="J84" s="17"/>
      <c r="K84" s="17"/>
      <c r="L84" s="17"/>
      <c r="M84" s="36">
        <f t="shared" si="47"/>
        <v>0</v>
      </c>
      <c r="N84" s="17"/>
      <c r="O84" s="17"/>
      <c r="P84" s="17"/>
      <c r="Q84" s="17"/>
      <c r="R84" s="36">
        <f t="shared" si="48"/>
        <v>0</v>
      </c>
      <c r="S84" s="4"/>
      <c r="T84" s="4"/>
      <c r="U84" s="4"/>
      <c r="V84" s="4"/>
      <c r="W84" s="4"/>
      <c r="X84" s="4"/>
      <c r="Y84" s="4"/>
      <c r="Z84" s="4"/>
    </row>
    <row r="85" ht="12.75" customHeight="1">
      <c r="A85" s="18">
        <v>71.0</v>
      </c>
      <c r="B85" s="16" t="s">
        <v>123</v>
      </c>
      <c r="C85" s="35">
        <f t="shared" si="45"/>
        <v>0</v>
      </c>
      <c r="D85" s="17"/>
      <c r="E85" s="17"/>
      <c r="F85" s="17"/>
      <c r="G85" s="17"/>
      <c r="H85" s="36">
        <f t="shared" si="46"/>
        <v>0</v>
      </c>
      <c r="I85" s="17"/>
      <c r="J85" s="17"/>
      <c r="K85" s="17"/>
      <c r="L85" s="17"/>
      <c r="M85" s="36">
        <f t="shared" si="47"/>
        <v>0</v>
      </c>
      <c r="N85" s="17"/>
      <c r="O85" s="17"/>
      <c r="P85" s="17"/>
      <c r="Q85" s="17"/>
      <c r="R85" s="36">
        <f t="shared" si="48"/>
        <v>0</v>
      </c>
      <c r="S85" s="4"/>
      <c r="T85" s="4"/>
      <c r="U85" s="4"/>
      <c r="V85" s="4"/>
      <c r="W85" s="4"/>
      <c r="X85" s="4"/>
      <c r="Y85" s="4"/>
      <c r="Z85" s="4"/>
    </row>
    <row r="86" ht="12.75" customHeight="1">
      <c r="A86" s="18">
        <v>72.0</v>
      </c>
      <c r="B86" s="16" t="s">
        <v>124</v>
      </c>
      <c r="C86" s="35">
        <f t="shared" si="45"/>
        <v>1.41</v>
      </c>
      <c r="D86" s="17"/>
      <c r="E86" s="19">
        <v>0.47</v>
      </c>
      <c r="F86" s="19">
        <v>0.47</v>
      </c>
      <c r="G86" s="19">
        <v>0.47</v>
      </c>
      <c r="H86" s="36">
        <f t="shared" si="46"/>
        <v>1.41</v>
      </c>
      <c r="I86" s="17"/>
      <c r="J86" s="17"/>
      <c r="K86" s="17"/>
      <c r="L86" s="17"/>
      <c r="M86" s="36">
        <f t="shared" si="47"/>
        <v>0</v>
      </c>
      <c r="N86" s="17"/>
      <c r="O86" s="17"/>
      <c r="P86" s="17"/>
      <c r="Q86" s="17"/>
      <c r="R86" s="36">
        <f t="shared" si="48"/>
        <v>0</v>
      </c>
      <c r="S86" s="4"/>
      <c r="T86" s="4"/>
      <c r="U86" s="4"/>
      <c r="V86" s="4"/>
      <c r="W86" s="4"/>
      <c r="X86" s="4"/>
      <c r="Y86" s="4"/>
      <c r="Z86" s="4"/>
    </row>
    <row r="87" ht="12.75" customHeight="1">
      <c r="A87" s="12" t="s">
        <v>125</v>
      </c>
      <c r="B87" s="13" t="s">
        <v>126</v>
      </c>
      <c r="C87" s="14">
        <f t="shared" ref="C87:R87" si="49">SUM(C88:C99)</f>
        <v>0</v>
      </c>
      <c r="D87" s="14">
        <f t="shared" si="49"/>
        <v>0</v>
      </c>
      <c r="E87" s="14">
        <f t="shared" si="49"/>
        <v>0</v>
      </c>
      <c r="F87" s="14">
        <f t="shared" si="49"/>
        <v>0</v>
      </c>
      <c r="G87" s="14">
        <f t="shared" si="49"/>
        <v>0</v>
      </c>
      <c r="H87" s="14">
        <f t="shared" si="49"/>
        <v>0</v>
      </c>
      <c r="I87" s="14">
        <f t="shared" si="49"/>
        <v>0</v>
      </c>
      <c r="J87" s="14">
        <f t="shared" si="49"/>
        <v>0</v>
      </c>
      <c r="K87" s="14">
        <f t="shared" si="49"/>
        <v>0</v>
      </c>
      <c r="L87" s="14">
        <f t="shared" si="49"/>
        <v>0</v>
      </c>
      <c r="M87" s="14">
        <f t="shared" si="49"/>
        <v>0</v>
      </c>
      <c r="N87" s="14">
        <f t="shared" si="49"/>
        <v>0</v>
      </c>
      <c r="O87" s="14">
        <f t="shared" si="49"/>
        <v>0</v>
      </c>
      <c r="P87" s="14">
        <f t="shared" si="49"/>
        <v>0</v>
      </c>
      <c r="Q87" s="14">
        <f t="shared" si="49"/>
        <v>0</v>
      </c>
      <c r="R87" s="14">
        <f t="shared" si="49"/>
        <v>0</v>
      </c>
      <c r="S87" s="4"/>
      <c r="T87" s="4"/>
      <c r="U87" s="4"/>
      <c r="V87" s="4"/>
      <c r="W87" s="4"/>
      <c r="X87" s="4"/>
      <c r="Y87" s="4"/>
      <c r="Z87" s="4"/>
    </row>
    <row r="88" ht="12.75" customHeight="1">
      <c r="A88" s="18">
        <v>73.1</v>
      </c>
      <c r="B88" s="16" t="s">
        <v>127</v>
      </c>
      <c r="C88" s="35">
        <f t="shared" ref="C88:C99" si="50">H88+M88+R88</f>
        <v>0</v>
      </c>
      <c r="D88" s="17"/>
      <c r="E88" s="17"/>
      <c r="F88" s="17"/>
      <c r="G88" s="17"/>
      <c r="H88" s="36">
        <f t="shared" ref="H88:H99" si="51">SUM(D88:G88)</f>
        <v>0</v>
      </c>
      <c r="I88" s="17"/>
      <c r="J88" s="17"/>
      <c r="K88" s="17"/>
      <c r="L88" s="17"/>
      <c r="M88" s="36">
        <f t="shared" ref="M88:M99" si="52">SUM(I88:L88)</f>
        <v>0</v>
      </c>
      <c r="N88" s="17"/>
      <c r="O88" s="17"/>
      <c r="P88" s="17"/>
      <c r="Q88" s="17"/>
      <c r="R88" s="36">
        <f t="shared" ref="R88:R99" si="53">SUM(N88:Q88)</f>
        <v>0</v>
      </c>
      <c r="S88" s="4"/>
      <c r="T88" s="4"/>
      <c r="U88" s="4"/>
      <c r="V88" s="4"/>
      <c r="W88" s="4"/>
      <c r="X88" s="4"/>
      <c r="Y88" s="4"/>
      <c r="Z88" s="4"/>
    </row>
    <row r="89" ht="12.75" customHeight="1">
      <c r="A89" s="18">
        <v>73.2</v>
      </c>
      <c r="B89" s="16" t="s">
        <v>128</v>
      </c>
      <c r="C89" s="35">
        <f t="shared" si="50"/>
        <v>0</v>
      </c>
      <c r="D89" s="17"/>
      <c r="E89" s="17"/>
      <c r="F89" s="17"/>
      <c r="G89" s="17"/>
      <c r="H89" s="36">
        <f t="shared" si="51"/>
        <v>0</v>
      </c>
      <c r="I89" s="17"/>
      <c r="J89" s="17"/>
      <c r="K89" s="17"/>
      <c r="L89" s="17"/>
      <c r="M89" s="36">
        <f t="shared" si="52"/>
        <v>0</v>
      </c>
      <c r="N89" s="17"/>
      <c r="O89" s="17"/>
      <c r="P89" s="17"/>
      <c r="Q89" s="17"/>
      <c r="R89" s="36">
        <f t="shared" si="53"/>
        <v>0</v>
      </c>
      <c r="S89" s="4"/>
      <c r="T89" s="4"/>
      <c r="U89" s="4"/>
      <c r="V89" s="4"/>
      <c r="W89" s="4"/>
      <c r="X89" s="4"/>
      <c r="Y89" s="4"/>
      <c r="Z89" s="4"/>
    </row>
    <row r="90" ht="12.75" customHeight="1">
      <c r="A90" s="18">
        <v>73.3</v>
      </c>
      <c r="B90" s="16" t="s">
        <v>129</v>
      </c>
      <c r="C90" s="35">
        <f t="shared" si="50"/>
        <v>0</v>
      </c>
      <c r="D90" s="17"/>
      <c r="E90" s="17"/>
      <c r="F90" s="17"/>
      <c r="G90" s="17"/>
      <c r="H90" s="36">
        <f t="shared" si="51"/>
        <v>0</v>
      </c>
      <c r="I90" s="17"/>
      <c r="J90" s="17"/>
      <c r="K90" s="17"/>
      <c r="L90" s="17"/>
      <c r="M90" s="36">
        <f t="shared" si="52"/>
        <v>0</v>
      </c>
      <c r="N90" s="17"/>
      <c r="O90" s="17"/>
      <c r="P90" s="17"/>
      <c r="Q90" s="17"/>
      <c r="R90" s="36">
        <f t="shared" si="53"/>
        <v>0</v>
      </c>
      <c r="S90" s="4"/>
      <c r="T90" s="4"/>
      <c r="U90" s="4"/>
      <c r="V90" s="4"/>
      <c r="W90" s="4"/>
      <c r="X90" s="4"/>
      <c r="Y90" s="4"/>
      <c r="Z90" s="4"/>
    </row>
    <row r="91" ht="12.75" customHeight="1">
      <c r="A91" s="18">
        <v>73.4</v>
      </c>
      <c r="B91" s="16" t="s">
        <v>130</v>
      </c>
      <c r="C91" s="35">
        <f t="shared" si="50"/>
        <v>0</v>
      </c>
      <c r="D91" s="17"/>
      <c r="E91" s="17"/>
      <c r="F91" s="17"/>
      <c r="G91" s="17"/>
      <c r="H91" s="36">
        <f t="shared" si="51"/>
        <v>0</v>
      </c>
      <c r="I91" s="17"/>
      <c r="J91" s="17"/>
      <c r="K91" s="17"/>
      <c r="L91" s="17"/>
      <c r="M91" s="36">
        <f t="shared" si="52"/>
        <v>0</v>
      </c>
      <c r="N91" s="17"/>
      <c r="O91" s="17"/>
      <c r="P91" s="17"/>
      <c r="Q91" s="17"/>
      <c r="R91" s="36">
        <f t="shared" si="53"/>
        <v>0</v>
      </c>
      <c r="S91" s="4"/>
      <c r="T91" s="4"/>
      <c r="U91" s="4"/>
      <c r="V91" s="4"/>
      <c r="W91" s="4"/>
      <c r="X91" s="4"/>
      <c r="Y91" s="4"/>
      <c r="Z91" s="4"/>
    </row>
    <row r="92" ht="12.75" customHeight="1">
      <c r="A92" s="18">
        <v>74.0</v>
      </c>
      <c r="B92" s="16" t="s">
        <v>131</v>
      </c>
      <c r="C92" s="35">
        <f t="shared" si="50"/>
        <v>0</v>
      </c>
      <c r="D92" s="17"/>
      <c r="E92" s="17"/>
      <c r="F92" s="17"/>
      <c r="G92" s="17"/>
      <c r="H92" s="36">
        <f t="shared" si="51"/>
        <v>0</v>
      </c>
      <c r="I92" s="17"/>
      <c r="J92" s="17"/>
      <c r="K92" s="17"/>
      <c r="L92" s="17"/>
      <c r="M92" s="36">
        <f t="shared" si="52"/>
        <v>0</v>
      </c>
      <c r="N92" s="17"/>
      <c r="O92" s="17"/>
      <c r="P92" s="17"/>
      <c r="Q92" s="17"/>
      <c r="R92" s="36">
        <f t="shared" si="53"/>
        <v>0</v>
      </c>
      <c r="S92" s="4"/>
      <c r="T92" s="4"/>
      <c r="U92" s="4"/>
      <c r="V92" s="4"/>
      <c r="W92" s="4"/>
      <c r="X92" s="4"/>
      <c r="Y92" s="4"/>
      <c r="Z92" s="4"/>
    </row>
    <row r="93" ht="12.75" customHeight="1">
      <c r="A93" s="18">
        <v>75.1</v>
      </c>
      <c r="B93" s="16" t="s">
        <v>132</v>
      </c>
      <c r="C93" s="35">
        <f t="shared" si="50"/>
        <v>0</v>
      </c>
      <c r="D93" s="17"/>
      <c r="E93" s="17"/>
      <c r="F93" s="17"/>
      <c r="G93" s="17"/>
      <c r="H93" s="36">
        <f t="shared" si="51"/>
        <v>0</v>
      </c>
      <c r="I93" s="17"/>
      <c r="J93" s="17"/>
      <c r="K93" s="17"/>
      <c r="L93" s="17"/>
      <c r="M93" s="36">
        <f t="shared" si="52"/>
        <v>0</v>
      </c>
      <c r="N93" s="17"/>
      <c r="O93" s="17"/>
      <c r="P93" s="17"/>
      <c r="Q93" s="17"/>
      <c r="R93" s="36">
        <f t="shared" si="53"/>
        <v>0</v>
      </c>
      <c r="S93" s="4"/>
      <c r="T93" s="4"/>
      <c r="U93" s="4"/>
      <c r="V93" s="4"/>
      <c r="W93" s="4"/>
      <c r="X93" s="4"/>
      <c r="Y93" s="4"/>
      <c r="Z93" s="4"/>
    </row>
    <row r="94" ht="12.75" customHeight="1">
      <c r="A94" s="18">
        <v>75.2</v>
      </c>
      <c r="B94" s="16" t="s">
        <v>133</v>
      </c>
      <c r="C94" s="35">
        <f t="shared" si="50"/>
        <v>0</v>
      </c>
      <c r="D94" s="17"/>
      <c r="E94" s="17"/>
      <c r="F94" s="17"/>
      <c r="G94" s="17"/>
      <c r="H94" s="36">
        <f t="shared" si="51"/>
        <v>0</v>
      </c>
      <c r="I94" s="17"/>
      <c r="J94" s="17"/>
      <c r="K94" s="17"/>
      <c r="L94" s="17"/>
      <c r="M94" s="36">
        <f t="shared" si="52"/>
        <v>0</v>
      </c>
      <c r="N94" s="17"/>
      <c r="O94" s="17"/>
      <c r="P94" s="17"/>
      <c r="Q94" s="17"/>
      <c r="R94" s="36">
        <f t="shared" si="53"/>
        <v>0</v>
      </c>
      <c r="S94" s="4"/>
      <c r="T94" s="4"/>
      <c r="U94" s="4"/>
      <c r="V94" s="4"/>
      <c r="W94" s="4"/>
      <c r="X94" s="4"/>
      <c r="Y94" s="4"/>
      <c r="Z94" s="4"/>
    </row>
    <row r="95" ht="12.75" customHeight="1">
      <c r="A95" s="18">
        <v>76.0</v>
      </c>
      <c r="B95" s="16" t="s">
        <v>134</v>
      </c>
      <c r="C95" s="35">
        <f t="shared" si="50"/>
        <v>0</v>
      </c>
      <c r="D95" s="17"/>
      <c r="E95" s="17"/>
      <c r="F95" s="17"/>
      <c r="G95" s="17"/>
      <c r="H95" s="36">
        <f t="shared" si="51"/>
        <v>0</v>
      </c>
      <c r="I95" s="17"/>
      <c r="J95" s="17"/>
      <c r="K95" s="17"/>
      <c r="L95" s="17"/>
      <c r="M95" s="36">
        <f t="shared" si="52"/>
        <v>0</v>
      </c>
      <c r="N95" s="17"/>
      <c r="O95" s="17"/>
      <c r="P95" s="17"/>
      <c r="Q95" s="17"/>
      <c r="R95" s="36">
        <f t="shared" si="53"/>
        <v>0</v>
      </c>
      <c r="S95" s="4"/>
      <c r="T95" s="4"/>
      <c r="U95" s="4"/>
      <c r="V95" s="4"/>
      <c r="W95" s="4"/>
      <c r="X95" s="4"/>
      <c r="Y95" s="4"/>
      <c r="Z95" s="4"/>
    </row>
    <row r="96" ht="12.75" customHeight="1">
      <c r="A96" s="18">
        <v>77.0</v>
      </c>
      <c r="B96" s="16" t="s">
        <v>135</v>
      </c>
      <c r="C96" s="35">
        <f t="shared" si="50"/>
        <v>0</v>
      </c>
      <c r="D96" s="17"/>
      <c r="E96" s="17"/>
      <c r="F96" s="17"/>
      <c r="G96" s="17"/>
      <c r="H96" s="36">
        <f t="shared" si="51"/>
        <v>0</v>
      </c>
      <c r="I96" s="17"/>
      <c r="J96" s="17"/>
      <c r="K96" s="17"/>
      <c r="L96" s="17"/>
      <c r="M96" s="36">
        <f t="shared" si="52"/>
        <v>0</v>
      </c>
      <c r="N96" s="17"/>
      <c r="O96" s="17"/>
      <c r="P96" s="17"/>
      <c r="Q96" s="17"/>
      <c r="R96" s="36">
        <f t="shared" si="53"/>
        <v>0</v>
      </c>
      <c r="S96" s="4"/>
      <c r="T96" s="4"/>
      <c r="U96" s="4"/>
      <c r="V96" s="4"/>
      <c r="W96" s="4"/>
      <c r="X96" s="4"/>
      <c r="Y96" s="4"/>
      <c r="Z96" s="4"/>
    </row>
    <row r="97" ht="12.75" customHeight="1">
      <c r="A97" s="18">
        <v>78.0</v>
      </c>
      <c r="B97" s="16" t="s">
        <v>136</v>
      </c>
      <c r="C97" s="35">
        <f t="shared" si="50"/>
        <v>0</v>
      </c>
      <c r="D97" s="17"/>
      <c r="E97" s="17"/>
      <c r="F97" s="17"/>
      <c r="G97" s="17"/>
      <c r="H97" s="36">
        <f t="shared" si="51"/>
        <v>0</v>
      </c>
      <c r="I97" s="17"/>
      <c r="J97" s="17"/>
      <c r="K97" s="17"/>
      <c r="L97" s="17"/>
      <c r="M97" s="36">
        <f t="shared" si="52"/>
        <v>0</v>
      </c>
      <c r="N97" s="17"/>
      <c r="O97" s="17"/>
      <c r="P97" s="17"/>
      <c r="Q97" s="17"/>
      <c r="R97" s="36">
        <f t="shared" si="53"/>
        <v>0</v>
      </c>
      <c r="S97" s="4"/>
      <c r="T97" s="4"/>
      <c r="U97" s="4"/>
      <c r="V97" s="4"/>
      <c r="W97" s="4"/>
      <c r="X97" s="4"/>
      <c r="Y97" s="4"/>
      <c r="Z97" s="4"/>
    </row>
    <row r="98" ht="12.75" customHeight="1">
      <c r="A98" s="18">
        <v>79.1</v>
      </c>
      <c r="B98" s="16" t="s">
        <v>45</v>
      </c>
      <c r="C98" s="35">
        <f t="shared" si="50"/>
        <v>0</v>
      </c>
      <c r="D98" s="17"/>
      <c r="E98" s="17"/>
      <c r="F98" s="17"/>
      <c r="G98" s="17"/>
      <c r="H98" s="36">
        <f t="shared" si="51"/>
        <v>0</v>
      </c>
      <c r="I98" s="17"/>
      <c r="J98" s="17"/>
      <c r="K98" s="17"/>
      <c r="L98" s="17"/>
      <c r="M98" s="36">
        <f t="shared" si="52"/>
        <v>0</v>
      </c>
      <c r="N98" s="17"/>
      <c r="O98" s="17"/>
      <c r="P98" s="17"/>
      <c r="Q98" s="17"/>
      <c r="R98" s="36">
        <f t="shared" si="53"/>
        <v>0</v>
      </c>
      <c r="S98" s="4"/>
      <c r="T98" s="4"/>
      <c r="U98" s="4"/>
      <c r="V98" s="4"/>
      <c r="W98" s="4"/>
      <c r="X98" s="4"/>
      <c r="Y98" s="4"/>
      <c r="Z98" s="4"/>
    </row>
    <row r="99" ht="12.75" customHeight="1">
      <c r="A99" s="18">
        <v>79.2</v>
      </c>
      <c r="B99" s="16" t="s">
        <v>137</v>
      </c>
      <c r="C99" s="35">
        <f t="shared" si="50"/>
        <v>0</v>
      </c>
      <c r="D99" s="17"/>
      <c r="E99" s="17"/>
      <c r="F99" s="17"/>
      <c r="G99" s="17"/>
      <c r="H99" s="36">
        <f t="shared" si="51"/>
        <v>0</v>
      </c>
      <c r="I99" s="17"/>
      <c r="J99" s="17"/>
      <c r="K99" s="17"/>
      <c r="L99" s="17"/>
      <c r="M99" s="36">
        <f t="shared" si="52"/>
        <v>0</v>
      </c>
      <c r="N99" s="17"/>
      <c r="O99" s="17"/>
      <c r="P99" s="17"/>
      <c r="Q99" s="17"/>
      <c r="R99" s="36">
        <f t="shared" si="53"/>
        <v>0</v>
      </c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12" t="s">
        <v>138</v>
      </c>
      <c r="B100" s="13" t="s">
        <v>139</v>
      </c>
      <c r="C100" s="14">
        <f t="shared" ref="C100:R100" si="54">SUM(C101:C104)</f>
        <v>1.735</v>
      </c>
      <c r="D100" s="14">
        <f t="shared" si="54"/>
        <v>0.37375</v>
      </c>
      <c r="E100" s="14">
        <f t="shared" si="54"/>
        <v>0.37375</v>
      </c>
      <c r="F100" s="14">
        <f t="shared" si="54"/>
        <v>0.37375</v>
      </c>
      <c r="G100" s="14">
        <f t="shared" si="54"/>
        <v>0.37375</v>
      </c>
      <c r="H100" s="14">
        <f t="shared" si="54"/>
        <v>1.495</v>
      </c>
      <c r="I100" s="14">
        <f t="shared" si="54"/>
        <v>0</v>
      </c>
      <c r="J100" s="14">
        <f t="shared" si="54"/>
        <v>0.08</v>
      </c>
      <c r="K100" s="14">
        <f t="shared" si="54"/>
        <v>0.08</v>
      </c>
      <c r="L100" s="14">
        <f t="shared" si="54"/>
        <v>0</v>
      </c>
      <c r="M100" s="14">
        <f t="shared" si="54"/>
        <v>0.16</v>
      </c>
      <c r="N100" s="14">
        <f t="shared" si="54"/>
        <v>0</v>
      </c>
      <c r="O100" s="14">
        <f t="shared" si="54"/>
        <v>0</v>
      </c>
      <c r="P100" s="14">
        <f t="shared" si="54"/>
        <v>0.08</v>
      </c>
      <c r="Q100" s="14">
        <f t="shared" si="54"/>
        <v>0</v>
      </c>
      <c r="R100" s="14">
        <f t="shared" si="54"/>
        <v>0.08</v>
      </c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18">
        <v>80.0</v>
      </c>
      <c r="B101" s="16" t="s">
        <v>140</v>
      </c>
      <c r="C101" s="35">
        <f t="shared" ref="C101:C107" si="56">H101+M101+R101</f>
        <v>0.84</v>
      </c>
      <c r="D101" s="17">
        <f t="shared" ref="D101:G101" si="55">0.05*1*3</f>
        <v>0.15</v>
      </c>
      <c r="E101" s="17">
        <f t="shared" si="55"/>
        <v>0.15</v>
      </c>
      <c r="F101" s="17">
        <f t="shared" si="55"/>
        <v>0.15</v>
      </c>
      <c r="G101" s="17">
        <f t="shared" si="55"/>
        <v>0.15</v>
      </c>
      <c r="H101" s="36">
        <f t="shared" ref="H101:H107" si="58">SUM(D101:G101)</f>
        <v>0.6</v>
      </c>
      <c r="I101" s="17"/>
      <c r="J101" s="19">
        <v>0.08</v>
      </c>
      <c r="K101" s="19">
        <v>0.08</v>
      </c>
      <c r="L101" s="17"/>
      <c r="M101" s="36">
        <f t="shared" ref="M101:M107" si="59">SUM(I101:L101)</f>
        <v>0.16</v>
      </c>
      <c r="N101" s="17"/>
      <c r="O101" s="17"/>
      <c r="P101" s="19">
        <v>0.08</v>
      </c>
      <c r="Q101" s="17"/>
      <c r="R101" s="36">
        <f t="shared" ref="R101:R107" si="60">SUM(N101:Q101)</f>
        <v>0.08</v>
      </c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18">
        <v>81.0</v>
      </c>
      <c r="B102" s="16" t="s">
        <v>141</v>
      </c>
      <c r="C102" s="35">
        <f t="shared" si="56"/>
        <v>0.562</v>
      </c>
      <c r="D102" s="17">
        <f t="shared" ref="D102:G102" si="57">0.108+0.0325</f>
        <v>0.1405</v>
      </c>
      <c r="E102" s="17">
        <f t="shared" si="57"/>
        <v>0.1405</v>
      </c>
      <c r="F102" s="17">
        <f t="shared" si="57"/>
        <v>0.1405</v>
      </c>
      <c r="G102" s="17">
        <f t="shared" si="57"/>
        <v>0.1405</v>
      </c>
      <c r="H102" s="36">
        <f t="shared" si="58"/>
        <v>0.562</v>
      </c>
      <c r="I102" s="17"/>
      <c r="J102" s="17"/>
      <c r="K102" s="17"/>
      <c r="L102" s="17"/>
      <c r="M102" s="36">
        <f t="shared" si="59"/>
        <v>0</v>
      </c>
      <c r="N102" s="17"/>
      <c r="O102" s="17"/>
      <c r="P102" s="17"/>
      <c r="Q102" s="17"/>
      <c r="R102" s="36">
        <f t="shared" si="60"/>
        <v>0</v>
      </c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18">
        <v>82.0</v>
      </c>
      <c r="B103" s="16" t="s">
        <v>142</v>
      </c>
      <c r="C103" s="35">
        <f t="shared" si="56"/>
        <v>0</v>
      </c>
      <c r="D103" s="17"/>
      <c r="E103" s="17"/>
      <c r="F103" s="17"/>
      <c r="G103" s="17"/>
      <c r="H103" s="36">
        <f t="shared" si="58"/>
        <v>0</v>
      </c>
      <c r="I103" s="17"/>
      <c r="J103" s="17"/>
      <c r="K103" s="17"/>
      <c r="L103" s="17"/>
      <c r="M103" s="36">
        <f t="shared" si="59"/>
        <v>0</v>
      </c>
      <c r="N103" s="17"/>
      <c r="O103" s="17"/>
      <c r="P103" s="17"/>
      <c r="Q103" s="17"/>
      <c r="R103" s="36">
        <f t="shared" si="60"/>
        <v>0</v>
      </c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18">
        <v>83.0</v>
      </c>
      <c r="B104" s="16" t="s">
        <v>143</v>
      </c>
      <c r="C104" s="35">
        <f t="shared" si="56"/>
        <v>0.333</v>
      </c>
      <c r="D104" s="19">
        <f t="shared" ref="D104:G104" si="61">0.02775*3</f>
        <v>0.08325</v>
      </c>
      <c r="E104" s="19">
        <f t="shared" si="61"/>
        <v>0.08325</v>
      </c>
      <c r="F104" s="19">
        <f t="shared" si="61"/>
        <v>0.08325</v>
      </c>
      <c r="G104" s="19">
        <f t="shared" si="61"/>
        <v>0.08325</v>
      </c>
      <c r="H104" s="36">
        <f t="shared" si="58"/>
        <v>0.333</v>
      </c>
      <c r="I104" s="17"/>
      <c r="J104" s="17"/>
      <c r="K104" s="17"/>
      <c r="L104" s="17"/>
      <c r="M104" s="36">
        <f t="shared" si="59"/>
        <v>0</v>
      </c>
      <c r="N104" s="17"/>
      <c r="O104" s="17"/>
      <c r="P104" s="17"/>
      <c r="Q104" s="17"/>
      <c r="R104" s="36">
        <f t="shared" si="60"/>
        <v>0</v>
      </c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12">
        <v>84.0</v>
      </c>
      <c r="B105" s="13" t="s">
        <v>144</v>
      </c>
      <c r="C105" s="14">
        <f t="shared" si="56"/>
        <v>0</v>
      </c>
      <c r="D105" s="14"/>
      <c r="E105" s="14"/>
      <c r="F105" s="14"/>
      <c r="G105" s="14"/>
      <c r="H105" s="14">
        <f t="shared" si="58"/>
        <v>0</v>
      </c>
      <c r="I105" s="14"/>
      <c r="J105" s="14"/>
      <c r="K105" s="14"/>
      <c r="L105" s="14"/>
      <c r="M105" s="14">
        <f t="shared" si="59"/>
        <v>0</v>
      </c>
      <c r="N105" s="14"/>
      <c r="O105" s="14"/>
      <c r="P105" s="14"/>
      <c r="Q105" s="14"/>
      <c r="R105" s="14">
        <f t="shared" si="60"/>
        <v>0</v>
      </c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12">
        <v>85.0</v>
      </c>
      <c r="B106" s="13" t="s">
        <v>145</v>
      </c>
      <c r="C106" s="14">
        <f t="shared" si="56"/>
        <v>0</v>
      </c>
      <c r="D106" s="14"/>
      <c r="E106" s="14"/>
      <c r="F106" s="14"/>
      <c r="G106" s="14"/>
      <c r="H106" s="14">
        <f t="shared" si="58"/>
        <v>0</v>
      </c>
      <c r="I106" s="14"/>
      <c r="J106" s="14"/>
      <c r="K106" s="14"/>
      <c r="L106" s="14"/>
      <c r="M106" s="14">
        <f t="shared" si="59"/>
        <v>0</v>
      </c>
      <c r="N106" s="14"/>
      <c r="O106" s="14"/>
      <c r="P106" s="14"/>
      <c r="Q106" s="14"/>
      <c r="R106" s="14">
        <f t="shared" si="60"/>
        <v>0</v>
      </c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12">
        <v>86.0</v>
      </c>
      <c r="B107" s="13" t="s">
        <v>146</v>
      </c>
      <c r="C107" s="14">
        <f t="shared" si="56"/>
        <v>0</v>
      </c>
      <c r="D107" s="14"/>
      <c r="E107" s="14"/>
      <c r="F107" s="14"/>
      <c r="G107" s="14"/>
      <c r="H107" s="14">
        <f t="shared" si="58"/>
        <v>0</v>
      </c>
      <c r="I107" s="14"/>
      <c r="J107" s="14"/>
      <c r="K107" s="14"/>
      <c r="L107" s="14"/>
      <c r="M107" s="14">
        <f t="shared" si="59"/>
        <v>0</v>
      </c>
      <c r="N107" s="14"/>
      <c r="O107" s="14"/>
      <c r="P107" s="14"/>
      <c r="Q107" s="14"/>
      <c r="R107" s="14">
        <f t="shared" si="60"/>
        <v>0</v>
      </c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9" t="s">
        <v>147</v>
      </c>
      <c r="B108" s="10" t="s">
        <v>148</v>
      </c>
      <c r="C108" s="11">
        <f t="shared" ref="C108:R108" si="62">C109+C120+C123+C129+C133+C139+C143+C148+C149+C150+C154</f>
        <v>15.49</v>
      </c>
      <c r="D108" s="11">
        <f t="shared" si="62"/>
        <v>0.075</v>
      </c>
      <c r="E108" s="11">
        <f t="shared" si="62"/>
        <v>5.055</v>
      </c>
      <c r="F108" s="11">
        <f t="shared" si="62"/>
        <v>5.605</v>
      </c>
      <c r="G108" s="11">
        <f t="shared" si="62"/>
        <v>4.755</v>
      </c>
      <c r="H108" s="11">
        <f t="shared" si="62"/>
        <v>15.49</v>
      </c>
      <c r="I108" s="11">
        <f t="shared" si="62"/>
        <v>0</v>
      </c>
      <c r="J108" s="11">
        <f t="shared" si="62"/>
        <v>0</v>
      </c>
      <c r="K108" s="11">
        <f t="shared" si="62"/>
        <v>0</v>
      </c>
      <c r="L108" s="11">
        <f t="shared" si="62"/>
        <v>0</v>
      </c>
      <c r="M108" s="11">
        <f t="shared" si="62"/>
        <v>0</v>
      </c>
      <c r="N108" s="11">
        <f t="shared" si="62"/>
        <v>0</v>
      </c>
      <c r="O108" s="11">
        <f t="shared" si="62"/>
        <v>0</v>
      </c>
      <c r="P108" s="11">
        <f t="shared" si="62"/>
        <v>0</v>
      </c>
      <c r="Q108" s="11">
        <f t="shared" si="62"/>
        <v>0</v>
      </c>
      <c r="R108" s="11">
        <f t="shared" si="62"/>
        <v>0</v>
      </c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12" t="s">
        <v>149</v>
      </c>
      <c r="B109" s="13" t="s">
        <v>150</v>
      </c>
      <c r="C109" s="14">
        <f t="shared" ref="C109:R109" si="63">SUM(C110:C119)</f>
        <v>5</v>
      </c>
      <c r="D109" s="14">
        <f t="shared" si="63"/>
        <v>0</v>
      </c>
      <c r="E109" s="14">
        <f t="shared" si="63"/>
        <v>2</v>
      </c>
      <c r="F109" s="14">
        <f t="shared" si="63"/>
        <v>1.5</v>
      </c>
      <c r="G109" s="14">
        <f t="shared" si="63"/>
        <v>1.5</v>
      </c>
      <c r="H109" s="14">
        <f t="shared" si="63"/>
        <v>5</v>
      </c>
      <c r="I109" s="14">
        <f t="shared" si="63"/>
        <v>0</v>
      </c>
      <c r="J109" s="14">
        <f t="shared" si="63"/>
        <v>0</v>
      </c>
      <c r="K109" s="14">
        <f t="shared" si="63"/>
        <v>0</v>
      </c>
      <c r="L109" s="14">
        <f t="shared" si="63"/>
        <v>0</v>
      </c>
      <c r="M109" s="14">
        <f t="shared" si="63"/>
        <v>0</v>
      </c>
      <c r="N109" s="14">
        <f t="shared" si="63"/>
        <v>0</v>
      </c>
      <c r="O109" s="14">
        <f t="shared" si="63"/>
        <v>0</v>
      </c>
      <c r="P109" s="14">
        <f t="shared" si="63"/>
        <v>0</v>
      </c>
      <c r="Q109" s="14">
        <f t="shared" si="63"/>
        <v>0</v>
      </c>
      <c r="R109" s="14">
        <f t="shared" si="63"/>
        <v>0</v>
      </c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18">
        <v>87.0</v>
      </c>
      <c r="B110" s="16" t="s">
        <v>151</v>
      </c>
      <c r="C110" s="35">
        <f t="shared" ref="C110:C119" si="64">H110+M110+R110</f>
        <v>2</v>
      </c>
      <c r="D110" s="19">
        <v>0.0</v>
      </c>
      <c r="E110" s="19">
        <v>1.0</v>
      </c>
      <c r="F110" s="19">
        <v>0.5</v>
      </c>
      <c r="G110" s="19">
        <v>0.5</v>
      </c>
      <c r="H110" s="36">
        <f t="shared" ref="H110:H119" si="65">SUM(D110:G110)</f>
        <v>2</v>
      </c>
      <c r="I110" s="17"/>
      <c r="J110" s="17"/>
      <c r="K110" s="17"/>
      <c r="L110" s="17"/>
      <c r="M110" s="36">
        <f t="shared" ref="M110:M119" si="66">SUM(I110:L110)</f>
        <v>0</v>
      </c>
      <c r="N110" s="17"/>
      <c r="O110" s="17"/>
      <c r="P110" s="17"/>
      <c r="Q110" s="17"/>
      <c r="R110" s="36">
        <f t="shared" ref="R110:R119" si="67">SUM(N110:Q110)</f>
        <v>0</v>
      </c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18">
        <v>88.0</v>
      </c>
      <c r="B111" s="16" t="s">
        <v>152</v>
      </c>
      <c r="C111" s="35">
        <f t="shared" si="64"/>
        <v>3</v>
      </c>
      <c r="D111" s="19">
        <v>0.0</v>
      </c>
      <c r="E111" s="19">
        <v>1.0</v>
      </c>
      <c r="F111" s="19">
        <v>1.0</v>
      </c>
      <c r="G111" s="19">
        <v>1.0</v>
      </c>
      <c r="H111" s="36">
        <f t="shared" si="65"/>
        <v>3</v>
      </c>
      <c r="I111" s="17"/>
      <c r="J111" s="17"/>
      <c r="K111" s="17"/>
      <c r="L111" s="17"/>
      <c r="M111" s="36">
        <f t="shared" si="66"/>
        <v>0</v>
      </c>
      <c r="N111" s="17"/>
      <c r="O111" s="17"/>
      <c r="P111" s="17"/>
      <c r="Q111" s="17"/>
      <c r="R111" s="36">
        <f t="shared" si="67"/>
        <v>0</v>
      </c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18">
        <v>89.0</v>
      </c>
      <c r="B112" s="16" t="s">
        <v>153</v>
      </c>
      <c r="C112" s="35">
        <f t="shared" si="64"/>
        <v>0</v>
      </c>
      <c r="D112" s="17"/>
      <c r="E112" s="17"/>
      <c r="F112" s="17"/>
      <c r="G112" s="17"/>
      <c r="H112" s="36">
        <f t="shared" si="65"/>
        <v>0</v>
      </c>
      <c r="I112" s="17"/>
      <c r="J112" s="17"/>
      <c r="K112" s="17"/>
      <c r="L112" s="17"/>
      <c r="M112" s="36">
        <f t="shared" si="66"/>
        <v>0</v>
      </c>
      <c r="N112" s="17"/>
      <c r="O112" s="17"/>
      <c r="P112" s="17"/>
      <c r="Q112" s="17"/>
      <c r="R112" s="36">
        <f t="shared" si="67"/>
        <v>0</v>
      </c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18">
        <v>90.0</v>
      </c>
      <c r="B113" s="16" t="s">
        <v>154</v>
      </c>
      <c r="C113" s="35">
        <f t="shared" si="64"/>
        <v>0</v>
      </c>
      <c r="D113" s="17"/>
      <c r="E113" s="17"/>
      <c r="F113" s="17"/>
      <c r="G113" s="17"/>
      <c r="H113" s="36">
        <f t="shared" si="65"/>
        <v>0</v>
      </c>
      <c r="I113" s="17"/>
      <c r="J113" s="17"/>
      <c r="K113" s="17"/>
      <c r="L113" s="17"/>
      <c r="M113" s="36">
        <f t="shared" si="66"/>
        <v>0</v>
      </c>
      <c r="N113" s="17"/>
      <c r="O113" s="17"/>
      <c r="P113" s="17"/>
      <c r="Q113" s="17"/>
      <c r="R113" s="36">
        <f t="shared" si="67"/>
        <v>0</v>
      </c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18">
        <v>91.0</v>
      </c>
      <c r="B114" s="16" t="s">
        <v>155</v>
      </c>
      <c r="C114" s="35">
        <f t="shared" si="64"/>
        <v>0</v>
      </c>
      <c r="D114" s="17"/>
      <c r="E114" s="17"/>
      <c r="F114" s="17"/>
      <c r="G114" s="17"/>
      <c r="H114" s="36">
        <f t="shared" si="65"/>
        <v>0</v>
      </c>
      <c r="I114" s="17"/>
      <c r="J114" s="17"/>
      <c r="K114" s="17"/>
      <c r="L114" s="17"/>
      <c r="M114" s="36">
        <f t="shared" si="66"/>
        <v>0</v>
      </c>
      <c r="N114" s="17"/>
      <c r="O114" s="17"/>
      <c r="P114" s="17"/>
      <c r="Q114" s="17"/>
      <c r="R114" s="36">
        <f t="shared" si="67"/>
        <v>0</v>
      </c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18">
        <v>92.0</v>
      </c>
      <c r="B115" s="16" t="s">
        <v>156</v>
      </c>
      <c r="C115" s="35">
        <f t="shared" si="64"/>
        <v>0</v>
      </c>
      <c r="D115" s="17"/>
      <c r="E115" s="17"/>
      <c r="F115" s="17"/>
      <c r="G115" s="17"/>
      <c r="H115" s="36">
        <f t="shared" si="65"/>
        <v>0</v>
      </c>
      <c r="I115" s="17"/>
      <c r="J115" s="17"/>
      <c r="K115" s="17"/>
      <c r="L115" s="17"/>
      <c r="M115" s="36">
        <f t="shared" si="66"/>
        <v>0</v>
      </c>
      <c r="N115" s="17"/>
      <c r="O115" s="17"/>
      <c r="P115" s="17"/>
      <c r="Q115" s="17"/>
      <c r="R115" s="36">
        <f t="shared" si="67"/>
        <v>0</v>
      </c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18">
        <v>93.0</v>
      </c>
      <c r="B116" s="16" t="s">
        <v>157</v>
      </c>
      <c r="C116" s="35">
        <f t="shared" si="64"/>
        <v>0</v>
      </c>
      <c r="D116" s="17"/>
      <c r="E116" s="17"/>
      <c r="F116" s="17"/>
      <c r="G116" s="17"/>
      <c r="H116" s="36">
        <f t="shared" si="65"/>
        <v>0</v>
      </c>
      <c r="I116" s="17"/>
      <c r="J116" s="17"/>
      <c r="K116" s="17"/>
      <c r="L116" s="17"/>
      <c r="M116" s="36">
        <f t="shared" si="66"/>
        <v>0</v>
      </c>
      <c r="N116" s="17"/>
      <c r="O116" s="17"/>
      <c r="P116" s="17"/>
      <c r="Q116" s="17"/>
      <c r="R116" s="36">
        <f t="shared" si="67"/>
        <v>0</v>
      </c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18">
        <v>94.0</v>
      </c>
      <c r="B117" s="16" t="s">
        <v>158</v>
      </c>
      <c r="C117" s="35">
        <f t="shared" si="64"/>
        <v>0</v>
      </c>
      <c r="D117" s="17"/>
      <c r="E117" s="17"/>
      <c r="F117" s="17"/>
      <c r="G117" s="17"/>
      <c r="H117" s="36">
        <f t="shared" si="65"/>
        <v>0</v>
      </c>
      <c r="I117" s="17"/>
      <c r="J117" s="17"/>
      <c r="K117" s="17"/>
      <c r="L117" s="17"/>
      <c r="M117" s="36">
        <f t="shared" si="66"/>
        <v>0</v>
      </c>
      <c r="N117" s="17"/>
      <c r="O117" s="17"/>
      <c r="P117" s="17"/>
      <c r="Q117" s="17"/>
      <c r="R117" s="36">
        <f t="shared" si="67"/>
        <v>0</v>
      </c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18">
        <v>95.0</v>
      </c>
      <c r="B118" s="16" t="s">
        <v>159</v>
      </c>
      <c r="C118" s="35">
        <f t="shared" si="64"/>
        <v>0</v>
      </c>
      <c r="D118" s="17"/>
      <c r="E118" s="17"/>
      <c r="F118" s="17"/>
      <c r="G118" s="17"/>
      <c r="H118" s="36">
        <f t="shared" si="65"/>
        <v>0</v>
      </c>
      <c r="I118" s="17"/>
      <c r="J118" s="17"/>
      <c r="K118" s="17"/>
      <c r="L118" s="17"/>
      <c r="M118" s="36">
        <f t="shared" si="66"/>
        <v>0</v>
      </c>
      <c r="N118" s="17"/>
      <c r="O118" s="17"/>
      <c r="P118" s="17"/>
      <c r="Q118" s="17"/>
      <c r="R118" s="36">
        <f t="shared" si="67"/>
        <v>0</v>
      </c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18">
        <v>96.0</v>
      </c>
      <c r="B119" s="16" t="s">
        <v>160</v>
      </c>
      <c r="C119" s="35">
        <f t="shared" si="64"/>
        <v>0</v>
      </c>
      <c r="D119" s="17"/>
      <c r="E119" s="17"/>
      <c r="F119" s="17"/>
      <c r="G119" s="17"/>
      <c r="H119" s="36">
        <f t="shared" si="65"/>
        <v>0</v>
      </c>
      <c r="I119" s="17"/>
      <c r="J119" s="17"/>
      <c r="K119" s="17"/>
      <c r="L119" s="17"/>
      <c r="M119" s="36">
        <f t="shared" si="66"/>
        <v>0</v>
      </c>
      <c r="N119" s="17"/>
      <c r="O119" s="17"/>
      <c r="P119" s="17"/>
      <c r="Q119" s="17"/>
      <c r="R119" s="36">
        <f t="shared" si="67"/>
        <v>0</v>
      </c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12" t="s">
        <v>149</v>
      </c>
      <c r="B120" s="13" t="s">
        <v>161</v>
      </c>
      <c r="C120" s="14">
        <f t="shared" ref="C120:R120" si="68">SUM(C121:C122)</f>
        <v>8.64</v>
      </c>
      <c r="D120" s="14">
        <f t="shared" si="68"/>
        <v>0</v>
      </c>
      <c r="E120" s="14">
        <f t="shared" si="68"/>
        <v>2.88</v>
      </c>
      <c r="F120" s="14">
        <f t="shared" si="68"/>
        <v>2.88</v>
      </c>
      <c r="G120" s="14">
        <f t="shared" si="68"/>
        <v>2.88</v>
      </c>
      <c r="H120" s="14">
        <f t="shared" si="68"/>
        <v>8.64</v>
      </c>
      <c r="I120" s="14">
        <f t="shared" si="68"/>
        <v>0</v>
      </c>
      <c r="J120" s="14">
        <f t="shared" si="68"/>
        <v>0</v>
      </c>
      <c r="K120" s="14">
        <f t="shared" si="68"/>
        <v>0</v>
      </c>
      <c r="L120" s="14">
        <f t="shared" si="68"/>
        <v>0</v>
      </c>
      <c r="M120" s="14">
        <f t="shared" si="68"/>
        <v>0</v>
      </c>
      <c r="N120" s="14">
        <f t="shared" si="68"/>
        <v>0</v>
      </c>
      <c r="O120" s="14">
        <f t="shared" si="68"/>
        <v>0</v>
      </c>
      <c r="P120" s="14">
        <f t="shared" si="68"/>
        <v>0</v>
      </c>
      <c r="Q120" s="14">
        <f t="shared" si="68"/>
        <v>0</v>
      </c>
      <c r="R120" s="14">
        <f t="shared" si="68"/>
        <v>0</v>
      </c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18">
        <v>97.0</v>
      </c>
      <c r="B121" s="16" t="s">
        <v>162</v>
      </c>
      <c r="C121" s="35">
        <f t="shared" ref="C121:C122" si="69">H121+M121+R121</f>
        <v>8.64</v>
      </c>
      <c r="D121" s="17"/>
      <c r="E121" s="19">
        <v>2.88</v>
      </c>
      <c r="F121" s="19">
        <v>2.88</v>
      </c>
      <c r="G121" s="19">
        <v>2.88</v>
      </c>
      <c r="H121" s="36">
        <f t="shared" ref="H121:H122" si="70">SUM(D121:G121)</f>
        <v>8.64</v>
      </c>
      <c r="I121" s="17"/>
      <c r="J121" s="17"/>
      <c r="K121" s="17"/>
      <c r="L121" s="17"/>
      <c r="M121" s="36">
        <f t="shared" ref="M121:M122" si="71">SUM(I121:L121)</f>
        <v>0</v>
      </c>
      <c r="N121" s="17"/>
      <c r="O121" s="17"/>
      <c r="P121" s="17"/>
      <c r="Q121" s="17"/>
      <c r="R121" s="36">
        <f t="shared" ref="R121:R122" si="72">SUM(N121:Q121)</f>
        <v>0</v>
      </c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18">
        <v>98.0</v>
      </c>
      <c r="B122" s="16" t="s">
        <v>45</v>
      </c>
      <c r="C122" s="35">
        <f t="shared" si="69"/>
        <v>0</v>
      </c>
      <c r="D122" s="17"/>
      <c r="E122" s="17"/>
      <c r="F122" s="17"/>
      <c r="G122" s="17"/>
      <c r="H122" s="36">
        <f t="shared" si="70"/>
        <v>0</v>
      </c>
      <c r="I122" s="17"/>
      <c r="J122" s="17"/>
      <c r="K122" s="17"/>
      <c r="L122" s="17"/>
      <c r="M122" s="36">
        <f t="shared" si="71"/>
        <v>0</v>
      </c>
      <c r="N122" s="17"/>
      <c r="O122" s="17"/>
      <c r="P122" s="17"/>
      <c r="Q122" s="17"/>
      <c r="R122" s="36">
        <f t="shared" si="72"/>
        <v>0</v>
      </c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12" t="s">
        <v>163</v>
      </c>
      <c r="B123" s="13" t="s">
        <v>164</v>
      </c>
      <c r="C123" s="14">
        <f t="shared" ref="C123:R123" si="73">SUM(C124:C128)</f>
        <v>0.25</v>
      </c>
      <c r="D123" s="14">
        <f t="shared" si="73"/>
        <v>0</v>
      </c>
      <c r="E123" s="14">
        <f t="shared" si="73"/>
        <v>0</v>
      </c>
      <c r="F123" s="14">
        <f t="shared" si="73"/>
        <v>0.25</v>
      </c>
      <c r="G123" s="14">
        <f t="shared" si="73"/>
        <v>0</v>
      </c>
      <c r="H123" s="14">
        <f t="shared" si="73"/>
        <v>0.25</v>
      </c>
      <c r="I123" s="14">
        <f t="shared" si="73"/>
        <v>0</v>
      </c>
      <c r="J123" s="14">
        <f t="shared" si="73"/>
        <v>0</v>
      </c>
      <c r="K123" s="14">
        <f t="shared" si="73"/>
        <v>0</v>
      </c>
      <c r="L123" s="14">
        <f t="shared" si="73"/>
        <v>0</v>
      </c>
      <c r="M123" s="14">
        <f t="shared" si="73"/>
        <v>0</v>
      </c>
      <c r="N123" s="14">
        <f t="shared" si="73"/>
        <v>0</v>
      </c>
      <c r="O123" s="14">
        <f t="shared" si="73"/>
        <v>0</v>
      </c>
      <c r="P123" s="14">
        <f t="shared" si="73"/>
        <v>0</v>
      </c>
      <c r="Q123" s="14">
        <f t="shared" si="73"/>
        <v>0</v>
      </c>
      <c r="R123" s="14">
        <f t="shared" si="73"/>
        <v>0</v>
      </c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18">
        <v>99.0</v>
      </c>
      <c r="B124" s="16" t="s">
        <v>165</v>
      </c>
      <c r="C124" s="35">
        <f t="shared" ref="C124:C128" si="74">H124+M124+R124</f>
        <v>0</v>
      </c>
      <c r="D124" s="17"/>
      <c r="E124" s="17"/>
      <c r="F124" s="17"/>
      <c r="G124" s="17"/>
      <c r="H124" s="36">
        <f t="shared" ref="H124:H128" si="75">SUM(D124:G124)</f>
        <v>0</v>
      </c>
      <c r="I124" s="17"/>
      <c r="J124" s="17"/>
      <c r="K124" s="17"/>
      <c r="L124" s="17"/>
      <c r="M124" s="36">
        <f t="shared" ref="M124:M128" si="76">SUM(I124:L124)</f>
        <v>0</v>
      </c>
      <c r="N124" s="17"/>
      <c r="O124" s="17"/>
      <c r="P124" s="17"/>
      <c r="Q124" s="17"/>
      <c r="R124" s="36">
        <f t="shared" ref="R124:R128" si="77">SUM(N124:Q124)</f>
        <v>0</v>
      </c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18">
        <v>100.0</v>
      </c>
      <c r="B125" s="16" t="s">
        <v>166</v>
      </c>
      <c r="C125" s="35">
        <f t="shared" si="74"/>
        <v>0</v>
      </c>
      <c r="D125" s="17"/>
      <c r="E125" s="17"/>
      <c r="F125" s="17"/>
      <c r="G125" s="17"/>
      <c r="H125" s="36">
        <f t="shared" si="75"/>
        <v>0</v>
      </c>
      <c r="I125" s="17"/>
      <c r="J125" s="17"/>
      <c r="K125" s="17"/>
      <c r="L125" s="17"/>
      <c r="M125" s="36">
        <f t="shared" si="76"/>
        <v>0</v>
      </c>
      <c r="N125" s="17"/>
      <c r="O125" s="17"/>
      <c r="P125" s="17"/>
      <c r="Q125" s="17"/>
      <c r="R125" s="36">
        <f t="shared" si="77"/>
        <v>0</v>
      </c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18">
        <v>101.0</v>
      </c>
      <c r="B126" s="16" t="s">
        <v>167</v>
      </c>
      <c r="C126" s="35">
        <f t="shared" si="74"/>
        <v>0</v>
      </c>
      <c r="D126" s="17"/>
      <c r="E126" s="17"/>
      <c r="F126" s="17"/>
      <c r="G126" s="17"/>
      <c r="H126" s="36">
        <f t="shared" si="75"/>
        <v>0</v>
      </c>
      <c r="I126" s="17"/>
      <c r="J126" s="17"/>
      <c r="K126" s="17"/>
      <c r="L126" s="17"/>
      <c r="M126" s="36">
        <f t="shared" si="76"/>
        <v>0</v>
      </c>
      <c r="N126" s="17"/>
      <c r="O126" s="17"/>
      <c r="P126" s="17"/>
      <c r="Q126" s="17"/>
      <c r="R126" s="36">
        <f t="shared" si="77"/>
        <v>0</v>
      </c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18">
        <v>102.0</v>
      </c>
      <c r="B127" s="16" t="s">
        <v>168</v>
      </c>
      <c r="C127" s="35">
        <f t="shared" si="74"/>
        <v>0</v>
      </c>
      <c r="D127" s="17"/>
      <c r="E127" s="17"/>
      <c r="F127" s="17"/>
      <c r="G127" s="17"/>
      <c r="H127" s="36">
        <f t="shared" si="75"/>
        <v>0</v>
      </c>
      <c r="I127" s="17"/>
      <c r="J127" s="17"/>
      <c r="K127" s="17"/>
      <c r="L127" s="17"/>
      <c r="M127" s="36">
        <f t="shared" si="76"/>
        <v>0</v>
      </c>
      <c r="N127" s="17"/>
      <c r="O127" s="17"/>
      <c r="P127" s="17"/>
      <c r="Q127" s="17"/>
      <c r="R127" s="36">
        <f t="shared" si="77"/>
        <v>0</v>
      </c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18">
        <v>103.0</v>
      </c>
      <c r="B128" s="16" t="s">
        <v>45</v>
      </c>
      <c r="C128" s="35">
        <f t="shared" si="74"/>
        <v>0.25</v>
      </c>
      <c r="D128" s="17"/>
      <c r="E128" s="17"/>
      <c r="F128" s="19">
        <v>0.25</v>
      </c>
      <c r="G128" s="17"/>
      <c r="H128" s="36">
        <f t="shared" si="75"/>
        <v>0.25</v>
      </c>
      <c r="I128" s="17"/>
      <c r="J128" s="17"/>
      <c r="K128" s="17"/>
      <c r="L128" s="17"/>
      <c r="M128" s="36">
        <f t="shared" si="76"/>
        <v>0</v>
      </c>
      <c r="N128" s="17"/>
      <c r="O128" s="17"/>
      <c r="P128" s="17"/>
      <c r="Q128" s="17"/>
      <c r="R128" s="36">
        <f t="shared" si="77"/>
        <v>0</v>
      </c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12" t="s">
        <v>169</v>
      </c>
      <c r="B129" s="13" t="s">
        <v>170</v>
      </c>
      <c r="C129" s="14">
        <f t="shared" ref="C129:R129" si="78">SUM(C130:C132)</f>
        <v>0.1</v>
      </c>
      <c r="D129" s="14">
        <f t="shared" si="78"/>
        <v>0</v>
      </c>
      <c r="E129" s="14">
        <f t="shared" si="78"/>
        <v>0</v>
      </c>
      <c r="F129" s="14">
        <f t="shared" si="78"/>
        <v>0.1</v>
      </c>
      <c r="G129" s="14">
        <f t="shared" si="78"/>
        <v>0</v>
      </c>
      <c r="H129" s="14">
        <f t="shared" si="78"/>
        <v>0.1</v>
      </c>
      <c r="I129" s="14">
        <f t="shared" si="78"/>
        <v>0</v>
      </c>
      <c r="J129" s="14">
        <f t="shared" si="78"/>
        <v>0</v>
      </c>
      <c r="K129" s="14">
        <f t="shared" si="78"/>
        <v>0</v>
      </c>
      <c r="L129" s="14">
        <f t="shared" si="78"/>
        <v>0</v>
      </c>
      <c r="M129" s="14">
        <f t="shared" si="78"/>
        <v>0</v>
      </c>
      <c r="N129" s="14">
        <f t="shared" si="78"/>
        <v>0</v>
      </c>
      <c r="O129" s="14">
        <f t="shared" si="78"/>
        <v>0</v>
      </c>
      <c r="P129" s="14">
        <f t="shared" si="78"/>
        <v>0</v>
      </c>
      <c r="Q129" s="14">
        <f t="shared" si="78"/>
        <v>0</v>
      </c>
      <c r="R129" s="14">
        <f t="shared" si="78"/>
        <v>0</v>
      </c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18">
        <v>104.0</v>
      </c>
      <c r="B130" s="16" t="s">
        <v>171</v>
      </c>
      <c r="C130" s="35">
        <f t="shared" ref="C130:C132" si="79">H130+M130+R130</f>
        <v>0.1</v>
      </c>
      <c r="D130" s="19">
        <v>0.0</v>
      </c>
      <c r="E130" s="19">
        <v>0.0</v>
      </c>
      <c r="F130" s="19">
        <v>0.1</v>
      </c>
      <c r="G130" s="19">
        <v>0.0</v>
      </c>
      <c r="H130" s="36">
        <f t="shared" ref="H130:H132" si="80">SUM(D130:G130)</f>
        <v>0.1</v>
      </c>
      <c r="I130" s="17"/>
      <c r="J130" s="17"/>
      <c r="K130" s="17"/>
      <c r="L130" s="17"/>
      <c r="M130" s="36">
        <f t="shared" ref="M130:M132" si="81">SUM(I130:L130)</f>
        <v>0</v>
      </c>
      <c r="N130" s="17"/>
      <c r="O130" s="17"/>
      <c r="P130" s="17"/>
      <c r="Q130" s="17"/>
      <c r="R130" s="36">
        <f t="shared" ref="R130:R132" si="82">SUM(N130:Q130)</f>
        <v>0</v>
      </c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18">
        <v>105.0</v>
      </c>
      <c r="B131" s="16" t="s">
        <v>172</v>
      </c>
      <c r="C131" s="35">
        <f t="shared" si="79"/>
        <v>0</v>
      </c>
      <c r="D131" s="19">
        <v>0.0</v>
      </c>
      <c r="E131" s="19">
        <v>0.0</v>
      </c>
      <c r="F131" s="19">
        <v>0.0</v>
      </c>
      <c r="G131" s="19">
        <v>0.0</v>
      </c>
      <c r="H131" s="36">
        <f t="shared" si="80"/>
        <v>0</v>
      </c>
      <c r="I131" s="17"/>
      <c r="J131" s="17"/>
      <c r="K131" s="17"/>
      <c r="L131" s="17"/>
      <c r="M131" s="36">
        <f t="shared" si="81"/>
        <v>0</v>
      </c>
      <c r="N131" s="17"/>
      <c r="O131" s="17"/>
      <c r="P131" s="17"/>
      <c r="Q131" s="17"/>
      <c r="R131" s="36">
        <f t="shared" si="82"/>
        <v>0</v>
      </c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18">
        <v>106.0</v>
      </c>
      <c r="B132" s="16" t="s">
        <v>173</v>
      </c>
      <c r="C132" s="35">
        <f t="shared" si="79"/>
        <v>0</v>
      </c>
      <c r="D132" s="19">
        <v>0.0</v>
      </c>
      <c r="E132" s="19">
        <v>0.0</v>
      </c>
      <c r="F132" s="19">
        <v>0.0</v>
      </c>
      <c r="G132" s="19">
        <v>0.0</v>
      </c>
      <c r="H132" s="36">
        <f t="shared" si="80"/>
        <v>0</v>
      </c>
      <c r="I132" s="17"/>
      <c r="J132" s="17"/>
      <c r="K132" s="17"/>
      <c r="L132" s="17"/>
      <c r="M132" s="36">
        <f t="shared" si="81"/>
        <v>0</v>
      </c>
      <c r="N132" s="17"/>
      <c r="O132" s="17"/>
      <c r="P132" s="17"/>
      <c r="Q132" s="17"/>
      <c r="R132" s="36">
        <f t="shared" si="82"/>
        <v>0</v>
      </c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12" t="s">
        <v>174</v>
      </c>
      <c r="B133" s="13" t="s">
        <v>175</v>
      </c>
      <c r="C133" s="14">
        <f t="shared" ref="C133:R133" si="83">SUM(C134:C138)</f>
        <v>1.3</v>
      </c>
      <c r="D133" s="14">
        <f t="shared" si="83"/>
        <v>0.075</v>
      </c>
      <c r="E133" s="14">
        <f t="shared" si="83"/>
        <v>0.175</v>
      </c>
      <c r="F133" s="14">
        <f t="shared" si="83"/>
        <v>0.875</v>
      </c>
      <c r="G133" s="14">
        <f t="shared" si="83"/>
        <v>0.175</v>
      </c>
      <c r="H133" s="14">
        <f t="shared" si="83"/>
        <v>1.3</v>
      </c>
      <c r="I133" s="14">
        <f t="shared" si="83"/>
        <v>0</v>
      </c>
      <c r="J133" s="14">
        <f t="shared" si="83"/>
        <v>0</v>
      </c>
      <c r="K133" s="14">
        <f t="shared" si="83"/>
        <v>0</v>
      </c>
      <c r="L133" s="14">
        <f t="shared" si="83"/>
        <v>0</v>
      </c>
      <c r="M133" s="14">
        <f t="shared" si="83"/>
        <v>0</v>
      </c>
      <c r="N133" s="14">
        <f t="shared" si="83"/>
        <v>0</v>
      </c>
      <c r="O133" s="14">
        <f t="shared" si="83"/>
        <v>0</v>
      </c>
      <c r="P133" s="14">
        <f t="shared" si="83"/>
        <v>0</v>
      </c>
      <c r="Q133" s="14">
        <f t="shared" si="83"/>
        <v>0</v>
      </c>
      <c r="R133" s="14">
        <f t="shared" si="83"/>
        <v>0</v>
      </c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18">
        <v>107.0</v>
      </c>
      <c r="B134" s="16" t="s">
        <v>176</v>
      </c>
      <c r="C134" s="35">
        <f t="shared" ref="C134:C138" si="84">H134+M134+R134</f>
        <v>0</v>
      </c>
      <c r="D134" s="17"/>
      <c r="E134" s="17"/>
      <c r="F134" s="17"/>
      <c r="G134" s="17"/>
      <c r="H134" s="36">
        <f t="shared" ref="H134:H138" si="85">SUM(D134:G134)</f>
        <v>0</v>
      </c>
      <c r="I134" s="17"/>
      <c r="J134" s="17"/>
      <c r="K134" s="17"/>
      <c r="L134" s="17"/>
      <c r="M134" s="36">
        <f t="shared" ref="M134:M138" si="86">SUM(I134:L134)</f>
        <v>0</v>
      </c>
      <c r="N134" s="17"/>
      <c r="O134" s="17"/>
      <c r="P134" s="17"/>
      <c r="Q134" s="17"/>
      <c r="R134" s="36">
        <f t="shared" ref="R134:R138" si="87">SUM(N134:Q134)</f>
        <v>0</v>
      </c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18">
        <v>108.0</v>
      </c>
      <c r="B135" s="16" t="s">
        <v>177</v>
      </c>
      <c r="C135" s="35">
        <f t="shared" si="84"/>
        <v>0</v>
      </c>
      <c r="D135" s="17"/>
      <c r="E135" s="17"/>
      <c r="F135" s="17"/>
      <c r="G135" s="17"/>
      <c r="H135" s="36">
        <f t="shared" si="85"/>
        <v>0</v>
      </c>
      <c r="I135" s="17"/>
      <c r="J135" s="17"/>
      <c r="K135" s="17"/>
      <c r="L135" s="17"/>
      <c r="M135" s="36">
        <f t="shared" si="86"/>
        <v>0</v>
      </c>
      <c r="N135" s="17"/>
      <c r="O135" s="17"/>
      <c r="P135" s="17"/>
      <c r="Q135" s="17"/>
      <c r="R135" s="36">
        <f t="shared" si="87"/>
        <v>0</v>
      </c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18">
        <v>109.0</v>
      </c>
      <c r="B136" s="16" t="s">
        <v>178</v>
      </c>
      <c r="C136" s="35">
        <f t="shared" si="84"/>
        <v>0</v>
      </c>
      <c r="D136" s="17"/>
      <c r="E136" s="17"/>
      <c r="F136" s="17"/>
      <c r="G136" s="17"/>
      <c r="H136" s="36">
        <f t="shared" si="85"/>
        <v>0</v>
      </c>
      <c r="I136" s="17"/>
      <c r="J136" s="17"/>
      <c r="K136" s="17"/>
      <c r="L136" s="17"/>
      <c r="M136" s="36">
        <f t="shared" si="86"/>
        <v>0</v>
      </c>
      <c r="N136" s="17"/>
      <c r="O136" s="17"/>
      <c r="P136" s="17"/>
      <c r="Q136" s="17"/>
      <c r="R136" s="36">
        <f t="shared" si="87"/>
        <v>0</v>
      </c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18">
        <v>110.0</v>
      </c>
      <c r="B137" s="16" t="s">
        <v>179</v>
      </c>
      <c r="C137" s="35">
        <f t="shared" si="84"/>
        <v>1.3</v>
      </c>
      <c r="D137" s="19">
        <v>0.075</v>
      </c>
      <c r="E137" s="19">
        <v>0.175</v>
      </c>
      <c r="F137" s="19">
        <f>0.375+0.5</f>
        <v>0.875</v>
      </c>
      <c r="G137" s="19">
        <v>0.175</v>
      </c>
      <c r="H137" s="36">
        <f t="shared" si="85"/>
        <v>1.3</v>
      </c>
      <c r="I137" s="17"/>
      <c r="J137" s="17"/>
      <c r="K137" s="17"/>
      <c r="L137" s="17"/>
      <c r="M137" s="36">
        <f t="shared" si="86"/>
        <v>0</v>
      </c>
      <c r="N137" s="17"/>
      <c r="O137" s="17"/>
      <c r="P137" s="17"/>
      <c r="Q137" s="17"/>
      <c r="R137" s="36">
        <f t="shared" si="87"/>
        <v>0</v>
      </c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18">
        <v>111.0</v>
      </c>
      <c r="B138" s="16" t="s">
        <v>45</v>
      </c>
      <c r="C138" s="35">
        <f t="shared" si="84"/>
        <v>0</v>
      </c>
      <c r="D138" s="17"/>
      <c r="E138" s="17"/>
      <c r="F138" s="17"/>
      <c r="G138" s="17"/>
      <c r="H138" s="36">
        <f t="shared" si="85"/>
        <v>0</v>
      </c>
      <c r="I138" s="17"/>
      <c r="J138" s="17"/>
      <c r="K138" s="17"/>
      <c r="L138" s="17"/>
      <c r="M138" s="36">
        <f t="shared" si="86"/>
        <v>0</v>
      </c>
      <c r="N138" s="17"/>
      <c r="O138" s="17"/>
      <c r="P138" s="17"/>
      <c r="Q138" s="17"/>
      <c r="R138" s="36">
        <f t="shared" si="87"/>
        <v>0</v>
      </c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12" t="s">
        <v>180</v>
      </c>
      <c r="B139" s="13" t="s">
        <v>181</v>
      </c>
      <c r="C139" s="14">
        <f t="shared" ref="C139:R139" si="88">SUM(C140:C142)</f>
        <v>0</v>
      </c>
      <c r="D139" s="14">
        <f t="shared" si="88"/>
        <v>0</v>
      </c>
      <c r="E139" s="14">
        <f t="shared" si="88"/>
        <v>0</v>
      </c>
      <c r="F139" s="14">
        <f t="shared" si="88"/>
        <v>0</v>
      </c>
      <c r="G139" s="14">
        <f t="shared" si="88"/>
        <v>0</v>
      </c>
      <c r="H139" s="14">
        <f t="shared" si="88"/>
        <v>0</v>
      </c>
      <c r="I139" s="14">
        <f t="shared" si="88"/>
        <v>0</v>
      </c>
      <c r="J139" s="14">
        <f t="shared" si="88"/>
        <v>0</v>
      </c>
      <c r="K139" s="14">
        <f t="shared" si="88"/>
        <v>0</v>
      </c>
      <c r="L139" s="14">
        <f t="shared" si="88"/>
        <v>0</v>
      </c>
      <c r="M139" s="14">
        <f t="shared" si="88"/>
        <v>0</v>
      </c>
      <c r="N139" s="14">
        <f t="shared" si="88"/>
        <v>0</v>
      </c>
      <c r="O139" s="14">
        <f t="shared" si="88"/>
        <v>0</v>
      </c>
      <c r="P139" s="14">
        <f t="shared" si="88"/>
        <v>0</v>
      </c>
      <c r="Q139" s="14">
        <f t="shared" si="88"/>
        <v>0</v>
      </c>
      <c r="R139" s="14">
        <f t="shared" si="88"/>
        <v>0</v>
      </c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18">
        <v>112.0</v>
      </c>
      <c r="B140" s="16" t="s">
        <v>182</v>
      </c>
      <c r="C140" s="35">
        <f t="shared" ref="C140:C142" si="89">H140+M140+R140</f>
        <v>0</v>
      </c>
      <c r="D140" s="17"/>
      <c r="E140" s="17"/>
      <c r="F140" s="17"/>
      <c r="G140" s="17"/>
      <c r="H140" s="36">
        <f t="shared" ref="H140:H142" si="90">SUM(D140:G140)</f>
        <v>0</v>
      </c>
      <c r="I140" s="17"/>
      <c r="J140" s="17"/>
      <c r="K140" s="17"/>
      <c r="L140" s="17"/>
      <c r="M140" s="36">
        <f t="shared" ref="M140:M142" si="91">SUM(I140:L140)</f>
        <v>0</v>
      </c>
      <c r="N140" s="17"/>
      <c r="O140" s="17"/>
      <c r="P140" s="17"/>
      <c r="Q140" s="17"/>
      <c r="R140" s="36">
        <f t="shared" ref="R140:R142" si="92">SUM(N140:Q140)</f>
        <v>0</v>
      </c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18">
        <v>113.0</v>
      </c>
      <c r="B141" s="16" t="s">
        <v>183</v>
      </c>
      <c r="C141" s="35">
        <f t="shared" si="89"/>
        <v>0</v>
      </c>
      <c r="D141" s="17"/>
      <c r="E141" s="17"/>
      <c r="F141" s="17"/>
      <c r="G141" s="17"/>
      <c r="H141" s="36">
        <f t="shared" si="90"/>
        <v>0</v>
      </c>
      <c r="I141" s="17"/>
      <c r="J141" s="17"/>
      <c r="K141" s="17"/>
      <c r="L141" s="17"/>
      <c r="M141" s="36">
        <f t="shared" si="91"/>
        <v>0</v>
      </c>
      <c r="N141" s="17"/>
      <c r="O141" s="17"/>
      <c r="P141" s="17"/>
      <c r="Q141" s="17"/>
      <c r="R141" s="36">
        <f t="shared" si="92"/>
        <v>0</v>
      </c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18">
        <v>114.0</v>
      </c>
      <c r="B142" s="16" t="s">
        <v>184</v>
      </c>
      <c r="C142" s="35">
        <f t="shared" si="89"/>
        <v>0</v>
      </c>
      <c r="D142" s="17"/>
      <c r="E142" s="17"/>
      <c r="F142" s="17"/>
      <c r="G142" s="17"/>
      <c r="H142" s="36">
        <f t="shared" si="90"/>
        <v>0</v>
      </c>
      <c r="I142" s="17"/>
      <c r="J142" s="17"/>
      <c r="K142" s="17"/>
      <c r="L142" s="17"/>
      <c r="M142" s="36">
        <f t="shared" si="91"/>
        <v>0</v>
      </c>
      <c r="N142" s="17"/>
      <c r="O142" s="17"/>
      <c r="P142" s="17"/>
      <c r="Q142" s="17"/>
      <c r="R142" s="36">
        <f t="shared" si="92"/>
        <v>0</v>
      </c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12" t="s">
        <v>185</v>
      </c>
      <c r="B143" s="13" t="s">
        <v>186</v>
      </c>
      <c r="C143" s="14">
        <f t="shared" ref="C143:R143" si="93">SUM(C144:C147)</f>
        <v>0.2</v>
      </c>
      <c r="D143" s="14">
        <f t="shared" si="93"/>
        <v>0</v>
      </c>
      <c r="E143" s="14">
        <f t="shared" si="93"/>
        <v>0</v>
      </c>
      <c r="F143" s="14">
        <f t="shared" si="93"/>
        <v>0</v>
      </c>
      <c r="G143" s="14">
        <f t="shared" si="93"/>
        <v>0.2</v>
      </c>
      <c r="H143" s="14">
        <f t="shared" si="93"/>
        <v>0.2</v>
      </c>
      <c r="I143" s="14">
        <f t="shared" si="93"/>
        <v>0</v>
      </c>
      <c r="J143" s="14">
        <f t="shared" si="93"/>
        <v>0</v>
      </c>
      <c r="K143" s="14">
        <f t="shared" si="93"/>
        <v>0</v>
      </c>
      <c r="L143" s="14">
        <f t="shared" si="93"/>
        <v>0</v>
      </c>
      <c r="M143" s="14">
        <f t="shared" si="93"/>
        <v>0</v>
      </c>
      <c r="N143" s="14">
        <f t="shared" si="93"/>
        <v>0</v>
      </c>
      <c r="O143" s="14">
        <f t="shared" si="93"/>
        <v>0</v>
      </c>
      <c r="P143" s="14">
        <f t="shared" si="93"/>
        <v>0</v>
      </c>
      <c r="Q143" s="14">
        <f t="shared" si="93"/>
        <v>0</v>
      </c>
      <c r="R143" s="14">
        <f t="shared" si="93"/>
        <v>0</v>
      </c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18">
        <v>115.0</v>
      </c>
      <c r="B144" s="16" t="s">
        <v>187</v>
      </c>
      <c r="C144" s="35">
        <f t="shared" ref="C144:C149" si="94">H144+M144+R144</f>
        <v>0.2</v>
      </c>
      <c r="D144" s="19">
        <v>0.0</v>
      </c>
      <c r="E144" s="19">
        <v>0.0</v>
      </c>
      <c r="F144" s="19">
        <v>0.0</v>
      </c>
      <c r="G144" s="19">
        <v>0.2</v>
      </c>
      <c r="H144" s="36">
        <f t="shared" ref="H144:H149" si="95">SUM(D144:G144)</f>
        <v>0.2</v>
      </c>
      <c r="I144" s="17"/>
      <c r="J144" s="17"/>
      <c r="K144" s="17"/>
      <c r="L144" s="17"/>
      <c r="M144" s="36">
        <f t="shared" ref="M144:M149" si="96">SUM(I144:L144)</f>
        <v>0</v>
      </c>
      <c r="N144" s="17"/>
      <c r="O144" s="17"/>
      <c r="P144" s="17"/>
      <c r="Q144" s="17"/>
      <c r="R144" s="36">
        <f t="shared" ref="R144:R149" si="97">SUM(N144:Q144)</f>
        <v>0</v>
      </c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18">
        <v>116.0</v>
      </c>
      <c r="B145" s="16" t="s">
        <v>188</v>
      </c>
      <c r="C145" s="35">
        <f t="shared" si="94"/>
        <v>0</v>
      </c>
      <c r="D145" s="19">
        <v>0.0</v>
      </c>
      <c r="E145" s="19">
        <v>0.0</v>
      </c>
      <c r="F145" s="19">
        <v>0.0</v>
      </c>
      <c r="G145" s="19">
        <v>0.0</v>
      </c>
      <c r="H145" s="36">
        <f t="shared" si="95"/>
        <v>0</v>
      </c>
      <c r="I145" s="17"/>
      <c r="J145" s="17"/>
      <c r="K145" s="17"/>
      <c r="L145" s="17"/>
      <c r="M145" s="36">
        <f t="shared" si="96"/>
        <v>0</v>
      </c>
      <c r="N145" s="17"/>
      <c r="O145" s="17"/>
      <c r="P145" s="17"/>
      <c r="Q145" s="17"/>
      <c r="R145" s="36">
        <f t="shared" si="97"/>
        <v>0</v>
      </c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18">
        <v>117.0</v>
      </c>
      <c r="B146" s="16" t="s">
        <v>189</v>
      </c>
      <c r="C146" s="35">
        <f t="shared" si="94"/>
        <v>0</v>
      </c>
      <c r="D146" s="19">
        <v>0.0</v>
      </c>
      <c r="E146" s="19">
        <v>0.0</v>
      </c>
      <c r="F146" s="19">
        <v>0.0</v>
      </c>
      <c r="G146" s="19">
        <v>0.0</v>
      </c>
      <c r="H146" s="36">
        <f t="shared" si="95"/>
        <v>0</v>
      </c>
      <c r="I146" s="17"/>
      <c r="J146" s="17"/>
      <c r="K146" s="17"/>
      <c r="L146" s="17"/>
      <c r="M146" s="36">
        <f t="shared" si="96"/>
        <v>0</v>
      </c>
      <c r="N146" s="17"/>
      <c r="O146" s="17"/>
      <c r="P146" s="17"/>
      <c r="Q146" s="17"/>
      <c r="R146" s="36">
        <f t="shared" si="97"/>
        <v>0</v>
      </c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18">
        <v>118.0</v>
      </c>
      <c r="B147" s="16" t="s">
        <v>45</v>
      </c>
      <c r="C147" s="35">
        <f t="shared" si="94"/>
        <v>0</v>
      </c>
      <c r="D147" s="19">
        <v>0.0</v>
      </c>
      <c r="E147" s="19">
        <v>0.0</v>
      </c>
      <c r="F147" s="19">
        <v>0.0</v>
      </c>
      <c r="G147" s="19">
        <v>0.0</v>
      </c>
      <c r="H147" s="36">
        <f t="shared" si="95"/>
        <v>0</v>
      </c>
      <c r="I147" s="17"/>
      <c r="J147" s="17"/>
      <c r="K147" s="17"/>
      <c r="L147" s="17"/>
      <c r="M147" s="36">
        <f t="shared" si="96"/>
        <v>0</v>
      </c>
      <c r="N147" s="17"/>
      <c r="O147" s="17"/>
      <c r="P147" s="17"/>
      <c r="Q147" s="17"/>
      <c r="R147" s="36">
        <f t="shared" si="97"/>
        <v>0</v>
      </c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12">
        <v>119.0</v>
      </c>
      <c r="B148" s="13" t="s">
        <v>190</v>
      </c>
      <c r="C148" s="14">
        <f t="shared" si="94"/>
        <v>0</v>
      </c>
      <c r="D148" s="14"/>
      <c r="E148" s="14"/>
      <c r="F148" s="14"/>
      <c r="G148" s="14"/>
      <c r="H148" s="14">
        <f t="shared" si="95"/>
        <v>0</v>
      </c>
      <c r="I148" s="14"/>
      <c r="J148" s="14"/>
      <c r="K148" s="14"/>
      <c r="L148" s="14"/>
      <c r="M148" s="14">
        <f t="shared" si="96"/>
        <v>0</v>
      </c>
      <c r="N148" s="14"/>
      <c r="O148" s="14"/>
      <c r="P148" s="14"/>
      <c r="Q148" s="14"/>
      <c r="R148" s="14">
        <f t="shared" si="97"/>
        <v>0</v>
      </c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12">
        <v>120.0</v>
      </c>
      <c r="B149" s="13" t="s">
        <v>191</v>
      </c>
      <c r="C149" s="14">
        <f t="shared" si="94"/>
        <v>0</v>
      </c>
      <c r="D149" s="14"/>
      <c r="E149" s="14"/>
      <c r="F149" s="14"/>
      <c r="G149" s="14"/>
      <c r="H149" s="14">
        <f t="shared" si="95"/>
        <v>0</v>
      </c>
      <c r="I149" s="14"/>
      <c r="J149" s="14"/>
      <c r="K149" s="14"/>
      <c r="L149" s="14"/>
      <c r="M149" s="14">
        <f t="shared" si="96"/>
        <v>0</v>
      </c>
      <c r="N149" s="14"/>
      <c r="O149" s="14"/>
      <c r="P149" s="14"/>
      <c r="Q149" s="14"/>
      <c r="R149" s="14">
        <f t="shared" si="97"/>
        <v>0</v>
      </c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12" t="s">
        <v>192</v>
      </c>
      <c r="B150" s="13" t="s">
        <v>193</v>
      </c>
      <c r="C150" s="14">
        <f t="shared" ref="C150:R150" si="98">SUM(C151:C153)</f>
        <v>0</v>
      </c>
      <c r="D150" s="14">
        <f t="shared" si="98"/>
        <v>0</v>
      </c>
      <c r="E150" s="14">
        <f t="shared" si="98"/>
        <v>0</v>
      </c>
      <c r="F150" s="14">
        <f t="shared" si="98"/>
        <v>0</v>
      </c>
      <c r="G150" s="14">
        <f t="shared" si="98"/>
        <v>0</v>
      </c>
      <c r="H150" s="14">
        <f t="shared" si="98"/>
        <v>0</v>
      </c>
      <c r="I150" s="14">
        <f t="shared" si="98"/>
        <v>0</v>
      </c>
      <c r="J150" s="14">
        <f t="shared" si="98"/>
        <v>0</v>
      </c>
      <c r="K150" s="14">
        <f t="shared" si="98"/>
        <v>0</v>
      </c>
      <c r="L150" s="14">
        <f t="shared" si="98"/>
        <v>0</v>
      </c>
      <c r="M150" s="14">
        <f t="shared" si="98"/>
        <v>0</v>
      </c>
      <c r="N150" s="14">
        <f t="shared" si="98"/>
        <v>0</v>
      </c>
      <c r="O150" s="14">
        <f t="shared" si="98"/>
        <v>0</v>
      </c>
      <c r="P150" s="14">
        <f t="shared" si="98"/>
        <v>0</v>
      </c>
      <c r="Q150" s="14">
        <f t="shared" si="98"/>
        <v>0</v>
      </c>
      <c r="R150" s="14">
        <f t="shared" si="98"/>
        <v>0</v>
      </c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18">
        <v>121.0</v>
      </c>
      <c r="B151" s="16" t="s">
        <v>194</v>
      </c>
      <c r="C151" s="35">
        <f t="shared" ref="C151:C153" si="99">H151+M151+R151</f>
        <v>0</v>
      </c>
      <c r="D151" s="17"/>
      <c r="E151" s="17"/>
      <c r="F151" s="17"/>
      <c r="G151" s="17"/>
      <c r="H151" s="36">
        <f t="shared" ref="H151:H153" si="100">SUM(D151:G151)</f>
        <v>0</v>
      </c>
      <c r="I151" s="17"/>
      <c r="J151" s="17"/>
      <c r="K151" s="17"/>
      <c r="L151" s="17"/>
      <c r="M151" s="36">
        <f t="shared" ref="M151:M153" si="101">SUM(I151:L151)</f>
        <v>0</v>
      </c>
      <c r="N151" s="17"/>
      <c r="O151" s="17"/>
      <c r="P151" s="17"/>
      <c r="Q151" s="17"/>
      <c r="R151" s="36">
        <f t="shared" ref="R151:R153" si="102">SUM(N151:Q151)</f>
        <v>0</v>
      </c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18">
        <v>122.0</v>
      </c>
      <c r="B152" s="16" t="s">
        <v>195</v>
      </c>
      <c r="C152" s="35">
        <f t="shared" si="99"/>
        <v>0</v>
      </c>
      <c r="D152" s="17"/>
      <c r="E152" s="17"/>
      <c r="F152" s="17"/>
      <c r="G152" s="17"/>
      <c r="H152" s="36">
        <f t="shared" si="100"/>
        <v>0</v>
      </c>
      <c r="I152" s="17"/>
      <c r="J152" s="17"/>
      <c r="K152" s="17"/>
      <c r="L152" s="17"/>
      <c r="M152" s="36">
        <f t="shared" si="101"/>
        <v>0</v>
      </c>
      <c r="N152" s="17"/>
      <c r="O152" s="17"/>
      <c r="P152" s="17"/>
      <c r="Q152" s="17"/>
      <c r="R152" s="36">
        <f t="shared" si="102"/>
        <v>0</v>
      </c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18">
        <v>123.0</v>
      </c>
      <c r="B153" s="16" t="s">
        <v>196</v>
      </c>
      <c r="C153" s="35">
        <f t="shared" si="99"/>
        <v>0</v>
      </c>
      <c r="D153" s="17"/>
      <c r="E153" s="17"/>
      <c r="F153" s="17"/>
      <c r="G153" s="17"/>
      <c r="H153" s="36">
        <f t="shared" si="100"/>
        <v>0</v>
      </c>
      <c r="I153" s="17"/>
      <c r="J153" s="17"/>
      <c r="K153" s="17"/>
      <c r="L153" s="17"/>
      <c r="M153" s="36">
        <f t="shared" si="101"/>
        <v>0</v>
      </c>
      <c r="N153" s="17"/>
      <c r="O153" s="17"/>
      <c r="P153" s="17"/>
      <c r="Q153" s="17"/>
      <c r="R153" s="36">
        <f t="shared" si="102"/>
        <v>0</v>
      </c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12" t="s">
        <v>197</v>
      </c>
      <c r="B154" s="13" t="s">
        <v>198</v>
      </c>
      <c r="C154" s="14">
        <f t="shared" ref="C154:R154" si="103">SUM(C155:C157)</f>
        <v>0</v>
      </c>
      <c r="D154" s="14">
        <f t="shared" si="103"/>
        <v>0</v>
      </c>
      <c r="E154" s="14">
        <f t="shared" si="103"/>
        <v>0</v>
      </c>
      <c r="F154" s="14">
        <f t="shared" si="103"/>
        <v>0</v>
      </c>
      <c r="G154" s="14">
        <f t="shared" si="103"/>
        <v>0</v>
      </c>
      <c r="H154" s="14">
        <f t="shared" si="103"/>
        <v>0</v>
      </c>
      <c r="I154" s="14">
        <f t="shared" si="103"/>
        <v>0</v>
      </c>
      <c r="J154" s="14">
        <f t="shared" si="103"/>
        <v>0</v>
      </c>
      <c r="K154" s="14">
        <f t="shared" si="103"/>
        <v>0</v>
      </c>
      <c r="L154" s="14">
        <f t="shared" si="103"/>
        <v>0</v>
      </c>
      <c r="M154" s="14">
        <f t="shared" si="103"/>
        <v>0</v>
      </c>
      <c r="N154" s="14">
        <f t="shared" si="103"/>
        <v>0</v>
      </c>
      <c r="O154" s="14">
        <f t="shared" si="103"/>
        <v>0</v>
      </c>
      <c r="P154" s="14">
        <f t="shared" si="103"/>
        <v>0</v>
      </c>
      <c r="Q154" s="14">
        <f t="shared" si="103"/>
        <v>0</v>
      </c>
      <c r="R154" s="14">
        <f t="shared" si="103"/>
        <v>0</v>
      </c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18">
        <v>124.0</v>
      </c>
      <c r="B155" s="16" t="s">
        <v>199</v>
      </c>
      <c r="C155" s="35">
        <f t="shared" ref="C155:C157" si="104">H155+M155+R155</f>
        <v>0</v>
      </c>
      <c r="D155" s="17"/>
      <c r="E155" s="17"/>
      <c r="F155" s="17"/>
      <c r="G155" s="17"/>
      <c r="H155" s="36">
        <f t="shared" ref="H155:H157" si="105">SUM(D155:G155)</f>
        <v>0</v>
      </c>
      <c r="I155" s="17"/>
      <c r="J155" s="17"/>
      <c r="K155" s="17"/>
      <c r="L155" s="17"/>
      <c r="M155" s="36">
        <f t="shared" ref="M155:M157" si="106">SUM(I155:L155)</f>
        <v>0</v>
      </c>
      <c r="N155" s="17"/>
      <c r="O155" s="17"/>
      <c r="P155" s="17"/>
      <c r="Q155" s="17"/>
      <c r="R155" s="36">
        <f t="shared" ref="R155:R157" si="107">SUM(N155:Q155)</f>
        <v>0</v>
      </c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18">
        <v>125.0</v>
      </c>
      <c r="B156" s="16" t="s">
        <v>200</v>
      </c>
      <c r="C156" s="35">
        <f t="shared" si="104"/>
        <v>0</v>
      </c>
      <c r="D156" s="17"/>
      <c r="E156" s="17"/>
      <c r="F156" s="17"/>
      <c r="G156" s="17"/>
      <c r="H156" s="36">
        <f t="shared" si="105"/>
        <v>0</v>
      </c>
      <c r="I156" s="17"/>
      <c r="J156" s="17"/>
      <c r="K156" s="17"/>
      <c r="L156" s="17"/>
      <c r="M156" s="36">
        <f t="shared" si="106"/>
        <v>0</v>
      </c>
      <c r="N156" s="17"/>
      <c r="O156" s="17"/>
      <c r="P156" s="17"/>
      <c r="Q156" s="17"/>
      <c r="R156" s="36">
        <f t="shared" si="107"/>
        <v>0</v>
      </c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18">
        <v>126.0</v>
      </c>
      <c r="B157" s="16" t="s">
        <v>201</v>
      </c>
      <c r="C157" s="35">
        <f t="shared" si="104"/>
        <v>0</v>
      </c>
      <c r="D157" s="17"/>
      <c r="E157" s="17"/>
      <c r="F157" s="17"/>
      <c r="G157" s="17"/>
      <c r="H157" s="36">
        <f t="shared" si="105"/>
        <v>0</v>
      </c>
      <c r="I157" s="17"/>
      <c r="J157" s="17"/>
      <c r="K157" s="17"/>
      <c r="L157" s="17"/>
      <c r="M157" s="36">
        <f t="shared" si="106"/>
        <v>0</v>
      </c>
      <c r="N157" s="17"/>
      <c r="O157" s="17"/>
      <c r="P157" s="17"/>
      <c r="Q157" s="17"/>
      <c r="R157" s="36">
        <f t="shared" si="107"/>
        <v>0</v>
      </c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9" t="s">
        <v>202</v>
      </c>
      <c r="B158" s="10" t="s">
        <v>203</v>
      </c>
      <c r="C158" s="11">
        <f t="shared" ref="C158:R158" si="108">C159+C163+C171+C174+C178+C184+C186+C188+C189</f>
        <v>19.08</v>
      </c>
      <c r="D158" s="11">
        <f t="shared" si="108"/>
        <v>0</v>
      </c>
      <c r="E158" s="11">
        <f t="shared" si="108"/>
        <v>0</v>
      </c>
      <c r="F158" s="11">
        <f t="shared" si="108"/>
        <v>0</v>
      </c>
      <c r="G158" s="11">
        <f t="shared" si="108"/>
        <v>0</v>
      </c>
      <c r="H158" s="11">
        <f t="shared" si="108"/>
        <v>19.08</v>
      </c>
      <c r="I158" s="11">
        <f t="shared" si="108"/>
        <v>0</v>
      </c>
      <c r="J158" s="11">
        <f t="shared" si="108"/>
        <v>0</v>
      </c>
      <c r="K158" s="11">
        <f t="shared" si="108"/>
        <v>0</v>
      </c>
      <c r="L158" s="11">
        <f t="shared" si="108"/>
        <v>0</v>
      </c>
      <c r="M158" s="11">
        <f t="shared" si="108"/>
        <v>0</v>
      </c>
      <c r="N158" s="11">
        <f t="shared" si="108"/>
        <v>0</v>
      </c>
      <c r="O158" s="11">
        <f t="shared" si="108"/>
        <v>0</v>
      </c>
      <c r="P158" s="11">
        <f t="shared" si="108"/>
        <v>0</v>
      </c>
      <c r="Q158" s="11">
        <f t="shared" si="108"/>
        <v>0</v>
      </c>
      <c r="R158" s="11">
        <f t="shared" si="108"/>
        <v>0</v>
      </c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12" t="s">
        <v>204</v>
      </c>
      <c r="B159" s="13" t="s">
        <v>205</v>
      </c>
      <c r="C159" s="14">
        <f t="shared" ref="C159:R159" si="109">SUM(C160:C162)</f>
        <v>0</v>
      </c>
      <c r="D159" s="14">
        <f t="shared" si="109"/>
        <v>0</v>
      </c>
      <c r="E159" s="14">
        <f t="shared" si="109"/>
        <v>0</v>
      </c>
      <c r="F159" s="14">
        <f t="shared" si="109"/>
        <v>0</v>
      </c>
      <c r="G159" s="14">
        <f t="shared" si="109"/>
        <v>0</v>
      </c>
      <c r="H159" s="14">
        <f t="shared" si="109"/>
        <v>0</v>
      </c>
      <c r="I159" s="14">
        <f t="shared" si="109"/>
        <v>0</v>
      </c>
      <c r="J159" s="14">
        <f t="shared" si="109"/>
        <v>0</v>
      </c>
      <c r="K159" s="14">
        <f t="shared" si="109"/>
        <v>0</v>
      </c>
      <c r="L159" s="14">
        <f t="shared" si="109"/>
        <v>0</v>
      </c>
      <c r="M159" s="14">
        <f t="shared" si="109"/>
        <v>0</v>
      </c>
      <c r="N159" s="14">
        <f t="shared" si="109"/>
        <v>0</v>
      </c>
      <c r="O159" s="14">
        <f t="shared" si="109"/>
        <v>0</v>
      </c>
      <c r="P159" s="14">
        <f t="shared" si="109"/>
        <v>0</v>
      </c>
      <c r="Q159" s="14">
        <f t="shared" si="109"/>
        <v>0</v>
      </c>
      <c r="R159" s="14">
        <f t="shared" si="109"/>
        <v>0</v>
      </c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18">
        <v>127.0</v>
      </c>
      <c r="B160" s="16" t="s">
        <v>206</v>
      </c>
      <c r="C160" s="35">
        <f t="shared" ref="C160:C162" si="110">H160+M160+R160</f>
        <v>0</v>
      </c>
      <c r="D160" s="17"/>
      <c r="E160" s="17"/>
      <c r="F160" s="17"/>
      <c r="G160" s="17"/>
      <c r="H160" s="36">
        <f t="shared" ref="H160:H162" si="111">SUM(D160:G160)</f>
        <v>0</v>
      </c>
      <c r="I160" s="17"/>
      <c r="J160" s="17"/>
      <c r="K160" s="17"/>
      <c r="L160" s="17"/>
      <c r="M160" s="36">
        <f t="shared" ref="M160:M162" si="112">SUM(I160:L160)</f>
        <v>0</v>
      </c>
      <c r="N160" s="17"/>
      <c r="O160" s="17"/>
      <c r="P160" s="17"/>
      <c r="Q160" s="17"/>
      <c r="R160" s="36">
        <f t="shared" ref="R160:R162" si="113">SUM(N160:Q160)</f>
        <v>0</v>
      </c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18">
        <v>128.0</v>
      </c>
      <c r="B161" s="16" t="s">
        <v>207</v>
      </c>
      <c r="C161" s="35">
        <f t="shared" si="110"/>
        <v>0</v>
      </c>
      <c r="D161" s="17"/>
      <c r="E161" s="17"/>
      <c r="F161" s="17"/>
      <c r="G161" s="17"/>
      <c r="H161" s="36">
        <f t="shared" si="111"/>
        <v>0</v>
      </c>
      <c r="I161" s="17"/>
      <c r="J161" s="17"/>
      <c r="K161" s="17"/>
      <c r="L161" s="17"/>
      <c r="M161" s="36">
        <f t="shared" si="112"/>
        <v>0</v>
      </c>
      <c r="N161" s="17"/>
      <c r="O161" s="17"/>
      <c r="P161" s="17"/>
      <c r="Q161" s="17"/>
      <c r="R161" s="36">
        <f t="shared" si="113"/>
        <v>0</v>
      </c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18">
        <v>129.0</v>
      </c>
      <c r="B162" s="16" t="s">
        <v>208</v>
      </c>
      <c r="C162" s="35">
        <f t="shared" si="110"/>
        <v>0</v>
      </c>
      <c r="D162" s="17"/>
      <c r="E162" s="17"/>
      <c r="F162" s="17"/>
      <c r="G162" s="17"/>
      <c r="H162" s="36">
        <f t="shared" si="111"/>
        <v>0</v>
      </c>
      <c r="I162" s="17"/>
      <c r="J162" s="17"/>
      <c r="K162" s="17"/>
      <c r="L162" s="17"/>
      <c r="M162" s="36">
        <f t="shared" si="112"/>
        <v>0</v>
      </c>
      <c r="N162" s="17"/>
      <c r="O162" s="17"/>
      <c r="P162" s="17"/>
      <c r="Q162" s="17"/>
      <c r="R162" s="36">
        <f t="shared" si="113"/>
        <v>0</v>
      </c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12" t="s">
        <v>209</v>
      </c>
      <c r="B163" s="13" t="s">
        <v>210</v>
      </c>
      <c r="C163" s="14">
        <f>SUM(C164:C170)</f>
        <v>19.08</v>
      </c>
      <c r="D163" s="14">
        <f t="shared" ref="D163:G163" si="114">SUM(D165:D170)</f>
        <v>0</v>
      </c>
      <c r="E163" s="14">
        <f t="shared" si="114"/>
        <v>0</v>
      </c>
      <c r="F163" s="14">
        <f t="shared" si="114"/>
        <v>0</v>
      </c>
      <c r="G163" s="14">
        <f t="shared" si="114"/>
        <v>0</v>
      </c>
      <c r="H163" s="14">
        <f t="shared" ref="H163:R163" si="115">SUM(H164:H170)</f>
        <v>19.08</v>
      </c>
      <c r="I163" s="14">
        <f t="shared" si="115"/>
        <v>0</v>
      </c>
      <c r="J163" s="14">
        <f t="shared" si="115"/>
        <v>0</v>
      </c>
      <c r="K163" s="14">
        <f t="shared" si="115"/>
        <v>0</v>
      </c>
      <c r="L163" s="14">
        <f t="shared" si="115"/>
        <v>0</v>
      </c>
      <c r="M163" s="14">
        <f t="shared" si="115"/>
        <v>0</v>
      </c>
      <c r="N163" s="14">
        <f t="shared" si="115"/>
        <v>0</v>
      </c>
      <c r="O163" s="14">
        <f t="shared" si="115"/>
        <v>0</v>
      </c>
      <c r="P163" s="14">
        <f t="shared" si="115"/>
        <v>0</v>
      </c>
      <c r="Q163" s="14">
        <f t="shared" si="115"/>
        <v>0</v>
      </c>
      <c r="R163" s="14">
        <f t="shared" si="115"/>
        <v>0</v>
      </c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18">
        <v>130.0</v>
      </c>
      <c r="B164" s="16" t="s">
        <v>211</v>
      </c>
      <c r="C164" s="35">
        <f t="shared" ref="C164:C170" si="116">H164+M164+R164</f>
        <v>19.08</v>
      </c>
      <c r="H164" s="36">
        <f>SUM(D203:G203)</f>
        <v>19.08</v>
      </c>
      <c r="I164" s="17"/>
      <c r="J164" s="17"/>
      <c r="K164" s="17"/>
      <c r="L164" s="17"/>
      <c r="M164" s="36">
        <f t="shared" ref="M164:M170" si="117">SUM(I164:L164)</f>
        <v>0</v>
      </c>
      <c r="N164" s="17"/>
      <c r="O164" s="17"/>
      <c r="P164" s="17"/>
      <c r="Q164" s="17"/>
      <c r="R164" s="36">
        <f t="shared" ref="R164:R170" si="118">SUM(N164:Q164)</f>
        <v>0</v>
      </c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18">
        <v>131.0</v>
      </c>
      <c r="B165" s="16" t="s">
        <v>212</v>
      </c>
      <c r="C165" s="35">
        <f t="shared" si="116"/>
        <v>0</v>
      </c>
      <c r="D165" s="17"/>
      <c r="E165" s="17"/>
      <c r="F165" s="17"/>
      <c r="G165" s="17"/>
      <c r="H165" s="36">
        <f t="shared" ref="H165:H170" si="119">SUM(D165:G165)</f>
        <v>0</v>
      </c>
      <c r="I165" s="17"/>
      <c r="J165" s="17"/>
      <c r="K165" s="17"/>
      <c r="L165" s="17"/>
      <c r="M165" s="36">
        <f t="shared" si="117"/>
        <v>0</v>
      </c>
      <c r="N165" s="17"/>
      <c r="O165" s="17"/>
      <c r="P165" s="17"/>
      <c r="Q165" s="17"/>
      <c r="R165" s="36">
        <f t="shared" si="118"/>
        <v>0</v>
      </c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18">
        <v>132.0</v>
      </c>
      <c r="B166" s="16" t="s">
        <v>213</v>
      </c>
      <c r="C166" s="35">
        <f t="shared" si="116"/>
        <v>0</v>
      </c>
      <c r="D166" s="17"/>
      <c r="E166" s="17"/>
      <c r="F166" s="17"/>
      <c r="G166" s="17"/>
      <c r="H166" s="36">
        <f t="shared" si="119"/>
        <v>0</v>
      </c>
      <c r="I166" s="17"/>
      <c r="J166" s="17"/>
      <c r="K166" s="17"/>
      <c r="L166" s="17"/>
      <c r="M166" s="36">
        <f t="shared" si="117"/>
        <v>0</v>
      </c>
      <c r="N166" s="17"/>
      <c r="O166" s="17"/>
      <c r="P166" s="17"/>
      <c r="Q166" s="17"/>
      <c r="R166" s="36">
        <f t="shared" si="118"/>
        <v>0</v>
      </c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18">
        <v>133.0</v>
      </c>
      <c r="B167" s="16" t="s">
        <v>214</v>
      </c>
      <c r="C167" s="35">
        <f t="shared" si="116"/>
        <v>0</v>
      </c>
      <c r="D167" s="17"/>
      <c r="E167" s="17"/>
      <c r="F167" s="17"/>
      <c r="G167" s="17"/>
      <c r="H167" s="36">
        <f t="shared" si="119"/>
        <v>0</v>
      </c>
      <c r="I167" s="17"/>
      <c r="J167" s="17"/>
      <c r="K167" s="17"/>
      <c r="L167" s="17"/>
      <c r="M167" s="36">
        <f t="shared" si="117"/>
        <v>0</v>
      </c>
      <c r="N167" s="17"/>
      <c r="O167" s="17"/>
      <c r="P167" s="17"/>
      <c r="Q167" s="17"/>
      <c r="R167" s="36">
        <f t="shared" si="118"/>
        <v>0</v>
      </c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18">
        <v>134.0</v>
      </c>
      <c r="B168" s="16" t="s">
        <v>215</v>
      </c>
      <c r="C168" s="35">
        <f t="shared" si="116"/>
        <v>0</v>
      </c>
      <c r="D168" s="17"/>
      <c r="E168" s="17"/>
      <c r="F168" s="17"/>
      <c r="G168" s="17"/>
      <c r="H168" s="36">
        <f t="shared" si="119"/>
        <v>0</v>
      </c>
      <c r="I168" s="17"/>
      <c r="J168" s="17"/>
      <c r="K168" s="17"/>
      <c r="L168" s="17"/>
      <c r="M168" s="36">
        <f t="shared" si="117"/>
        <v>0</v>
      </c>
      <c r="N168" s="17"/>
      <c r="O168" s="17"/>
      <c r="P168" s="17"/>
      <c r="Q168" s="17"/>
      <c r="R168" s="36">
        <f t="shared" si="118"/>
        <v>0</v>
      </c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18">
        <v>135.0</v>
      </c>
      <c r="B169" s="16" t="s">
        <v>216</v>
      </c>
      <c r="C169" s="35">
        <f t="shared" si="116"/>
        <v>0</v>
      </c>
      <c r="D169" s="17"/>
      <c r="E169" s="17"/>
      <c r="F169" s="17"/>
      <c r="G169" s="17"/>
      <c r="H169" s="36">
        <f t="shared" si="119"/>
        <v>0</v>
      </c>
      <c r="I169" s="17"/>
      <c r="J169" s="17"/>
      <c r="K169" s="17"/>
      <c r="L169" s="17"/>
      <c r="M169" s="36">
        <f t="shared" si="117"/>
        <v>0</v>
      </c>
      <c r="N169" s="17"/>
      <c r="O169" s="17"/>
      <c r="P169" s="17"/>
      <c r="Q169" s="17"/>
      <c r="R169" s="36">
        <f t="shared" si="118"/>
        <v>0</v>
      </c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18">
        <v>136.0</v>
      </c>
      <c r="B170" s="16" t="s">
        <v>217</v>
      </c>
      <c r="C170" s="35">
        <f t="shared" si="116"/>
        <v>0</v>
      </c>
      <c r="D170" s="17"/>
      <c r="E170" s="17"/>
      <c r="F170" s="17"/>
      <c r="G170" s="17"/>
      <c r="H170" s="36">
        <f t="shared" si="119"/>
        <v>0</v>
      </c>
      <c r="I170" s="17"/>
      <c r="J170" s="17"/>
      <c r="K170" s="17"/>
      <c r="L170" s="17"/>
      <c r="M170" s="36">
        <f t="shared" si="117"/>
        <v>0</v>
      </c>
      <c r="N170" s="17"/>
      <c r="O170" s="17"/>
      <c r="P170" s="17"/>
      <c r="Q170" s="17"/>
      <c r="R170" s="36">
        <f t="shared" si="118"/>
        <v>0</v>
      </c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12" t="s">
        <v>218</v>
      </c>
      <c r="B171" s="13" t="s">
        <v>219</v>
      </c>
      <c r="C171" s="14">
        <f t="shared" ref="C171:R171" si="120">SUM(C172:C173)</f>
        <v>0</v>
      </c>
      <c r="D171" s="14">
        <f t="shared" si="120"/>
        <v>0</v>
      </c>
      <c r="E171" s="14">
        <f t="shared" si="120"/>
        <v>0</v>
      </c>
      <c r="F171" s="14">
        <f t="shared" si="120"/>
        <v>0</v>
      </c>
      <c r="G171" s="14">
        <f t="shared" si="120"/>
        <v>0</v>
      </c>
      <c r="H171" s="14">
        <f t="shared" si="120"/>
        <v>0</v>
      </c>
      <c r="I171" s="14">
        <f t="shared" si="120"/>
        <v>0</v>
      </c>
      <c r="J171" s="14">
        <f t="shared" si="120"/>
        <v>0</v>
      </c>
      <c r="K171" s="14">
        <f t="shared" si="120"/>
        <v>0</v>
      </c>
      <c r="L171" s="14">
        <f t="shared" si="120"/>
        <v>0</v>
      </c>
      <c r="M171" s="14">
        <f t="shared" si="120"/>
        <v>0</v>
      </c>
      <c r="N171" s="14">
        <f t="shared" si="120"/>
        <v>0</v>
      </c>
      <c r="O171" s="14">
        <f t="shared" si="120"/>
        <v>0</v>
      </c>
      <c r="P171" s="14">
        <f t="shared" si="120"/>
        <v>0</v>
      </c>
      <c r="Q171" s="14">
        <f t="shared" si="120"/>
        <v>0</v>
      </c>
      <c r="R171" s="14">
        <f t="shared" si="120"/>
        <v>0</v>
      </c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18">
        <v>137.0</v>
      </c>
      <c r="B172" s="16" t="s">
        <v>220</v>
      </c>
      <c r="C172" s="35">
        <f t="shared" ref="C172:C173" si="121">H172+M172+R172</f>
        <v>0</v>
      </c>
      <c r="D172" s="17"/>
      <c r="E172" s="17"/>
      <c r="F172" s="17"/>
      <c r="G172" s="17"/>
      <c r="H172" s="36">
        <f t="shared" ref="H172:H173" si="122">SUM(D172:G172)</f>
        <v>0</v>
      </c>
      <c r="I172" s="17"/>
      <c r="J172" s="17"/>
      <c r="K172" s="17"/>
      <c r="L172" s="17"/>
      <c r="M172" s="36">
        <f t="shared" ref="M172:M173" si="123">SUM(I172:L172)</f>
        <v>0</v>
      </c>
      <c r="N172" s="17"/>
      <c r="O172" s="17"/>
      <c r="P172" s="17"/>
      <c r="Q172" s="17"/>
      <c r="R172" s="36">
        <f t="shared" ref="R172:R173" si="124">SUM(N172:Q172)</f>
        <v>0</v>
      </c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18">
        <v>138.0</v>
      </c>
      <c r="B173" s="16" t="s">
        <v>221</v>
      </c>
      <c r="C173" s="35">
        <f t="shared" si="121"/>
        <v>0</v>
      </c>
      <c r="D173" s="17"/>
      <c r="E173" s="17"/>
      <c r="F173" s="17"/>
      <c r="G173" s="17"/>
      <c r="H173" s="36">
        <f t="shared" si="122"/>
        <v>0</v>
      </c>
      <c r="I173" s="17"/>
      <c r="J173" s="17"/>
      <c r="K173" s="17"/>
      <c r="L173" s="17"/>
      <c r="M173" s="36">
        <f t="shared" si="123"/>
        <v>0</v>
      </c>
      <c r="N173" s="17"/>
      <c r="O173" s="17"/>
      <c r="P173" s="17"/>
      <c r="Q173" s="17"/>
      <c r="R173" s="36">
        <f t="shared" si="124"/>
        <v>0</v>
      </c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12" t="s">
        <v>222</v>
      </c>
      <c r="B174" s="13" t="s">
        <v>223</v>
      </c>
      <c r="C174" s="14">
        <f t="shared" ref="C174:R174" si="125">SUM(C175:C177)</f>
        <v>0</v>
      </c>
      <c r="D174" s="14">
        <f t="shared" si="125"/>
        <v>0</v>
      </c>
      <c r="E174" s="14">
        <f t="shared" si="125"/>
        <v>0</v>
      </c>
      <c r="F174" s="14">
        <f t="shared" si="125"/>
        <v>0</v>
      </c>
      <c r="G174" s="14">
        <f t="shared" si="125"/>
        <v>0</v>
      </c>
      <c r="H174" s="14">
        <f t="shared" si="125"/>
        <v>0</v>
      </c>
      <c r="I174" s="14">
        <f t="shared" si="125"/>
        <v>0</v>
      </c>
      <c r="J174" s="14">
        <f t="shared" si="125"/>
        <v>0</v>
      </c>
      <c r="K174" s="14">
        <f t="shared" si="125"/>
        <v>0</v>
      </c>
      <c r="L174" s="14">
        <f t="shared" si="125"/>
        <v>0</v>
      </c>
      <c r="M174" s="14">
        <f t="shared" si="125"/>
        <v>0</v>
      </c>
      <c r="N174" s="14">
        <f t="shared" si="125"/>
        <v>0</v>
      </c>
      <c r="O174" s="14">
        <f t="shared" si="125"/>
        <v>0</v>
      </c>
      <c r="P174" s="14">
        <f t="shared" si="125"/>
        <v>0</v>
      </c>
      <c r="Q174" s="14">
        <f t="shared" si="125"/>
        <v>0</v>
      </c>
      <c r="R174" s="14">
        <f t="shared" si="125"/>
        <v>0</v>
      </c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18">
        <v>139.0</v>
      </c>
      <c r="B175" s="16" t="s">
        <v>224</v>
      </c>
      <c r="C175" s="35">
        <f t="shared" ref="C175:C177" si="126">H175+M175+R175</f>
        <v>0</v>
      </c>
      <c r="D175" s="19">
        <v>0.0</v>
      </c>
      <c r="E175" s="19">
        <v>0.0</v>
      </c>
      <c r="F175" s="19">
        <v>0.0</v>
      </c>
      <c r="G175" s="19">
        <v>0.0</v>
      </c>
      <c r="H175" s="36">
        <f t="shared" ref="H175:H177" si="127">SUM(D175:G175)</f>
        <v>0</v>
      </c>
      <c r="I175" s="19">
        <v>0.0</v>
      </c>
      <c r="J175" s="19">
        <v>0.0</v>
      </c>
      <c r="K175" s="19">
        <v>0.0</v>
      </c>
      <c r="L175" s="19">
        <v>0.0</v>
      </c>
      <c r="M175" s="36">
        <f t="shared" ref="M175:M177" si="128">SUM(I175:L175)</f>
        <v>0</v>
      </c>
      <c r="N175" s="19">
        <v>0.0</v>
      </c>
      <c r="O175" s="19">
        <v>0.0</v>
      </c>
      <c r="P175" s="19">
        <v>0.0</v>
      </c>
      <c r="Q175" s="19">
        <v>0.0</v>
      </c>
      <c r="R175" s="36">
        <f t="shared" ref="R175:R177" si="129">SUM(N175:Q175)</f>
        <v>0</v>
      </c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18">
        <v>140.0</v>
      </c>
      <c r="B176" s="16" t="s">
        <v>225</v>
      </c>
      <c r="C176" s="35">
        <f t="shared" si="126"/>
        <v>0</v>
      </c>
      <c r="D176" s="19">
        <v>0.0</v>
      </c>
      <c r="E176" s="19">
        <v>0.0</v>
      </c>
      <c r="F176" s="19">
        <v>0.0</v>
      </c>
      <c r="G176" s="19">
        <v>0.0</v>
      </c>
      <c r="H176" s="36">
        <f t="shared" si="127"/>
        <v>0</v>
      </c>
      <c r="I176" s="19">
        <v>0.0</v>
      </c>
      <c r="J176" s="19">
        <v>0.0</v>
      </c>
      <c r="K176" s="19">
        <v>0.0</v>
      </c>
      <c r="L176" s="19">
        <v>0.0</v>
      </c>
      <c r="M176" s="36">
        <f t="shared" si="128"/>
        <v>0</v>
      </c>
      <c r="N176" s="19">
        <v>0.0</v>
      </c>
      <c r="O176" s="19">
        <v>0.0</v>
      </c>
      <c r="P176" s="19">
        <v>0.0</v>
      </c>
      <c r="Q176" s="19">
        <v>0.0</v>
      </c>
      <c r="R176" s="36">
        <f t="shared" si="129"/>
        <v>0</v>
      </c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18">
        <v>141.0</v>
      </c>
      <c r="B177" s="16" t="s">
        <v>226</v>
      </c>
      <c r="C177" s="35">
        <f t="shared" si="126"/>
        <v>0</v>
      </c>
      <c r="D177" s="19">
        <v>0.0</v>
      </c>
      <c r="E177" s="19">
        <v>0.0</v>
      </c>
      <c r="F177" s="19">
        <v>0.0</v>
      </c>
      <c r="G177" s="19">
        <v>0.0</v>
      </c>
      <c r="H177" s="36">
        <f t="shared" si="127"/>
        <v>0</v>
      </c>
      <c r="I177" s="19">
        <v>0.0</v>
      </c>
      <c r="J177" s="19">
        <v>0.0</v>
      </c>
      <c r="K177" s="19">
        <v>0.0</v>
      </c>
      <c r="L177" s="19">
        <v>0.0</v>
      </c>
      <c r="M177" s="36">
        <f t="shared" si="128"/>
        <v>0</v>
      </c>
      <c r="N177" s="19">
        <v>0.0</v>
      </c>
      <c r="O177" s="19">
        <v>0.0</v>
      </c>
      <c r="P177" s="19">
        <v>0.0</v>
      </c>
      <c r="Q177" s="19">
        <v>0.0</v>
      </c>
      <c r="R177" s="36">
        <f t="shared" si="129"/>
        <v>0</v>
      </c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12" t="s">
        <v>227</v>
      </c>
      <c r="B178" s="13" t="s">
        <v>228</v>
      </c>
      <c r="C178" s="14">
        <f t="shared" ref="C178:R178" si="130">SUM(C179:C183)</f>
        <v>0</v>
      </c>
      <c r="D178" s="14">
        <f t="shared" si="130"/>
        <v>0</v>
      </c>
      <c r="E178" s="14">
        <f t="shared" si="130"/>
        <v>0</v>
      </c>
      <c r="F178" s="14">
        <f t="shared" si="130"/>
        <v>0</v>
      </c>
      <c r="G178" s="14">
        <f t="shared" si="130"/>
        <v>0</v>
      </c>
      <c r="H178" s="14">
        <f t="shared" si="130"/>
        <v>0</v>
      </c>
      <c r="I178" s="14">
        <f t="shared" si="130"/>
        <v>0</v>
      </c>
      <c r="J178" s="14">
        <f t="shared" si="130"/>
        <v>0</v>
      </c>
      <c r="K178" s="14">
        <f t="shared" si="130"/>
        <v>0</v>
      </c>
      <c r="L178" s="14">
        <f t="shared" si="130"/>
        <v>0</v>
      </c>
      <c r="M178" s="14">
        <f t="shared" si="130"/>
        <v>0</v>
      </c>
      <c r="N178" s="14">
        <f t="shared" si="130"/>
        <v>0</v>
      </c>
      <c r="O178" s="14">
        <f t="shared" si="130"/>
        <v>0</v>
      </c>
      <c r="P178" s="14">
        <f t="shared" si="130"/>
        <v>0</v>
      </c>
      <c r="Q178" s="14">
        <f t="shared" si="130"/>
        <v>0</v>
      </c>
      <c r="R178" s="14">
        <f t="shared" si="130"/>
        <v>0</v>
      </c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18">
        <v>142.1</v>
      </c>
      <c r="B179" s="16" t="s">
        <v>229</v>
      </c>
      <c r="C179" s="35">
        <f t="shared" ref="C179:C183" si="131">H179+M179+R179</f>
        <v>0</v>
      </c>
      <c r="D179" s="17"/>
      <c r="E179" s="17"/>
      <c r="F179" s="17"/>
      <c r="G179" s="17"/>
      <c r="H179" s="36">
        <f t="shared" ref="H179:H183" si="132">SUM(D179:G179)</f>
        <v>0</v>
      </c>
      <c r="I179" s="17"/>
      <c r="J179" s="17"/>
      <c r="K179" s="17"/>
      <c r="L179" s="17"/>
      <c r="M179" s="36">
        <f t="shared" ref="M179:M183" si="133">SUM(I179:L179)</f>
        <v>0</v>
      </c>
      <c r="N179" s="17"/>
      <c r="O179" s="17"/>
      <c r="P179" s="17"/>
      <c r="Q179" s="17"/>
      <c r="R179" s="36">
        <f t="shared" ref="R179:R183" si="134">SUM(N179:Q179)</f>
        <v>0</v>
      </c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18">
        <v>142.2</v>
      </c>
      <c r="B180" s="16" t="s">
        <v>230</v>
      </c>
      <c r="C180" s="35">
        <f t="shared" si="131"/>
        <v>0</v>
      </c>
      <c r="D180" s="17"/>
      <c r="E180" s="17"/>
      <c r="F180" s="17"/>
      <c r="G180" s="17"/>
      <c r="H180" s="36">
        <f t="shared" si="132"/>
        <v>0</v>
      </c>
      <c r="I180" s="17"/>
      <c r="J180" s="17"/>
      <c r="K180" s="17"/>
      <c r="L180" s="17"/>
      <c r="M180" s="36">
        <f t="shared" si="133"/>
        <v>0</v>
      </c>
      <c r="N180" s="17"/>
      <c r="O180" s="17"/>
      <c r="P180" s="17"/>
      <c r="Q180" s="17"/>
      <c r="R180" s="36">
        <f t="shared" si="134"/>
        <v>0</v>
      </c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18">
        <v>143.0</v>
      </c>
      <c r="B181" s="16" t="s">
        <v>231</v>
      </c>
      <c r="C181" s="35">
        <f t="shared" si="131"/>
        <v>0</v>
      </c>
      <c r="D181" s="17"/>
      <c r="E181" s="17"/>
      <c r="F181" s="17"/>
      <c r="G181" s="17"/>
      <c r="H181" s="36">
        <f t="shared" si="132"/>
        <v>0</v>
      </c>
      <c r="I181" s="17"/>
      <c r="J181" s="17"/>
      <c r="K181" s="17"/>
      <c r="L181" s="17"/>
      <c r="M181" s="36">
        <f t="shared" si="133"/>
        <v>0</v>
      </c>
      <c r="N181" s="17"/>
      <c r="O181" s="17"/>
      <c r="P181" s="17"/>
      <c r="Q181" s="17"/>
      <c r="R181" s="36">
        <f t="shared" si="134"/>
        <v>0</v>
      </c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18">
        <v>144.0</v>
      </c>
      <c r="B182" s="16" t="s">
        <v>232</v>
      </c>
      <c r="C182" s="35">
        <f t="shared" si="131"/>
        <v>0</v>
      </c>
      <c r="D182" s="17"/>
      <c r="E182" s="17"/>
      <c r="F182" s="17"/>
      <c r="G182" s="17"/>
      <c r="H182" s="36">
        <f t="shared" si="132"/>
        <v>0</v>
      </c>
      <c r="I182" s="17"/>
      <c r="J182" s="17"/>
      <c r="K182" s="17"/>
      <c r="L182" s="17"/>
      <c r="M182" s="36">
        <f t="shared" si="133"/>
        <v>0</v>
      </c>
      <c r="N182" s="17"/>
      <c r="O182" s="17"/>
      <c r="P182" s="17"/>
      <c r="Q182" s="17"/>
      <c r="R182" s="36">
        <f t="shared" si="134"/>
        <v>0</v>
      </c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18">
        <v>145.0</v>
      </c>
      <c r="B183" s="16" t="s">
        <v>233</v>
      </c>
      <c r="C183" s="35">
        <f t="shared" si="131"/>
        <v>0</v>
      </c>
      <c r="D183" s="17"/>
      <c r="E183" s="17"/>
      <c r="F183" s="17"/>
      <c r="G183" s="17"/>
      <c r="H183" s="36">
        <f t="shared" si="132"/>
        <v>0</v>
      </c>
      <c r="I183" s="17"/>
      <c r="J183" s="17"/>
      <c r="K183" s="17"/>
      <c r="L183" s="17"/>
      <c r="M183" s="36">
        <f t="shared" si="133"/>
        <v>0</v>
      </c>
      <c r="N183" s="17"/>
      <c r="O183" s="17"/>
      <c r="P183" s="17"/>
      <c r="Q183" s="17"/>
      <c r="R183" s="36">
        <f t="shared" si="134"/>
        <v>0</v>
      </c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12" t="s">
        <v>234</v>
      </c>
      <c r="B184" s="13" t="s">
        <v>235</v>
      </c>
      <c r="C184" s="14">
        <f t="shared" ref="C184:R184" si="135">C185</f>
        <v>0</v>
      </c>
      <c r="D184" s="14" t="str">
        <f t="shared" si="135"/>
        <v/>
      </c>
      <c r="E184" s="14" t="str">
        <f t="shared" si="135"/>
        <v/>
      </c>
      <c r="F184" s="14" t="str">
        <f t="shared" si="135"/>
        <v/>
      </c>
      <c r="G184" s="14" t="str">
        <f t="shared" si="135"/>
        <v/>
      </c>
      <c r="H184" s="14">
        <f t="shared" si="135"/>
        <v>0</v>
      </c>
      <c r="I184" s="14" t="str">
        <f t="shared" si="135"/>
        <v/>
      </c>
      <c r="J184" s="14" t="str">
        <f t="shared" si="135"/>
        <v/>
      </c>
      <c r="K184" s="14" t="str">
        <f t="shared" si="135"/>
        <v/>
      </c>
      <c r="L184" s="14" t="str">
        <f t="shared" si="135"/>
        <v/>
      </c>
      <c r="M184" s="14">
        <f t="shared" si="135"/>
        <v>0</v>
      </c>
      <c r="N184" s="14" t="str">
        <f t="shared" si="135"/>
        <v/>
      </c>
      <c r="O184" s="14" t="str">
        <f t="shared" si="135"/>
        <v/>
      </c>
      <c r="P184" s="14" t="str">
        <f t="shared" si="135"/>
        <v/>
      </c>
      <c r="Q184" s="14" t="str">
        <f t="shared" si="135"/>
        <v/>
      </c>
      <c r="R184" s="14">
        <f t="shared" si="135"/>
        <v>0</v>
      </c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18">
        <v>146.0</v>
      </c>
      <c r="B185" s="16" t="s">
        <v>236</v>
      </c>
      <c r="C185" s="35">
        <f>H185+M185+R185</f>
        <v>0</v>
      </c>
      <c r="D185" s="17"/>
      <c r="E185" s="17"/>
      <c r="F185" s="17"/>
      <c r="G185" s="17"/>
      <c r="H185" s="36">
        <f>SUM(D185:G185)</f>
        <v>0</v>
      </c>
      <c r="I185" s="17"/>
      <c r="J185" s="17"/>
      <c r="K185" s="17"/>
      <c r="L185" s="17"/>
      <c r="M185" s="36">
        <f>SUM(I185:L185)</f>
        <v>0</v>
      </c>
      <c r="N185" s="17"/>
      <c r="O185" s="17"/>
      <c r="P185" s="17"/>
      <c r="Q185" s="17"/>
      <c r="R185" s="36">
        <f>SUM(N185:Q185)</f>
        <v>0</v>
      </c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12" t="s">
        <v>237</v>
      </c>
      <c r="B186" s="13" t="s">
        <v>238</v>
      </c>
      <c r="C186" s="14">
        <f t="shared" ref="C186:R186" si="136">C187</f>
        <v>0</v>
      </c>
      <c r="D186" s="14" t="str">
        <f t="shared" si="136"/>
        <v/>
      </c>
      <c r="E186" s="14" t="str">
        <f t="shared" si="136"/>
        <v/>
      </c>
      <c r="F186" s="14" t="str">
        <f t="shared" si="136"/>
        <v/>
      </c>
      <c r="G186" s="14" t="str">
        <f t="shared" si="136"/>
        <v/>
      </c>
      <c r="H186" s="14">
        <f t="shared" si="136"/>
        <v>0</v>
      </c>
      <c r="I186" s="14" t="str">
        <f t="shared" si="136"/>
        <v/>
      </c>
      <c r="J186" s="14" t="str">
        <f t="shared" si="136"/>
        <v/>
      </c>
      <c r="K186" s="14" t="str">
        <f t="shared" si="136"/>
        <v/>
      </c>
      <c r="L186" s="14" t="str">
        <f t="shared" si="136"/>
        <v/>
      </c>
      <c r="M186" s="14">
        <f t="shared" si="136"/>
        <v>0</v>
      </c>
      <c r="N186" s="14" t="str">
        <f t="shared" si="136"/>
        <v/>
      </c>
      <c r="O186" s="14" t="str">
        <f t="shared" si="136"/>
        <v/>
      </c>
      <c r="P186" s="14" t="str">
        <f t="shared" si="136"/>
        <v/>
      </c>
      <c r="Q186" s="14" t="str">
        <f t="shared" si="136"/>
        <v/>
      </c>
      <c r="R186" s="14">
        <f t="shared" si="136"/>
        <v>0</v>
      </c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15">
        <v>147.0</v>
      </c>
      <c r="B187" s="16" t="s">
        <v>132</v>
      </c>
      <c r="C187" s="35">
        <f t="shared" ref="C187:C189" si="137">H187+M187+R187</f>
        <v>0</v>
      </c>
      <c r="D187" s="17"/>
      <c r="E187" s="17"/>
      <c r="F187" s="17"/>
      <c r="G187" s="17"/>
      <c r="H187" s="36">
        <f t="shared" ref="H187:H189" si="138">SUM(D187:G187)</f>
        <v>0</v>
      </c>
      <c r="I187" s="17"/>
      <c r="J187" s="17"/>
      <c r="K187" s="17"/>
      <c r="L187" s="17"/>
      <c r="M187" s="36">
        <f t="shared" ref="M187:M189" si="139">SUM(I187:L187)</f>
        <v>0</v>
      </c>
      <c r="N187" s="17"/>
      <c r="O187" s="17"/>
      <c r="P187" s="17"/>
      <c r="Q187" s="17"/>
      <c r="R187" s="36">
        <f t="shared" ref="R187:R189" si="140">SUM(N187:Q187)</f>
        <v>0</v>
      </c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12">
        <v>148.0</v>
      </c>
      <c r="B188" s="13" t="s">
        <v>239</v>
      </c>
      <c r="C188" s="14">
        <f t="shared" si="137"/>
        <v>0</v>
      </c>
      <c r="D188" s="14"/>
      <c r="E188" s="14"/>
      <c r="F188" s="14"/>
      <c r="G188" s="14"/>
      <c r="H188" s="14">
        <f t="shared" si="138"/>
        <v>0</v>
      </c>
      <c r="I188" s="14"/>
      <c r="J188" s="14"/>
      <c r="K188" s="14"/>
      <c r="L188" s="14"/>
      <c r="M188" s="14">
        <f t="shared" si="139"/>
        <v>0</v>
      </c>
      <c r="N188" s="14"/>
      <c r="O188" s="14"/>
      <c r="P188" s="14"/>
      <c r="Q188" s="14"/>
      <c r="R188" s="14">
        <f t="shared" si="140"/>
        <v>0</v>
      </c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12">
        <v>149.0</v>
      </c>
      <c r="B189" s="13" t="s">
        <v>240</v>
      </c>
      <c r="C189" s="14">
        <f t="shared" si="137"/>
        <v>0</v>
      </c>
      <c r="D189" s="14"/>
      <c r="E189" s="14"/>
      <c r="F189" s="14"/>
      <c r="G189" s="14"/>
      <c r="H189" s="14">
        <f t="shared" si="138"/>
        <v>0</v>
      </c>
      <c r="I189" s="14"/>
      <c r="J189" s="14"/>
      <c r="K189" s="14"/>
      <c r="L189" s="14"/>
      <c r="M189" s="14">
        <f t="shared" si="139"/>
        <v>0</v>
      </c>
      <c r="N189" s="14"/>
      <c r="O189" s="14"/>
      <c r="P189" s="14"/>
      <c r="Q189" s="14"/>
      <c r="R189" s="14">
        <f t="shared" si="140"/>
        <v>0</v>
      </c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9" t="s">
        <v>241</v>
      </c>
      <c r="B190" s="10" t="s">
        <v>242</v>
      </c>
      <c r="C190" s="11" t="str">
        <f t="shared" ref="C190:R190" si="141">C191+C196+C202+C208+C216+C221+C225+C232+C234+C242+C245+C249+C253+C254</f>
        <v>#REF!</v>
      </c>
      <c r="D190" s="11">
        <f t="shared" si="141"/>
        <v>5.7475</v>
      </c>
      <c r="E190" s="11">
        <f t="shared" si="141"/>
        <v>5.35</v>
      </c>
      <c r="F190" s="11">
        <f t="shared" si="141"/>
        <v>5.99</v>
      </c>
      <c r="G190" s="11">
        <f t="shared" si="141"/>
        <v>4.78</v>
      </c>
      <c r="H190" s="11" t="str">
        <f t="shared" si="141"/>
        <v>#REF!</v>
      </c>
      <c r="I190" s="11">
        <f t="shared" si="141"/>
        <v>0</v>
      </c>
      <c r="J190" s="11">
        <f t="shared" si="141"/>
        <v>0.07</v>
      </c>
      <c r="K190" s="11">
        <f t="shared" si="141"/>
        <v>0</v>
      </c>
      <c r="L190" s="11">
        <f t="shared" si="141"/>
        <v>0</v>
      </c>
      <c r="M190" s="11">
        <f t="shared" si="141"/>
        <v>0.07</v>
      </c>
      <c r="N190" s="11">
        <f t="shared" si="141"/>
        <v>0</v>
      </c>
      <c r="O190" s="11">
        <f t="shared" si="141"/>
        <v>0.054</v>
      </c>
      <c r="P190" s="11">
        <f t="shared" si="141"/>
        <v>0</v>
      </c>
      <c r="Q190" s="11">
        <f t="shared" si="141"/>
        <v>0</v>
      </c>
      <c r="R190" s="11">
        <f t="shared" si="141"/>
        <v>0.054</v>
      </c>
      <c r="S190" s="20"/>
      <c r="T190" s="20"/>
      <c r="U190" s="20"/>
      <c r="V190" s="20"/>
      <c r="W190" s="20"/>
      <c r="X190" s="20"/>
      <c r="Y190" s="20"/>
      <c r="Z190" s="20"/>
    </row>
    <row r="191" ht="12.75" customHeight="1">
      <c r="A191" s="12" t="s">
        <v>243</v>
      </c>
      <c r="B191" s="13" t="s">
        <v>205</v>
      </c>
      <c r="C191" s="14">
        <f t="shared" ref="C191:R191" si="142">SUM(C192:C195)</f>
        <v>0</v>
      </c>
      <c r="D191" s="14">
        <f t="shared" si="142"/>
        <v>0</v>
      </c>
      <c r="E191" s="14">
        <f t="shared" si="142"/>
        <v>0</v>
      </c>
      <c r="F191" s="14">
        <f t="shared" si="142"/>
        <v>0</v>
      </c>
      <c r="G191" s="14">
        <f t="shared" si="142"/>
        <v>0</v>
      </c>
      <c r="H191" s="14">
        <f t="shared" si="142"/>
        <v>0</v>
      </c>
      <c r="I191" s="14">
        <f t="shared" si="142"/>
        <v>0</v>
      </c>
      <c r="J191" s="14">
        <f t="shared" si="142"/>
        <v>0</v>
      </c>
      <c r="K191" s="14">
        <f t="shared" si="142"/>
        <v>0</v>
      </c>
      <c r="L191" s="14">
        <f t="shared" si="142"/>
        <v>0</v>
      </c>
      <c r="M191" s="14">
        <f t="shared" si="142"/>
        <v>0</v>
      </c>
      <c r="N191" s="14">
        <f t="shared" si="142"/>
        <v>0</v>
      </c>
      <c r="O191" s="14">
        <f t="shared" si="142"/>
        <v>0</v>
      </c>
      <c r="P191" s="14">
        <f t="shared" si="142"/>
        <v>0</v>
      </c>
      <c r="Q191" s="14">
        <f t="shared" si="142"/>
        <v>0</v>
      </c>
      <c r="R191" s="14">
        <f t="shared" si="142"/>
        <v>0</v>
      </c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18">
        <v>150.0</v>
      </c>
      <c r="B192" s="16" t="s">
        <v>244</v>
      </c>
      <c r="C192" s="35">
        <f t="shared" ref="C192:C195" si="143">H192+M192+R192</f>
        <v>0</v>
      </c>
      <c r="D192" s="17"/>
      <c r="E192" s="17"/>
      <c r="F192" s="17"/>
      <c r="G192" s="17"/>
      <c r="H192" s="36">
        <f t="shared" ref="H192:H195" si="144">SUM(D192:G192)</f>
        <v>0</v>
      </c>
      <c r="I192" s="17"/>
      <c r="J192" s="17"/>
      <c r="K192" s="17"/>
      <c r="L192" s="17"/>
      <c r="M192" s="36">
        <f t="shared" ref="M192:M195" si="145">SUM(I192:L192)</f>
        <v>0</v>
      </c>
      <c r="N192" s="17"/>
      <c r="O192" s="17"/>
      <c r="P192" s="17"/>
      <c r="Q192" s="17"/>
      <c r="R192" s="36">
        <f t="shared" ref="R192:R195" si="146">SUM(N192:Q192)</f>
        <v>0</v>
      </c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18">
        <v>151.0</v>
      </c>
      <c r="B193" s="16" t="s">
        <v>245</v>
      </c>
      <c r="C193" s="35">
        <f t="shared" si="143"/>
        <v>0</v>
      </c>
      <c r="D193" s="17"/>
      <c r="E193" s="17"/>
      <c r="F193" s="17"/>
      <c r="G193" s="17"/>
      <c r="H193" s="36">
        <f t="shared" si="144"/>
        <v>0</v>
      </c>
      <c r="I193" s="17"/>
      <c r="J193" s="17"/>
      <c r="K193" s="17"/>
      <c r="L193" s="17"/>
      <c r="M193" s="36">
        <f t="shared" si="145"/>
        <v>0</v>
      </c>
      <c r="N193" s="17"/>
      <c r="O193" s="17"/>
      <c r="P193" s="17"/>
      <c r="Q193" s="17"/>
      <c r="R193" s="36">
        <f t="shared" si="146"/>
        <v>0</v>
      </c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18">
        <v>152.0</v>
      </c>
      <c r="B194" s="16" t="s">
        <v>246</v>
      </c>
      <c r="C194" s="35">
        <f t="shared" si="143"/>
        <v>0</v>
      </c>
      <c r="D194" s="17"/>
      <c r="E194" s="17"/>
      <c r="F194" s="17"/>
      <c r="G194" s="17"/>
      <c r="H194" s="36">
        <f t="shared" si="144"/>
        <v>0</v>
      </c>
      <c r="I194" s="17"/>
      <c r="J194" s="17"/>
      <c r="K194" s="17"/>
      <c r="L194" s="17"/>
      <c r="M194" s="36">
        <f t="shared" si="145"/>
        <v>0</v>
      </c>
      <c r="N194" s="17"/>
      <c r="O194" s="17"/>
      <c r="P194" s="17"/>
      <c r="Q194" s="17"/>
      <c r="R194" s="36">
        <f t="shared" si="146"/>
        <v>0</v>
      </c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18">
        <v>153.0</v>
      </c>
      <c r="B195" s="16" t="s">
        <v>247</v>
      </c>
      <c r="C195" s="35">
        <f t="shared" si="143"/>
        <v>0</v>
      </c>
      <c r="D195" s="17"/>
      <c r="E195" s="17"/>
      <c r="F195" s="17"/>
      <c r="G195" s="17"/>
      <c r="H195" s="36">
        <f t="shared" si="144"/>
        <v>0</v>
      </c>
      <c r="I195" s="17"/>
      <c r="J195" s="17"/>
      <c r="K195" s="17"/>
      <c r="L195" s="17"/>
      <c r="M195" s="36">
        <f t="shared" si="145"/>
        <v>0</v>
      </c>
      <c r="N195" s="17"/>
      <c r="O195" s="17"/>
      <c r="P195" s="17"/>
      <c r="Q195" s="17"/>
      <c r="R195" s="36">
        <f t="shared" si="146"/>
        <v>0</v>
      </c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12" t="s">
        <v>248</v>
      </c>
      <c r="B196" s="13" t="s">
        <v>249</v>
      </c>
      <c r="C196" s="14">
        <f t="shared" ref="C196:R196" si="147">SUM(C197:C201)</f>
        <v>0.5475</v>
      </c>
      <c r="D196" s="14">
        <f t="shared" si="147"/>
        <v>0.1375</v>
      </c>
      <c r="E196" s="14">
        <f t="shared" si="147"/>
        <v>0.14</v>
      </c>
      <c r="F196" s="14">
        <f t="shared" si="147"/>
        <v>0.14</v>
      </c>
      <c r="G196" s="14">
        <f t="shared" si="147"/>
        <v>0.13</v>
      </c>
      <c r="H196" s="14">
        <f t="shared" si="147"/>
        <v>0.5475</v>
      </c>
      <c r="I196" s="14">
        <f t="shared" si="147"/>
        <v>0</v>
      </c>
      <c r="J196" s="14">
        <f t="shared" si="147"/>
        <v>0</v>
      </c>
      <c r="K196" s="14">
        <f t="shared" si="147"/>
        <v>0</v>
      </c>
      <c r="L196" s="14">
        <f t="shared" si="147"/>
        <v>0</v>
      </c>
      <c r="M196" s="14">
        <f t="shared" si="147"/>
        <v>0</v>
      </c>
      <c r="N196" s="14">
        <f t="shared" si="147"/>
        <v>0</v>
      </c>
      <c r="O196" s="14">
        <f t="shared" si="147"/>
        <v>0</v>
      </c>
      <c r="P196" s="14">
        <f t="shared" si="147"/>
        <v>0</v>
      </c>
      <c r="Q196" s="14">
        <f t="shared" si="147"/>
        <v>0</v>
      </c>
      <c r="R196" s="14">
        <f t="shared" si="147"/>
        <v>0</v>
      </c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18">
        <v>154.0</v>
      </c>
      <c r="B197" s="16" t="s">
        <v>250</v>
      </c>
      <c r="C197" s="35">
        <f t="shared" ref="C197:C201" si="148">H197+M197+R197</f>
        <v>0</v>
      </c>
      <c r="D197" s="17"/>
      <c r="E197" s="17"/>
      <c r="F197" s="17"/>
      <c r="G197" s="17"/>
      <c r="H197" s="36">
        <f t="shared" ref="H197:H201" si="149">SUM(D197:G197)</f>
        <v>0</v>
      </c>
      <c r="I197" s="17"/>
      <c r="J197" s="17"/>
      <c r="K197" s="17"/>
      <c r="L197" s="17"/>
      <c r="M197" s="36">
        <f t="shared" ref="M197:M201" si="150">SUM(I197:L197)</f>
        <v>0</v>
      </c>
      <c r="N197" s="17"/>
      <c r="O197" s="17"/>
      <c r="P197" s="17"/>
      <c r="Q197" s="17"/>
      <c r="R197" s="36">
        <f t="shared" ref="R197:R201" si="151">SUM(N197:Q197)</f>
        <v>0</v>
      </c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18">
        <v>155.0</v>
      </c>
      <c r="B198" s="16" t="s">
        <v>251</v>
      </c>
      <c r="C198" s="35">
        <f t="shared" si="148"/>
        <v>0</v>
      </c>
      <c r="D198" s="17"/>
      <c r="E198" s="17"/>
      <c r="F198" s="17"/>
      <c r="G198" s="17"/>
      <c r="H198" s="36">
        <f t="shared" si="149"/>
        <v>0</v>
      </c>
      <c r="I198" s="17"/>
      <c r="J198" s="17"/>
      <c r="K198" s="17"/>
      <c r="L198" s="17"/>
      <c r="M198" s="36">
        <f t="shared" si="150"/>
        <v>0</v>
      </c>
      <c r="N198" s="17"/>
      <c r="O198" s="17"/>
      <c r="P198" s="17"/>
      <c r="Q198" s="17"/>
      <c r="R198" s="36">
        <f t="shared" si="151"/>
        <v>0</v>
      </c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18">
        <v>156.0</v>
      </c>
      <c r="B199" s="16" t="s">
        <v>252</v>
      </c>
      <c r="C199" s="35">
        <f t="shared" si="148"/>
        <v>0.2</v>
      </c>
      <c r="D199" s="19">
        <v>0.05</v>
      </c>
      <c r="E199" s="19">
        <v>0.05</v>
      </c>
      <c r="F199" s="19">
        <v>0.05</v>
      </c>
      <c r="G199" s="19">
        <v>0.05</v>
      </c>
      <c r="H199" s="36">
        <f t="shared" si="149"/>
        <v>0.2</v>
      </c>
      <c r="I199" s="17"/>
      <c r="J199" s="17"/>
      <c r="K199" s="17"/>
      <c r="L199" s="17"/>
      <c r="M199" s="36">
        <f t="shared" si="150"/>
        <v>0</v>
      </c>
      <c r="N199" s="17"/>
      <c r="O199" s="17"/>
      <c r="P199" s="17"/>
      <c r="Q199" s="17"/>
      <c r="R199" s="36">
        <f t="shared" si="151"/>
        <v>0</v>
      </c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18">
        <v>157.0</v>
      </c>
      <c r="B200" s="16" t="s">
        <v>253</v>
      </c>
      <c r="C200" s="35">
        <f t="shared" si="148"/>
        <v>0</v>
      </c>
      <c r="D200" s="17"/>
      <c r="E200" s="17"/>
      <c r="F200" s="17"/>
      <c r="G200" s="17"/>
      <c r="H200" s="36">
        <f t="shared" si="149"/>
        <v>0</v>
      </c>
      <c r="I200" s="17"/>
      <c r="J200" s="17"/>
      <c r="K200" s="17"/>
      <c r="L200" s="17"/>
      <c r="M200" s="36">
        <f t="shared" si="150"/>
        <v>0</v>
      </c>
      <c r="N200" s="17"/>
      <c r="O200" s="17"/>
      <c r="P200" s="17"/>
      <c r="Q200" s="17"/>
      <c r="R200" s="36">
        <f t="shared" si="151"/>
        <v>0</v>
      </c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18">
        <v>158.0</v>
      </c>
      <c r="B201" s="16" t="s">
        <v>254</v>
      </c>
      <c r="C201" s="35">
        <f t="shared" si="148"/>
        <v>0.3475</v>
      </c>
      <c r="D201" s="19">
        <v>0.0875</v>
      </c>
      <c r="E201" s="19">
        <v>0.09</v>
      </c>
      <c r="F201" s="19">
        <v>0.09</v>
      </c>
      <c r="G201" s="19">
        <v>0.08</v>
      </c>
      <c r="H201" s="36">
        <f t="shared" si="149"/>
        <v>0.3475</v>
      </c>
      <c r="I201" s="17"/>
      <c r="J201" s="17"/>
      <c r="K201" s="17"/>
      <c r="L201" s="17"/>
      <c r="M201" s="36">
        <f t="shared" si="150"/>
        <v>0</v>
      </c>
      <c r="N201" s="17"/>
      <c r="O201" s="17"/>
      <c r="P201" s="17"/>
      <c r="Q201" s="17"/>
      <c r="R201" s="36">
        <f t="shared" si="151"/>
        <v>0</v>
      </c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12" t="s">
        <v>255</v>
      </c>
      <c r="B202" s="13" t="s">
        <v>210</v>
      </c>
      <c r="C202" s="14" t="str">
        <f t="shared" ref="C202:R202" si="152">SUM(C203:C207)</f>
        <v>#REF!</v>
      </c>
      <c r="D202" s="14">
        <f t="shared" si="152"/>
        <v>4.47</v>
      </c>
      <c r="E202" s="14">
        <f t="shared" si="152"/>
        <v>5.01</v>
      </c>
      <c r="F202" s="14">
        <f t="shared" si="152"/>
        <v>5.67</v>
      </c>
      <c r="G202" s="14">
        <f t="shared" si="152"/>
        <v>4.47</v>
      </c>
      <c r="H202" s="14" t="str">
        <f t="shared" si="152"/>
        <v>#REF!</v>
      </c>
      <c r="I202" s="14">
        <f t="shared" si="152"/>
        <v>0</v>
      </c>
      <c r="J202" s="14">
        <f t="shared" si="152"/>
        <v>0</v>
      </c>
      <c r="K202" s="14">
        <f t="shared" si="152"/>
        <v>0</v>
      </c>
      <c r="L202" s="14">
        <f t="shared" si="152"/>
        <v>0</v>
      </c>
      <c r="M202" s="14">
        <f t="shared" si="152"/>
        <v>0</v>
      </c>
      <c r="N202" s="14">
        <f t="shared" si="152"/>
        <v>0</v>
      </c>
      <c r="O202" s="14">
        <f t="shared" si="152"/>
        <v>0</v>
      </c>
      <c r="P202" s="14">
        <f t="shared" si="152"/>
        <v>0</v>
      </c>
      <c r="Q202" s="14">
        <f t="shared" si="152"/>
        <v>0</v>
      </c>
      <c r="R202" s="14">
        <f t="shared" si="152"/>
        <v>0</v>
      </c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18">
        <v>159.0</v>
      </c>
      <c r="B203" s="16" t="s">
        <v>211</v>
      </c>
      <c r="C203" s="35" t="str">
        <f t="shared" ref="C203:C207" si="153">H203+M203+R203</f>
        <v>#REF!</v>
      </c>
      <c r="D203" s="19">
        <v>4.47</v>
      </c>
      <c r="E203" s="19">
        <v>4.47</v>
      </c>
      <c r="F203" s="19">
        <v>5.67</v>
      </c>
      <c r="G203" s="19">
        <v>4.47</v>
      </c>
      <c r="H203" s="36" t="str">
        <f>SUM(#REF!)</f>
        <v>#REF!</v>
      </c>
      <c r="I203" s="17"/>
      <c r="J203" s="17"/>
      <c r="K203" s="17"/>
      <c r="L203" s="17"/>
      <c r="M203" s="36">
        <f t="shared" ref="M203:M207" si="154">SUM(I203:L203)</f>
        <v>0</v>
      </c>
      <c r="N203" s="17"/>
      <c r="O203" s="17"/>
      <c r="P203" s="17"/>
      <c r="Q203" s="17"/>
      <c r="R203" s="36">
        <f t="shared" ref="R203:R207" si="155">SUM(N203:Q203)</f>
        <v>0</v>
      </c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18">
        <v>160.0</v>
      </c>
      <c r="B204" s="16" t="s">
        <v>256</v>
      </c>
      <c r="C204" s="35">
        <f t="shared" si="153"/>
        <v>0</v>
      </c>
      <c r="D204" s="17"/>
      <c r="E204" s="17"/>
      <c r="F204" s="17"/>
      <c r="G204" s="17"/>
      <c r="H204" s="36">
        <f t="shared" ref="H204:H207" si="156">SUM(D204:G204)</f>
        <v>0</v>
      </c>
      <c r="I204" s="17"/>
      <c r="J204" s="17"/>
      <c r="K204" s="17"/>
      <c r="L204" s="17"/>
      <c r="M204" s="36">
        <f t="shared" si="154"/>
        <v>0</v>
      </c>
      <c r="N204" s="17"/>
      <c r="O204" s="17"/>
      <c r="P204" s="17"/>
      <c r="Q204" s="17"/>
      <c r="R204" s="36">
        <f t="shared" si="155"/>
        <v>0</v>
      </c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18">
        <v>161.0</v>
      </c>
      <c r="B205" s="16" t="s">
        <v>213</v>
      </c>
      <c r="C205" s="35">
        <f t="shared" si="153"/>
        <v>0.54</v>
      </c>
      <c r="D205" s="17"/>
      <c r="E205" s="19">
        <v>0.54</v>
      </c>
      <c r="F205" s="17"/>
      <c r="G205" s="17"/>
      <c r="H205" s="36">
        <f t="shared" si="156"/>
        <v>0.54</v>
      </c>
      <c r="I205" s="17"/>
      <c r="J205" s="17"/>
      <c r="K205" s="17"/>
      <c r="L205" s="17"/>
      <c r="M205" s="36">
        <f t="shared" si="154"/>
        <v>0</v>
      </c>
      <c r="N205" s="17"/>
      <c r="O205" s="17"/>
      <c r="P205" s="17"/>
      <c r="Q205" s="17"/>
      <c r="R205" s="36">
        <f t="shared" si="155"/>
        <v>0</v>
      </c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18">
        <v>162.0</v>
      </c>
      <c r="B206" s="16" t="s">
        <v>214</v>
      </c>
      <c r="C206" s="35">
        <f t="shared" si="153"/>
        <v>0</v>
      </c>
      <c r="D206" s="17"/>
      <c r="E206" s="17"/>
      <c r="F206" s="17"/>
      <c r="G206" s="17"/>
      <c r="H206" s="36">
        <f t="shared" si="156"/>
        <v>0</v>
      </c>
      <c r="I206" s="17"/>
      <c r="J206" s="17"/>
      <c r="K206" s="17"/>
      <c r="L206" s="17"/>
      <c r="M206" s="36">
        <f t="shared" si="154"/>
        <v>0</v>
      </c>
      <c r="N206" s="17"/>
      <c r="O206" s="17"/>
      <c r="P206" s="17"/>
      <c r="Q206" s="17"/>
      <c r="R206" s="36">
        <f t="shared" si="155"/>
        <v>0</v>
      </c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18">
        <v>163.0</v>
      </c>
      <c r="B207" s="16" t="s">
        <v>257</v>
      </c>
      <c r="C207" s="35">
        <f t="shared" si="153"/>
        <v>0</v>
      </c>
      <c r="D207" s="17"/>
      <c r="E207" s="17"/>
      <c r="F207" s="17"/>
      <c r="G207" s="17"/>
      <c r="H207" s="36">
        <f t="shared" si="156"/>
        <v>0</v>
      </c>
      <c r="I207" s="17"/>
      <c r="J207" s="17"/>
      <c r="K207" s="17"/>
      <c r="L207" s="17"/>
      <c r="M207" s="36">
        <f t="shared" si="154"/>
        <v>0</v>
      </c>
      <c r="N207" s="17"/>
      <c r="O207" s="17"/>
      <c r="P207" s="17"/>
      <c r="Q207" s="17"/>
      <c r="R207" s="36">
        <f t="shared" si="155"/>
        <v>0</v>
      </c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12" t="s">
        <v>258</v>
      </c>
      <c r="B208" s="13" t="s">
        <v>219</v>
      </c>
      <c r="C208" s="14">
        <f t="shared" ref="C208:R208" si="157">SUM(C209:C215)</f>
        <v>0</v>
      </c>
      <c r="D208" s="14">
        <f t="shared" si="157"/>
        <v>0</v>
      </c>
      <c r="E208" s="14">
        <f t="shared" si="157"/>
        <v>0</v>
      </c>
      <c r="F208" s="14">
        <f t="shared" si="157"/>
        <v>0</v>
      </c>
      <c r="G208" s="14">
        <f t="shared" si="157"/>
        <v>0</v>
      </c>
      <c r="H208" s="14">
        <f t="shared" si="157"/>
        <v>0</v>
      </c>
      <c r="I208" s="14">
        <f t="shared" si="157"/>
        <v>0</v>
      </c>
      <c r="J208" s="14">
        <f t="shared" si="157"/>
        <v>0</v>
      </c>
      <c r="K208" s="14">
        <f t="shared" si="157"/>
        <v>0</v>
      </c>
      <c r="L208" s="14">
        <f t="shared" si="157"/>
        <v>0</v>
      </c>
      <c r="M208" s="14">
        <f t="shared" si="157"/>
        <v>0</v>
      </c>
      <c r="N208" s="14">
        <f t="shared" si="157"/>
        <v>0</v>
      </c>
      <c r="O208" s="14">
        <f t="shared" si="157"/>
        <v>0</v>
      </c>
      <c r="P208" s="14">
        <f t="shared" si="157"/>
        <v>0</v>
      </c>
      <c r="Q208" s="14">
        <f t="shared" si="157"/>
        <v>0</v>
      </c>
      <c r="R208" s="14">
        <f t="shared" si="157"/>
        <v>0</v>
      </c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18">
        <v>164.0</v>
      </c>
      <c r="B209" s="16" t="s">
        <v>259</v>
      </c>
      <c r="C209" s="35">
        <f t="shared" ref="C209:C215" si="158">H209+M209+R209</f>
        <v>0</v>
      </c>
      <c r="D209" s="17"/>
      <c r="E209" s="17"/>
      <c r="F209" s="17"/>
      <c r="G209" s="17"/>
      <c r="H209" s="36">
        <f t="shared" ref="H209:H215" si="159">SUM(D209:G209)</f>
        <v>0</v>
      </c>
      <c r="I209" s="17"/>
      <c r="J209" s="17"/>
      <c r="K209" s="17"/>
      <c r="L209" s="17"/>
      <c r="M209" s="36">
        <f t="shared" ref="M209:M215" si="160">SUM(I209:L209)</f>
        <v>0</v>
      </c>
      <c r="N209" s="17"/>
      <c r="O209" s="17"/>
      <c r="P209" s="17"/>
      <c r="Q209" s="17"/>
      <c r="R209" s="36">
        <f t="shared" ref="R209:R215" si="161">SUM(N209:Q209)</f>
        <v>0</v>
      </c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18">
        <v>165.0</v>
      </c>
      <c r="B210" s="16" t="s">
        <v>260</v>
      </c>
      <c r="C210" s="35">
        <f t="shared" si="158"/>
        <v>0</v>
      </c>
      <c r="D210" s="17"/>
      <c r="E210" s="17"/>
      <c r="F210" s="17"/>
      <c r="G210" s="17"/>
      <c r="H210" s="36">
        <f t="shared" si="159"/>
        <v>0</v>
      </c>
      <c r="I210" s="17"/>
      <c r="J210" s="17"/>
      <c r="K210" s="17"/>
      <c r="L210" s="17"/>
      <c r="M210" s="36">
        <f t="shared" si="160"/>
        <v>0</v>
      </c>
      <c r="N210" s="17"/>
      <c r="O210" s="17"/>
      <c r="P210" s="17"/>
      <c r="Q210" s="17"/>
      <c r="R210" s="36">
        <f t="shared" si="161"/>
        <v>0</v>
      </c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18">
        <v>166.0</v>
      </c>
      <c r="B211" s="16" t="s">
        <v>261</v>
      </c>
      <c r="C211" s="35">
        <f t="shared" si="158"/>
        <v>0</v>
      </c>
      <c r="D211" s="17"/>
      <c r="E211" s="17"/>
      <c r="F211" s="17"/>
      <c r="G211" s="17"/>
      <c r="H211" s="36">
        <f t="shared" si="159"/>
        <v>0</v>
      </c>
      <c r="I211" s="17"/>
      <c r="J211" s="17"/>
      <c r="K211" s="17"/>
      <c r="L211" s="17"/>
      <c r="M211" s="36">
        <f t="shared" si="160"/>
        <v>0</v>
      </c>
      <c r="N211" s="17"/>
      <c r="O211" s="17"/>
      <c r="P211" s="17"/>
      <c r="Q211" s="17"/>
      <c r="R211" s="36">
        <f t="shared" si="161"/>
        <v>0</v>
      </c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18">
        <v>167.0</v>
      </c>
      <c r="B212" s="16" t="s">
        <v>262</v>
      </c>
      <c r="C212" s="35">
        <f t="shared" si="158"/>
        <v>0</v>
      </c>
      <c r="D212" s="17"/>
      <c r="E212" s="17"/>
      <c r="F212" s="17"/>
      <c r="G212" s="17"/>
      <c r="H212" s="36">
        <f t="shared" si="159"/>
        <v>0</v>
      </c>
      <c r="I212" s="17"/>
      <c r="J212" s="17"/>
      <c r="K212" s="17"/>
      <c r="L212" s="17"/>
      <c r="M212" s="36">
        <f t="shared" si="160"/>
        <v>0</v>
      </c>
      <c r="N212" s="17"/>
      <c r="O212" s="17"/>
      <c r="P212" s="17"/>
      <c r="Q212" s="17"/>
      <c r="R212" s="36">
        <f t="shared" si="161"/>
        <v>0</v>
      </c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18">
        <v>168.0</v>
      </c>
      <c r="B213" s="16" t="s">
        <v>263</v>
      </c>
      <c r="C213" s="35">
        <f t="shared" si="158"/>
        <v>0</v>
      </c>
      <c r="D213" s="17"/>
      <c r="E213" s="17"/>
      <c r="F213" s="17"/>
      <c r="G213" s="17"/>
      <c r="H213" s="36">
        <f t="shared" si="159"/>
        <v>0</v>
      </c>
      <c r="I213" s="17"/>
      <c r="J213" s="17"/>
      <c r="K213" s="17"/>
      <c r="L213" s="17"/>
      <c r="M213" s="36">
        <f t="shared" si="160"/>
        <v>0</v>
      </c>
      <c r="N213" s="17"/>
      <c r="O213" s="17"/>
      <c r="P213" s="17"/>
      <c r="Q213" s="17"/>
      <c r="R213" s="36">
        <f t="shared" si="161"/>
        <v>0</v>
      </c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18">
        <v>169.0</v>
      </c>
      <c r="B214" s="16" t="s">
        <v>264</v>
      </c>
      <c r="C214" s="35">
        <f t="shared" si="158"/>
        <v>0</v>
      </c>
      <c r="D214" s="17"/>
      <c r="E214" s="17"/>
      <c r="F214" s="17"/>
      <c r="G214" s="17"/>
      <c r="H214" s="36">
        <f t="shared" si="159"/>
        <v>0</v>
      </c>
      <c r="I214" s="17"/>
      <c r="J214" s="17"/>
      <c r="K214" s="17"/>
      <c r="L214" s="17"/>
      <c r="M214" s="36">
        <f t="shared" si="160"/>
        <v>0</v>
      </c>
      <c r="N214" s="17"/>
      <c r="O214" s="17"/>
      <c r="P214" s="17"/>
      <c r="Q214" s="17"/>
      <c r="R214" s="36">
        <f t="shared" si="161"/>
        <v>0</v>
      </c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18">
        <v>170.0</v>
      </c>
      <c r="B215" s="16" t="s">
        <v>265</v>
      </c>
      <c r="C215" s="35">
        <f t="shared" si="158"/>
        <v>0</v>
      </c>
      <c r="D215" s="17"/>
      <c r="E215" s="17"/>
      <c r="F215" s="17"/>
      <c r="G215" s="17"/>
      <c r="H215" s="36">
        <f t="shared" si="159"/>
        <v>0</v>
      </c>
      <c r="I215" s="17"/>
      <c r="J215" s="17"/>
      <c r="K215" s="17"/>
      <c r="L215" s="17"/>
      <c r="M215" s="36">
        <f t="shared" si="160"/>
        <v>0</v>
      </c>
      <c r="N215" s="17"/>
      <c r="O215" s="17"/>
      <c r="P215" s="17"/>
      <c r="Q215" s="17"/>
      <c r="R215" s="36">
        <f t="shared" si="161"/>
        <v>0</v>
      </c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12" t="s">
        <v>266</v>
      </c>
      <c r="B216" s="13" t="s">
        <v>267</v>
      </c>
      <c r="C216" s="14">
        <f t="shared" ref="C216:R216" si="162">SUM(C217:C220)</f>
        <v>0</v>
      </c>
      <c r="D216" s="14">
        <f t="shared" si="162"/>
        <v>0</v>
      </c>
      <c r="E216" s="14">
        <f t="shared" si="162"/>
        <v>0</v>
      </c>
      <c r="F216" s="14">
        <f t="shared" si="162"/>
        <v>0</v>
      </c>
      <c r="G216" s="14">
        <f t="shared" si="162"/>
        <v>0</v>
      </c>
      <c r="H216" s="14">
        <f t="shared" si="162"/>
        <v>0</v>
      </c>
      <c r="I216" s="14">
        <f t="shared" si="162"/>
        <v>0</v>
      </c>
      <c r="J216" s="14">
        <f t="shared" si="162"/>
        <v>0</v>
      </c>
      <c r="K216" s="14">
        <f t="shared" si="162"/>
        <v>0</v>
      </c>
      <c r="L216" s="14">
        <f t="shared" si="162"/>
        <v>0</v>
      </c>
      <c r="M216" s="14">
        <f t="shared" si="162"/>
        <v>0</v>
      </c>
      <c r="N216" s="14">
        <f t="shared" si="162"/>
        <v>0</v>
      </c>
      <c r="O216" s="14">
        <f t="shared" si="162"/>
        <v>0</v>
      </c>
      <c r="P216" s="14">
        <f t="shared" si="162"/>
        <v>0</v>
      </c>
      <c r="Q216" s="14">
        <f t="shared" si="162"/>
        <v>0</v>
      </c>
      <c r="R216" s="14">
        <f t="shared" si="162"/>
        <v>0</v>
      </c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18">
        <v>171.0</v>
      </c>
      <c r="B217" s="16" t="s">
        <v>268</v>
      </c>
      <c r="C217" s="35">
        <f t="shared" ref="C217:C220" si="163">H217+M217+R217</f>
        <v>0</v>
      </c>
      <c r="D217" s="17"/>
      <c r="E217" s="17"/>
      <c r="F217" s="17"/>
      <c r="G217" s="17"/>
      <c r="H217" s="36">
        <f t="shared" ref="H217:H220" si="164">SUM(D217:G217)</f>
        <v>0</v>
      </c>
      <c r="I217" s="17"/>
      <c r="J217" s="17"/>
      <c r="K217" s="17"/>
      <c r="L217" s="17"/>
      <c r="M217" s="36">
        <f t="shared" ref="M217:M220" si="165">SUM(I217:L217)</f>
        <v>0</v>
      </c>
      <c r="N217" s="17"/>
      <c r="O217" s="17"/>
      <c r="P217" s="17"/>
      <c r="Q217" s="17"/>
      <c r="R217" s="36">
        <f t="shared" ref="R217:R220" si="166">SUM(N217:Q217)</f>
        <v>0</v>
      </c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18">
        <v>172.0</v>
      </c>
      <c r="B218" s="16" t="s">
        <v>269</v>
      </c>
      <c r="C218" s="35">
        <f t="shared" si="163"/>
        <v>0</v>
      </c>
      <c r="D218" s="17"/>
      <c r="E218" s="17"/>
      <c r="F218" s="17"/>
      <c r="G218" s="17"/>
      <c r="H218" s="36">
        <f t="shared" si="164"/>
        <v>0</v>
      </c>
      <c r="I218" s="17"/>
      <c r="J218" s="17"/>
      <c r="K218" s="17"/>
      <c r="L218" s="17"/>
      <c r="M218" s="36">
        <f t="shared" si="165"/>
        <v>0</v>
      </c>
      <c r="N218" s="17"/>
      <c r="O218" s="17"/>
      <c r="P218" s="17"/>
      <c r="Q218" s="17"/>
      <c r="R218" s="36">
        <f t="shared" si="166"/>
        <v>0</v>
      </c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18">
        <v>173.0</v>
      </c>
      <c r="B219" s="16" t="s">
        <v>270</v>
      </c>
      <c r="C219" s="35">
        <f t="shared" si="163"/>
        <v>0</v>
      </c>
      <c r="D219" s="17"/>
      <c r="E219" s="17"/>
      <c r="F219" s="17"/>
      <c r="G219" s="17"/>
      <c r="H219" s="36">
        <f t="shared" si="164"/>
        <v>0</v>
      </c>
      <c r="I219" s="17"/>
      <c r="J219" s="17"/>
      <c r="K219" s="17"/>
      <c r="L219" s="17"/>
      <c r="M219" s="36">
        <f t="shared" si="165"/>
        <v>0</v>
      </c>
      <c r="N219" s="17"/>
      <c r="O219" s="17"/>
      <c r="P219" s="17"/>
      <c r="Q219" s="17"/>
      <c r="R219" s="36">
        <f t="shared" si="166"/>
        <v>0</v>
      </c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18">
        <v>174.0</v>
      </c>
      <c r="B220" s="16" t="s">
        <v>271</v>
      </c>
      <c r="C220" s="35">
        <f t="shared" si="163"/>
        <v>0</v>
      </c>
      <c r="D220" s="17"/>
      <c r="E220" s="17"/>
      <c r="F220" s="17"/>
      <c r="G220" s="17"/>
      <c r="H220" s="36">
        <f t="shared" si="164"/>
        <v>0</v>
      </c>
      <c r="I220" s="17"/>
      <c r="J220" s="17"/>
      <c r="K220" s="17"/>
      <c r="L220" s="17"/>
      <c r="M220" s="36">
        <f t="shared" si="165"/>
        <v>0</v>
      </c>
      <c r="N220" s="17"/>
      <c r="O220" s="17"/>
      <c r="P220" s="17"/>
      <c r="Q220" s="17"/>
      <c r="R220" s="36">
        <f t="shared" si="166"/>
        <v>0</v>
      </c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12" t="s">
        <v>272</v>
      </c>
      <c r="B221" s="13" t="s">
        <v>223</v>
      </c>
      <c r="C221" s="14">
        <f t="shared" ref="C221:R221" si="167">SUM(C222:C224)</f>
        <v>0.144</v>
      </c>
      <c r="D221" s="14">
        <f t="shared" si="167"/>
        <v>0</v>
      </c>
      <c r="E221" s="14">
        <f t="shared" si="167"/>
        <v>0.02</v>
      </c>
      <c r="F221" s="14">
        <f t="shared" si="167"/>
        <v>0</v>
      </c>
      <c r="G221" s="14">
        <f t="shared" si="167"/>
        <v>0</v>
      </c>
      <c r="H221" s="14">
        <f t="shared" si="167"/>
        <v>0.02</v>
      </c>
      <c r="I221" s="14">
        <f t="shared" si="167"/>
        <v>0</v>
      </c>
      <c r="J221" s="14">
        <f t="shared" si="167"/>
        <v>0.07</v>
      </c>
      <c r="K221" s="14">
        <f t="shared" si="167"/>
        <v>0</v>
      </c>
      <c r="L221" s="14">
        <f t="shared" si="167"/>
        <v>0</v>
      </c>
      <c r="M221" s="14">
        <f t="shared" si="167"/>
        <v>0.07</v>
      </c>
      <c r="N221" s="14">
        <f t="shared" si="167"/>
        <v>0</v>
      </c>
      <c r="O221" s="14">
        <f t="shared" si="167"/>
        <v>0.054</v>
      </c>
      <c r="P221" s="14">
        <f t="shared" si="167"/>
        <v>0</v>
      </c>
      <c r="Q221" s="14">
        <f t="shared" si="167"/>
        <v>0</v>
      </c>
      <c r="R221" s="14">
        <f t="shared" si="167"/>
        <v>0.054</v>
      </c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18">
        <v>175.0</v>
      </c>
      <c r="B222" s="16" t="s">
        <v>224</v>
      </c>
      <c r="C222" s="35">
        <f t="shared" ref="C222:C224" si="168">H222+M222+R222</f>
        <v>0</v>
      </c>
      <c r="D222" s="19">
        <v>0.0</v>
      </c>
      <c r="E222" s="19">
        <v>0.0</v>
      </c>
      <c r="F222" s="19">
        <v>0.0</v>
      </c>
      <c r="G222" s="19">
        <v>0.0</v>
      </c>
      <c r="H222" s="36">
        <f t="shared" ref="H222:H224" si="169">SUM(D222:G222)</f>
        <v>0</v>
      </c>
      <c r="I222" s="19">
        <v>0.0</v>
      </c>
      <c r="J222" s="19">
        <v>0.0</v>
      </c>
      <c r="K222" s="19">
        <v>0.0</v>
      </c>
      <c r="L222" s="19">
        <v>0.0</v>
      </c>
      <c r="M222" s="36">
        <f t="shared" ref="M222:M224" si="170">SUM(I222:L222)</f>
        <v>0</v>
      </c>
      <c r="N222" s="19">
        <v>0.0</v>
      </c>
      <c r="O222" s="19">
        <v>0.0</v>
      </c>
      <c r="P222" s="19">
        <v>0.0</v>
      </c>
      <c r="Q222" s="19">
        <v>0.0</v>
      </c>
      <c r="R222" s="36">
        <f t="shared" ref="R222:R224" si="171">SUM(N222:Q222)</f>
        <v>0</v>
      </c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18">
        <v>176.0</v>
      </c>
      <c r="B223" s="16" t="s">
        <v>225</v>
      </c>
      <c r="C223" s="35">
        <f t="shared" si="168"/>
        <v>0.144</v>
      </c>
      <c r="D223" s="19">
        <v>0.0</v>
      </c>
      <c r="E223" s="19">
        <v>0.02</v>
      </c>
      <c r="F223" s="19">
        <v>0.0</v>
      </c>
      <c r="G223" s="19">
        <v>0.0</v>
      </c>
      <c r="H223" s="36">
        <f t="shared" si="169"/>
        <v>0.02</v>
      </c>
      <c r="I223" s="19">
        <v>0.0</v>
      </c>
      <c r="J223" s="19">
        <v>0.07</v>
      </c>
      <c r="K223" s="19">
        <v>0.0</v>
      </c>
      <c r="L223" s="19">
        <v>0.0</v>
      </c>
      <c r="M223" s="36">
        <f t="shared" si="170"/>
        <v>0.07</v>
      </c>
      <c r="N223" s="19">
        <v>0.0</v>
      </c>
      <c r="O223" s="19">
        <v>0.054</v>
      </c>
      <c r="P223" s="19">
        <v>0.0</v>
      </c>
      <c r="Q223" s="19">
        <v>0.0</v>
      </c>
      <c r="R223" s="36">
        <f t="shared" si="171"/>
        <v>0.054</v>
      </c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18">
        <v>177.0</v>
      </c>
      <c r="B224" s="16" t="s">
        <v>226</v>
      </c>
      <c r="C224" s="35">
        <f t="shared" si="168"/>
        <v>0</v>
      </c>
      <c r="D224" s="19">
        <v>0.0</v>
      </c>
      <c r="E224" s="19">
        <v>0.0</v>
      </c>
      <c r="F224" s="19">
        <v>0.0</v>
      </c>
      <c r="G224" s="19">
        <v>0.0</v>
      </c>
      <c r="H224" s="36">
        <f t="shared" si="169"/>
        <v>0</v>
      </c>
      <c r="I224" s="19">
        <v>0.0</v>
      </c>
      <c r="J224" s="19">
        <v>0.0</v>
      </c>
      <c r="K224" s="19">
        <v>0.0</v>
      </c>
      <c r="L224" s="19">
        <v>0.0</v>
      </c>
      <c r="M224" s="36">
        <f t="shared" si="170"/>
        <v>0</v>
      </c>
      <c r="N224" s="19">
        <v>0.0</v>
      </c>
      <c r="O224" s="19">
        <v>0.0</v>
      </c>
      <c r="P224" s="19">
        <v>0.0</v>
      </c>
      <c r="Q224" s="19">
        <v>0.0</v>
      </c>
      <c r="R224" s="36">
        <f t="shared" si="171"/>
        <v>0</v>
      </c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12" t="s">
        <v>273</v>
      </c>
      <c r="B225" s="13" t="s">
        <v>274</v>
      </c>
      <c r="C225" s="14">
        <f t="shared" ref="C225:R225" si="172">SUM(C226:C231)</f>
        <v>0</v>
      </c>
      <c r="D225" s="14">
        <f t="shared" si="172"/>
        <v>0</v>
      </c>
      <c r="E225" s="14">
        <f t="shared" si="172"/>
        <v>0</v>
      </c>
      <c r="F225" s="14">
        <f t="shared" si="172"/>
        <v>0</v>
      </c>
      <c r="G225" s="14">
        <f t="shared" si="172"/>
        <v>0</v>
      </c>
      <c r="H225" s="14">
        <f t="shared" si="172"/>
        <v>0</v>
      </c>
      <c r="I225" s="14">
        <f t="shared" si="172"/>
        <v>0</v>
      </c>
      <c r="J225" s="14">
        <f t="shared" si="172"/>
        <v>0</v>
      </c>
      <c r="K225" s="14">
        <f t="shared" si="172"/>
        <v>0</v>
      </c>
      <c r="L225" s="14">
        <f t="shared" si="172"/>
        <v>0</v>
      </c>
      <c r="M225" s="14">
        <f t="shared" si="172"/>
        <v>0</v>
      </c>
      <c r="N225" s="14">
        <f t="shared" si="172"/>
        <v>0</v>
      </c>
      <c r="O225" s="14">
        <f t="shared" si="172"/>
        <v>0</v>
      </c>
      <c r="P225" s="14">
        <f t="shared" si="172"/>
        <v>0</v>
      </c>
      <c r="Q225" s="14">
        <f t="shared" si="172"/>
        <v>0</v>
      </c>
      <c r="R225" s="14">
        <f t="shared" si="172"/>
        <v>0</v>
      </c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18">
        <v>178.0</v>
      </c>
      <c r="B226" s="16" t="s">
        <v>275</v>
      </c>
      <c r="C226" s="35">
        <f t="shared" ref="C226:C231" si="173">H226+M226+R226</f>
        <v>0</v>
      </c>
      <c r="D226" s="17"/>
      <c r="E226" s="17"/>
      <c r="F226" s="17"/>
      <c r="G226" s="17"/>
      <c r="H226" s="36">
        <f t="shared" ref="H226:H231" si="174">SUM(D226:G226)</f>
        <v>0</v>
      </c>
      <c r="I226" s="17"/>
      <c r="J226" s="17"/>
      <c r="K226" s="17"/>
      <c r="L226" s="17"/>
      <c r="M226" s="36">
        <f t="shared" ref="M226:M231" si="175">SUM(I226:L226)</f>
        <v>0</v>
      </c>
      <c r="N226" s="17"/>
      <c r="O226" s="17"/>
      <c r="P226" s="17"/>
      <c r="Q226" s="17"/>
      <c r="R226" s="36">
        <f t="shared" ref="R226:R231" si="176">SUM(N226:Q226)</f>
        <v>0</v>
      </c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18">
        <v>179.0</v>
      </c>
      <c r="B227" s="16" t="s">
        <v>132</v>
      </c>
      <c r="C227" s="35">
        <f t="shared" si="173"/>
        <v>0</v>
      </c>
      <c r="D227" s="17"/>
      <c r="E227" s="17"/>
      <c r="F227" s="17"/>
      <c r="G227" s="17"/>
      <c r="H227" s="36">
        <f t="shared" si="174"/>
        <v>0</v>
      </c>
      <c r="I227" s="17"/>
      <c r="J227" s="17"/>
      <c r="K227" s="17"/>
      <c r="L227" s="17"/>
      <c r="M227" s="36">
        <f t="shared" si="175"/>
        <v>0</v>
      </c>
      <c r="N227" s="17"/>
      <c r="O227" s="17"/>
      <c r="P227" s="17"/>
      <c r="Q227" s="17"/>
      <c r="R227" s="36">
        <f t="shared" si="176"/>
        <v>0</v>
      </c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18">
        <v>180.0</v>
      </c>
      <c r="B228" s="16" t="s">
        <v>276</v>
      </c>
      <c r="C228" s="35">
        <f t="shared" si="173"/>
        <v>0</v>
      </c>
      <c r="D228" s="17"/>
      <c r="E228" s="17"/>
      <c r="F228" s="17"/>
      <c r="G228" s="17"/>
      <c r="H228" s="36">
        <f t="shared" si="174"/>
        <v>0</v>
      </c>
      <c r="I228" s="17"/>
      <c r="J228" s="17"/>
      <c r="K228" s="17"/>
      <c r="L228" s="17"/>
      <c r="M228" s="36">
        <f t="shared" si="175"/>
        <v>0</v>
      </c>
      <c r="N228" s="17"/>
      <c r="O228" s="17"/>
      <c r="P228" s="17"/>
      <c r="Q228" s="17"/>
      <c r="R228" s="36">
        <f t="shared" si="176"/>
        <v>0</v>
      </c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18">
        <v>181.0</v>
      </c>
      <c r="B229" s="16" t="s">
        <v>277</v>
      </c>
      <c r="C229" s="35">
        <f t="shared" si="173"/>
        <v>0</v>
      </c>
      <c r="D229" s="17"/>
      <c r="E229" s="17"/>
      <c r="F229" s="17"/>
      <c r="G229" s="17"/>
      <c r="H229" s="36">
        <f t="shared" si="174"/>
        <v>0</v>
      </c>
      <c r="I229" s="17"/>
      <c r="J229" s="17"/>
      <c r="K229" s="17"/>
      <c r="L229" s="17"/>
      <c r="M229" s="36">
        <f t="shared" si="175"/>
        <v>0</v>
      </c>
      <c r="N229" s="17"/>
      <c r="O229" s="17"/>
      <c r="P229" s="17"/>
      <c r="Q229" s="17"/>
      <c r="R229" s="36">
        <f t="shared" si="176"/>
        <v>0</v>
      </c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18">
        <v>182.0</v>
      </c>
      <c r="B230" s="16" t="s">
        <v>278</v>
      </c>
      <c r="C230" s="35">
        <f t="shared" si="173"/>
        <v>0</v>
      </c>
      <c r="D230" s="17"/>
      <c r="E230" s="17"/>
      <c r="F230" s="17"/>
      <c r="G230" s="17"/>
      <c r="H230" s="36">
        <f t="shared" si="174"/>
        <v>0</v>
      </c>
      <c r="I230" s="17"/>
      <c r="J230" s="17"/>
      <c r="K230" s="17"/>
      <c r="L230" s="17"/>
      <c r="M230" s="36">
        <f t="shared" si="175"/>
        <v>0</v>
      </c>
      <c r="N230" s="17"/>
      <c r="O230" s="17"/>
      <c r="P230" s="17"/>
      <c r="Q230" s="17"/>
      <c r="R230" s="36">
        <f t="shared" si="176"/>
        <v>0</v>
      </c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18">
        <v>183.0</v>
      </c>
      <c r="B231" s="16" t="s">
        <v>279</v>
      </c>
      <c r="C231" s="35">
        <f t="shared" si="173"/>
        <v>0</v>
      </c>
      <c r="D231" s="17"/>
      <c r="E231" s="17"/>
      <c r="F231" s="17"/>
      <c r="G231" s="17"/>
      <c r="H231" s="36">
        <f t="shared" si="174"/>
        <v>0</v>
      </c>
      <c r="I231" s="17"/>
      <c r="J231" s="17"/>
      <c r="K231" s="17"/>
      <c r="L231" s="17"/>
      <c r="M231" s="36">
        <f t="shared" si="175"/>
        <v>0</v>
      </c>
      <c r="N231" s="17"/>
      <c r="O231" s="17"/>
      <c r="P231" s="17"/>
      <c r="Q231" s="17"/>
      <c r="R231" s="36">
        <f t="shared" si="176"/>
        <v>0</v>
      </c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12" t="s">
        <v>280</v>
      </c>
      <c r="B232" s="13" t="s">
        <v>281</v>
      </c>
      <c r="C232" s="14">
        <f t="shared" ref="C232:R232" si="177">C233</f>
        <v>0</v>
      </c>
      <c r="D232" s="14" t="str">
        <f t="shared" si="177"/>
        <v/>
      </c>
      <c r="E232" s="14" t="str">
        <f t="shared" si="177"/>
        <v/>
      </c>
      <c r="F232" s="14" t="str">
        <f t="shared" si="177"/>
        <v/>
      </c>
      <c r="G232" s="14" t="str">
        <f t="shared" si="177"/>
        <v/>
      </c>
      <c r="H232" s="14">
        <f t="shared" si="177"/>
        <v>0</v>
      </c>
      <c r="I232" s="14" t="str">
        <f t="shared" si="177"/>
        <v/>
      </c>
      <c r="J232" s="14" t="str">
        <f t="shared" si="177"/>
        <v/>
      </c>
      <c r="K232" s="14" t="str">
        <f t="shared" si="177"/>
        <v/>
      </c>
      <c r="L232" s="14" t="str">
        <f t="shared" si="177"/>
        <v/>
      </c>
      <c r="M232" s="14">
        <f t="shared" si="177"/>
        <v>0</v>
      </c>
      <c r="N232" s="14" t="str">
        <f t="shared" si="177"/>
        <v/>
      </c>
      <c r="O232" s="14" t="str">
        <f t="shared" si="177"/>
        <v/>
      </c>
      <c r="P232" s="14" t="str">
        <f t="shared" si="177"/>
        <v/>
      </c>
      <c r="Q232" s="14" t="str">
        <f t="shared" si="177"/>
        <v/>
      </c>
      <c r="R232" s="14">
        <f t="shared" si="177"/>
        <v>0</v>
      </c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18">
        <v>184.0</v>
      </c>
      <c r="B233" s="16" t="s">
        <v>282</v>
      </c>
      <c r="C233" s="35">
        <f>H233+M233+R233</f>
        <v>0</v>
      </c>
      <c r="D233" s="17"/>
      <c r="E233" s="17"/>
      <c r="F233" s="17"/>
      <c r="G233" s="17"/>
      <c r="H233" s="36">
        <f>SUM(D233:G233)</f>
        <v>0</v>
      </c>
      <c r="I233" s="17"/>
      <c r="J233" s="17"/>
      <c r="K233" s="17"/>
      <c r="L233" s="17"/>
      <c r="M233" s="36">
        <f>SUM(I233:L233)</f>
        <v>0</v>
      </c>
      <c r="N233" s="17"/>
      <c r="O233" s="17"/>
      <c r="P233" s="17"/>
      <c r="Q233" s="17"/>
      <c r="R233" s="36">
        <f>SUM(N233:Q233)</f>
        <v>0</v>
      </c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12" t="s">
        <v>283</v>
      </c>
      <c r="B234" s="13" t="s">
        <v>228</v>
      </c>
      <c r="C234" s="14">
        <f t="shared" ref="C234:R234" si="178">SUM(C235:C241)</f>
        <v>0.72</v>
      </c>
      <c r="D234" s="14">
        <f t="shared" si="178"/>
        <v>0.18</v>
      </c>
      <c r="E234" s="14">
        <f t="shared" si="178"/>
        <v>0.18</v>
      </c>
      <c r="F234" s="14">
        <f t="shared" si="178"/>
        <v>0.18</v>
      </c>
      <c r="G234" s="14">
        <f t="shared" si="178"/>
        <v>0.18</v>
      </c>
      <c r="H234" s="14">
        <f t="shared" si="178"/>
        <v>0.72</v>
      </c>
      <c r="I234" s="14">
        <f t="shared" si="178"/>
        <v>0</v>
      </c>
      <c r="J234" s="14">
        <f t="shared" si="178"/>
        <v>0</v>
      </c>
      <c r="K234" s="14">
        <f t="shared" si="178"/>
        <v>0</v>
      </c>
      <c r="L234" s="14">
        <f t="shared" si="178"/>
        <v>0</v>
      </c>
      <c r="M234" s="14">
        <f t="shared" si="178"/>
        <v>0</v>
      </c>
      <c r="N234" s="14">
        <f t="shared" si="178"/>
        <v>0</v>
      </c>
      <c r="O234" s="14">
        <f t="shared" si="178"/>
        <v>0</v>
      </c>
      <c r="P234" s="14">
        <f t="shared" si="178"/>
        <v>0</v>
      </c>
      <c r="Q234" s="14">
        <f t="shared" si="178"/>
        <v>0</v>
      </c>
      <c r="R234" s="14">
        <f t="shared" si="178"/>
        <v>0</v>
      </c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18">
        <v>185.1</v>
      </c>
      <c r="B235" s="16" t="s">
        <v>229</v>
      </c>
      <c r="C235" s="35">
        <f t="shared" ref="C235:C241" si="179">H235+M235+R235</f>
        <v>0</v>
      </c>
      <c r="D235" s="17"/>
      <c r="E235" s="17"/>
      <c r="F235" s="17"/>
      <c r="G235" s="17"/>
      <c r="H235" s="36">
        <f t="shared" ref="H235:H241" si="180">SUM(D235:G235)</f>
        <v>0</v>
      </c>
      <c r="I235" s="17"/>
      <c r="J235" s="17"/>
      <c r="K235" s="17"/>
      <c r="L235" s="17"/>
      <c r="M235" s="36">
        <f t="shared" ref="M235:M241" si="181">SUM(I235:L235)</f>
        <v>0</v>
      </c>
      <c r="N235" s="17"/>
      <c r="O235" s="17"/>
      <c r="P235" s="17"/>
      <c r="Q235" s="17"/>
      <c r="R235" s="36">
        <f t="shared" ref="R235:R241" si="182">SUM(N235:Q235)</f>
        <v>0</v>
      </c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18">
        <v>185.2</v>
      </c>
      <c r="B236" s="16" t="s">
        <v>230</v>
      </c>
      <c r="C236" s="35">
        <f t="shared" si="179"/>
        <v>0</v>
      </c>
      <c r="D236" s="17"/>
      <c r="E236" s="17"/>
      <c r="F236" s="17"/>
      <c r="G236" s="17"/>
      <c r="H236" s="36">
        <f t="shared" si="180"/>
        <v>0</v>
      </c>
      <c r="I236" s="17"/>
      <c r="J236" s="17"/>
      <c r="K236" s="17"/>
      <c r="L236" s="17"/>
      <c r="M236" s="36">
        <f t="shared" si="181"/>
        <v>0</v>
      </c>
      <c r="N236" s="17"/>
      <c r="O236" s="17"/>
      <c r="P236" s="17"/>
      <c r="Q236" s="17"/>
      <c r="R236" s="36">
        <f t="shared" si="182"/>
        <v>0</v>
      </c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18">
        <v>186.0</v>
      </c>
      <c r="B237" s="16" t="s">
        <v>284</v>
      </c>
      <c r="C237" s="35">
        <f t="shared" si="179"/>
        <v>0.72</v>
      </c>
      <c r="D237" s="29">
        <f t="shared" ref="D237:G237" si="183">0.015*4*3</f>
        <v>0.18</v>
      </c>
      <c r="E237" s="29">
        <f t="shared" si="183"/>
        <v>0.18</v>
      </c>
      <c r="F237" s="29">
        <f t="shared" si="183"/>
        <v>0.18</v>
      </c>
      <c r="G237" s="29">
        <f t="shared" si="183"/>
        <v>0.18</v>
      </c>
      <c r="H237" s="36">
        <f t="shared" si="180"/>
        <v>0.72</v>
      </c>
      <c r="I237" s="17"/>
      <c r="J237" s="17"/>
      <c r="K237" s="17"/>
      <c r="L237" s="17"/>
      <c r="M237" s="36">
        <f t="shared" si="181"/>
        <v>0</v>
      </c>
      <c r="N237" s="17"/>
      <c r="O237" s="17"/>
      <c r="P237" s="17"/>
      <c r="Q237" s="17"/>
      <c r="R237" s="36">
        <f t="shared" si="182"/>
        <v>0</v>
      </c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18">
        <v>187.0</v>
      </c>
      <c r="B238" s="16" t="s">
        <v>285</v>
      </c>
      <c r="C238" s="35">
        <f t="shared" si="179"/>
        <v>0</v>
      </c>
      <c r="D238" s="17"/>
      <c r="E238" s="17"/>
      <c r="F238" s="17"/>
      <c r="G238" s="17"/>
      <c r="H238" s="36">
        <f t="shared" si="180"/>
        <v>0</v>
      </c>
      <c r="I238" s="17"/>
      <c r="J238" s="17"/>
      <c r="K238" s="17"/>
      <c r="L238" s="17"/>
      <c r="M238" s="36">
        <f t="shared" si="181"/>
        <v>0</v>
      </c>
      <c r="N238" s="17"/>
      <c r="O238" s="17"/>
      <c r="P238" s="17"/>
      <c r="Q238" s="17"/>
      <c r="R238" s="36">
        <f t="shared" si="182"/>
        <v>0</v>
      </c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18">
        <v>188.0</v>
      </c>
      <c r="B239" s="16" t="s">
        <v>232</v>
      </c>
      <c r="C239" s="35">
        <f t="shared" si="179"/>
        <v>0</v>
      </c>
      <c r="D239" s="17"/>
      <c r="E239" s="17"/>
      <c r="F239" s="17"/>
      <c r="G239" s="17"/>
      <c r="H239" s="36">
        <f t="shared" si="180"/>
        <v>0</v>
      </c>
      <c r="I239" s="17"/>
      <c r="J239" s="17"/>
      <c r="K239" s="17"/>
      <c r="L239" s="17"/>
      <c r="M239" s="36">
        <f t="shared" si="181"/>
        <v>0</v>
      </c>
      <c r="N239" s="17"/>
      <c r="O239" s="17"/>
      <c r="P239" s="17"/>
      <c r="Q239" s="17"/>
      <c r="R239" s="36">
        <f t="shared" si="182"/>
        <v>0</v>
      </c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18">
        <v>189.0</v>
      </c>
      <c r="B240" s="16" t="s">
        <v>233</v>
      </c>
      <c r="C240" s="35">
        <f t="shared" si="179"/>
        <v>0</v>
      </c>
      <c r="D240" s="17"/>
      <c r="E240" s="17"/>
      <c r="F240" s="17"/>
      <c r="G240" s="17"/>
      <c r="H240" s="36">
        <f t="shared" si="180"/>
        <v>0</v>
      </c>
      <c r="I240" s="17"/>
      <c r="J240" s="17"/>
      <c r="K240" s="17"/>
      <c r="L240" s="17"/>
      <c r="M240" s="36">
        <f t="shared" si="181"/>
        <v>0</v>
      </c>
      <c r="N240" s="17"/>
      <c r="O240" s="17"/>
      <c r="P240" s="17"/>
      <c r="Q240" s="17"/>
      <c r="R240" s="36">
        <f t="shared" si="182"/>
        <v>0</v>
      </c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18">
        <v>190.0</v>
      </c>
      <c r="B241" s="16" t="s">
        <v>286</v>
      </c>
      <c r="C241" s="35">
        <f t="shared" si="179"/>
        <v>0</v>
      </c>
      <c r="D241" s="17"/>
      <c r="E241" s="17"/>
      <c r="F241" s="17"/>
      <c r="G241" s="17"/>
      <c r="H241" s="36">
        <f t="shared" si="180"/>
        <v>0</v>
      </c>
      <c r="I241" s="17"/>
      <c r="J241" s="17"/>
      <c r="K241" s="17"/>
      <c r="L241" s="17"/>
      <c r="M241" s="36">
        <f t="shared" si="181"/>
        <v>0</v>
      </c>
      <c r="N241" s="17"/>
      <c r="O241" s="17"/>
      <c r="P241" s="17"/>
      <c r="Q241" s="17"/>
      <c r="R241" s="36">
        <f t="shared" si="182"/>
        <v>0</v>
      </c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12" t="s">
        <v>287</v>
      </c>
      <c r="B242" s="13" t="s">
        <v>288</v>
      </c>
      <c r="C242" s="14">
        <f t="shared" ref="C242:R242" si="184">SUM(C243:C244)</f>
        <v>0</v>
      </c>
      <c r="D242" s="14">
        <f t="shared" si="184"/>
        <v>0</v>
      </c>
      <c r="E242" s="14">
        <f t="shared" si="184"/>
        <v>0</v>
      </c>
      <c r="F242" s="14">
        <f t="shared" si="184"/>
        <v>0</v>
      </c>
      <c r="G242" s="14">
        <f t="shared" si="184"/>
        <v>0</v>
      </c>
      <c r="H242" s="14">
        <f t="shared" si="184"/>
        <v>0</v>
      </c>
      <c r="I242" s="14">
        <f t="shared" si="184"/>
        <v>0</v>
      </c>
      <c r="J242" s="14">
        <f t="shared" si="184"/>
        <v>0</v>
      </c>
      <c r="K242" s="14">
        <f t="shared" si="184"/>
        <v>0</v>
      </c>
      <c r="L242" s="14">
        <f t="shared" si="184"/>
        <v>0</v>
      </c>
      <c r="M242" s="14">
        <f t="shared" si="184"/>
        <v>0</v>
      </c>
      <c r="N242" s="14">
        <f t="shared" si="184"/>
        <v>0</v>
      </c>
      <c r="O242" s="14">
        <f t="shared" si="184"/>
        <v>0</v>
      </c>
      <c r="P242" s="14">
        <f t="shared" si="184"/>
        <v>0</v>
      </c>
      <c r="Q242" s="14">
        <f t="shared" si="184"/>
        <v>0</v>
      </c>
      <c r="R242" s="14">
        <f t="shared" si="184"/>
        <v>0</v>
      </c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18">
        <v>191.0</v>
      </c>
      <c r="B243" s="16" t="s">
        <v>289</v>
      </c>
      <c r="C243" s="35">
        <f t="shared" ref="C243:C244" si="185">H243+M243+R243</f>
        <v>0</v>
      </c>
      <c r="D243" s="17"/>
      <c r="E243" s="17"/>
      <c r="F243" s="17"/>
      <c r="G243" s="17"/>
      <c r="H243" s="36">
        <f t="shared" ref="H243:H244" si="186">SUM(D243:G243)</f>
        <v>0</v>
      </c>
      <c r="I243" s="17"/>
      <c r="J243" s="17"/>
      <c r="K243" s="17"/>
      <c r="L243" s="17"/>
      <c r="M243" s="36">
        <f t="shared" ref="M243:M244" si="187">SUM(I243:L243)</f>
        <v>0</v>
      </c>
      <c r="N243" s="17"/>
      <c r="O243" s="17"/>
      <c r="P243" s="17"/>
      <c r="Q243" s="17"/>
      <c r="R243" s="36">
        <f t="shared" ref="R243:R244" si="188">SUM(N243:Q243)</f>
        <v>0</v>
      </c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18">
        <v>192.0</v>
      </c>
      <c r="B244" s="16" t="s">
        <v>290</v>
      </c>
      <c r="C244" s="35">
        <f t="shared" si="185"/>
        <v>0</v>
      </c>
      <c r="D244" s="17"/>
      <c r="E244" s="17"/>
      <c r="F244" s="17"/>
      <c r="G244" s="17"/>
      <c r="H244" s="36">
        <f t="shared" si="186"/>
        <v>0</v>
      </c>
      <c r="I244" s="17"/>
      <c r="J244" s="17"/>
      <c r="K244" s="17"/>
      <c r="L244" s="17"/>
      <c r="M244" s="36">
        <f t="shared" si="187"/>
        <v>0</v>
      </c>
      <c r="N244" s="17"/>
      <c r="O244" s="17"/>
      <c r="P244" s="17"/>
      <c r="Q244" s="17"/>
      <c r="R244" s="36">
        <f t="shared" si="188"/>
        <v>0</v>
      </c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12" t="s">
        <v>291</v>
      </c>
      <c r="B245" s="13" t="s">
        <v>235</v>
      </c>
      <c r="C245" s="14">
        <f t="shared" ref="C245:R245" si="189">SUM(C246:C248)</f>
        <v>0</v>
      </c>
      <c r="D245" s="14">
        <f t="shared" si="189"/>
        <v>0</v>
      </c>
      <c r="E245" s="14">
        <f t="shared" si="189"/>
        <v>0</v>
      </c>
      <c r="F245" s="14">
        <f t="shared" si="189"/>
        <v>0</v>
      </c>
      <c r="G245" s="14">
        <f t="shared" si="189"/>
        <v>0</v>
      </c>
      <c r="H245" s="14">
        <f t="shared" si="189"/>
        <v>0</v>
      </c>
      <c r="I245" s="14">
        <f t="shared" si="189"/>
        <v>0</v>
      </c>
      <c r="J245" s="14">
        <f t="shared" si="189"/>
        <v>0</v>
      </c>
      <c r="K245" s="14">
        <f t="shared" si="189"/>
        <v>0</v>
      </c>
      <c r="L245" s="14">
        <f t="shared" si="189"/>
        <v>0</v>
      </c>
      <c r="M245" s="14">
        <f t="shared" si="189"/>
        <v>0</v>
      </c>
      <c r="N245" s="14">
        <f t="shared" si="189"/>
        <v>0</v>
      </c>
      <c r="O245" s="14">
        <f t="shared" si="189"/>
        <v>0</v>
      </c>
      <c r="P245" s="14">
        <f t="shared" si="189"/>
        <v>0</v>
      </c>
      <c r="Q245" s="14">
        <f t="shared" si="189"/>
        <v>0</v>
      </c>
      <c r="R245" s="14">
        <f t="shared" si="189"/>
        <v>0</v>
      </c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18">
        <v>193.0</v>
      </c>
      <c r="B246" s="16" t="s">
        <v>292</v>
      </c>
      <c r="C246" s="35">
        <f t="shared" ref="C246:C248" si="190">H246+M246+R246</f>
        <v>0</v>
      </c>
      <c r="D246" s="17"/>
      <c r="E246" s="17"/>
      <c r="F246" s="17"/>
      <c r="G246" s="17"/>
      <c r="H246" s="36">
        <f t="shared" ref="H246:H248" si="191">SUM(D246:G246)</f>
        <v>0</v>
      </c>
      <c r="I246" s="17"/>
      <c r="J246" s="17"/>
      <c r="K246" s="17"/>
      <c r="L246" s="17"/>
      <c r="M246" s="36">
        <f t="shared" ref="M246:M248" si="192">SUM(I246:L246)</f>
        <v>0</v>
      </c>
      <c r="N246" s="17"/>
      <c r="O246" s="17"/>
      <c r="P246" s="17"/>
      <c r="Q246" s="17"/>
      <c r="R246" s="36">
        <f t="shared" ref="R246:R248" si="193">SUM(N246:Q246)</f>
        <v>0</v>
      </c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18">
        <v>194.1</v>
      </c>
      <c r="B247" s="16" t="s">
        <v>236</v>
      </c>
      <c r="C247" s="35">
        <f t="shared" si="190"/>
        <v>0</v>
      </c>
      <c r="D247" s="17"/>
      <c r="E247" s="17"/>
      <c r="F247" s="17"/>
      <c r="G247" s="17"/>
      <c r="H247" s="36">
        <f t="shared" si="191"/>
        <v>0</v>
      </c>
      <c r="I247" s="17"/>
      <c r="J247" s="17"/>
      <c r="K247" s="17"/>
      <c r="L247" s="17"/>
      <c r="M247" s="36">
        <f t="shared" si="192"/>
        <v>0</v>
      </c>
      <c r="N247" s="17"/>
      <c r="O247" s="17"/>
      <c r="P247" s="17"/>
      <c r="Q247" s="17"/>
      <c r="R247" s="36">
        <f t="shared" si="193"/>
        <v>0</v>
      </c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18">
        <v>194.2</v>
      </c>
      <c r="B248" s="16" t="s">
        <v>293</v>
      </c>
      <c r="C248" s="35">
        <f t="shared" si="190"/>
        <v>0</v>
      </c>
      <c r="D248" s="17"/>
      <c r="E248" s="17"/>
      <c r="F248" s="17"/>
      <c r="G248" s="17"/>
      <c r="H248" s="36">
        <f t="shared" si="191"/>
        <v>0</v>
      </c>
      <c r="I248" s="17"/>
      <c r="J248" s="17"/>
      <c r="K248" s="17"/>
      <c r="L248" s="17"/>
      <c r="M248" s="36">
        <f t="shared" si="192"/>
        <v>0</v>
      </c>
      <c r="N248" s="17"/>
      <c r="O248" s="17"/>
      <c r="P248" s="17"/>
      <c r="Q248" s="17"/>
      <c r="R248" s="36">
        <f t="shared" si="193"/>
        <v>0</v>
      </c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12" t="s">
        <v>294</v>
      </c>
      <c r="B249" s="13" t="s">
        <v>295</v>
      </c>
      <c r="C249" s="14">
        <f t="shared" ref="C249:R249" si="194">SUM(C250:C252)</f>
        <v>0.96</v>
      </c>
      <c r="D249" s="14">
        <f t="shared" si="194"/>
        <v>0.96</v>
      </c>
      <c r="E249" s="14">
        <f t="shared" si="194"/>
        <v>0</v>
      </c>
      <c r="F249" s="14">
        <f t="shared" si="194"/>
        <v>0</v>
      </c>
      <c r="G249" s="14">
        <f t="shared" si="194"/>
        <v>0</v>
      </c>
      <c r="H249" s="14">
        <f t="shared" si="194"/>
        <v>0.96</v>
      </c>
      <c r="I249" s="14">
        <f t="shared" si="194"/>
        <v>0</v>
      </c>
      <c r="J249" s="14">
        <f t="shared" si="194"/>
        <v>0</v>
      </c>
      <c r="K249" s="14">
        <f t="shared" si="194"/>
        <v>0</v>
      </c>
      <c r="L249" s="14">
        <f t="shared" si="194"/>
        <v>0</v>
      </c>
      <c r="M249" s="14">
        <f t="shared" si="194"/>
        <v>0</v>
      </c>
      <c r="N249" s="14">
        <f t="shared" si="194"/>
        <v>0</v>
      </c>
      <c r="O249" s="14">
        <f t="shared" si="194"/>
        <v>0</v>
      </c>
      <c r="P249" s="14">
        <f t="shared" si="194"/>
        <v>0</v>
      </c>
      <c r="Q249" s="14">
        <f t="shared" si="194"/>
        <v>0</v>
      </c>
      <c r="R249" s="14">
        <f t="shared" si="194"/>
        <v>0</v>
      </c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18">
        <v>195.0</v>
      </c>
      <c r="B250" s="16" t="s">
        <v>296</v>
      </c>
      <c r="C250" s="35">
        <f t="shared" ref="C250:C254" si="195">H250+M250+R250</f>
        <v>0.96</v>
      </c>
      <c r="D250" s="19">
        <v>0.96</v>
      </c>
      <c r="E250" s="17"/>
      <c r="F250" s="17"/>
      <c r="G250" s="17"/>
      <c r="H250" s="36">
        <f t="shared" ref="H250:H254" si="196">SUM(D250:G250)</f>
        <v>0.96</v>
      </c>
      <c r="I250" s="17"/>
      <c r="J250" s="17"/>
      <c r="K250" s="17"/>
      <c r="L250" s="17"/>
      <c r="M250" s="36">
        <f t="shared" ref="M250:M254" si="197">SUM(I250:L250)</f>
        <v>0</v>
      </c>
      <c r="N250" s="17"/>
      <c r="O250" s="17"/>
      <c r="P250" s="17"/>
      <c r="Q250" s="17"/>
      <c r="R250" s="36">
        <f t="shared" ref="R250:R254" si="198">SUM(N250:Q250)</f>
        <v>0</v>
      </c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18">
        <v>196.0</v>
      </c>
      <c r="B251" s="16" t="s">
        <v>297</v>
      </c>
      <c r="C251" s="35">
        <f t="shared" si="195"/>
        <v>0</v>
      </c>
      <c r="D251" s="17"/>
      <c r="E251" s="17"/>
      <c r="F251" s="17"/>
      <c r="G251" s="17"/>
      <c r="H251" s="36">
        <f t="shared" si="196"/>
        <v>0</v>
      </c>
      <c r="I251" s="17"/>
      <c r="J251" s="17"/>
      <c r="K251" s="17"/>
      <c r="L251" s="17"/>
      <c r="M251" s="36">
        <f t="shared" si="197"/>
        <v>0</v>
      </c>
      <c r="N251" s="17"/>
      <c r="O251" s="17"/>
      <c r="P251" s="17"/>
      <c r="Q251" s="17"/>
      <c r="R251" s="36">
        <f t="shared" si="198"/>
        <v>0</v>
      </c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18">
        <v>197.0</v>
      </c>
      <c r="B252" s="16" t="s">
        <v>298</v>
      </c>
      <c r="C252" s="35">
        <f t="shared" si="195"/>
        <v>0</v>
      </c>
      <c r="D252" s="17"/>
      <c r="E252" s="17"/>
      <c r="F252" s="17"/>
      <c r="G252" s="17"/>
      <c r="H252" s="36">
        <f t="shared" si="196"/>
        <v>0</v>
      </c>
      <c r="I252" s="17"/>
      <c r="J252" s="17"/>
      <c r="K252" s="17"/>
      <c r="L252" s="17"/>
      <c r="M252" s="36">
        <f t="shared" si="197"/>
        <v>0</v>
      </c>
      <c r="N252" s="17"/>
      <c r="O252" s="17"/>
      <c r="P252" s="17"/>
      <c r="Q252" s="17"/>
      <c r="R252" s="36">
        <f t="shared" si="198"/>
        <v>0</v>
      </c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12">
        <v>198.0</v>
      </c>
      <c r="B253" s="13" t="s">
        <v>239</v>
      </c>
      <c r="C253" s="14">
        <f t="shared" si="195"/>
        <v>0</v>
      </c>
      <c r="D253" s="14"/>
      <c r="E253" s="14"/>
      <c r="F253" s="14"/>
      <c r="G253" s="14"/>
      <c r="H253" s="14">
        <f t="shared" si="196"/>
        <v>0</v>
      </c>
      <c r="I253" s="14"/>
      <c r="J253" s="14"/>
      <c r="K253" s="14"/>
      <c r="L253" s="14"/>
      <c r="M253" s="14">
        <f t="shared" si="197"/>
        <v>0</v>
      </c>
      <c r="N253" s="14"/>
      <c r="O253" s="14"/>
      <c r="P253" s="14"/>
      <c r="Q253" s="14"/>
      <c r="R253" s="14">
        <f t="shared" si="198"/>
        <v>0</v>
      </c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12">
        <v>199.0</v>
      </c>
      <c r="B254" s="13" t="s">
        <v>240</v>
      </c>
      <c r="C254" s="14">
        <f t="shared" si="195"/>
        <v>0</v>
      </c>
      <c r="D254" s="14"/>
      <c r="E254" s="14"/>
      <c r="F254" s="14"/>
      <c r="G254" s="14"/>
      <c r="H254" s="14">
        <f t="shared" si="196"/>
        <v>0</v>
      </c>
      <c r="I254" s="14"/>
      <c r="J254" s="14"/>
      <c r="K254" s="14"/>
      <c r="L254" s="14"/>
      <c r="M254" s="14">
        <f t="shared" si="197"/>
        <v>0</v>
      </c>
      <c r="N254" s="14"/>
      <c r="O254" s="14"/>
      <c r="P254" s="14"/>
      <c r="Q254" s="14"/>
      <c r="R254" s="14">
        <f t="shared" si="198"/>
        <v>0</v>
      </c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6" t="s">
        <v>299</v>
      </c>
      <c r="B255" s="7" t="s">
        <v>300</v>
      </c>
      <c r="C255" s="8">
        <f t="shared" ref="C255:R255" si="199">+SUM(C256:C262)</f>
        <v>0</v>
      </c>
      <c r="D255" s="8">
        <f t="shared" si="199"/>
        <v>0</v>
      </c>
      <c r="E255" s="8">
        <f t="shared" si="199"/>
        <v>0</v>
      </c>
      <c r="F255" s="8">
        <f t="shared" si="199"/>
        <v>0</v>
      </c>
      <c r="G255" s="8">
        <f t="shared" si="199"/>
        <v>0</v>
      </c>
      <c r="H255" s="8">
        <f t="shared" si="199"/>
        <v>0</v>
      </c>
      <c r="I255" s="8">
        <f t="shared" si="199"/>
        <v>0</v>
      </c>
      <c r="J255" s="8">
        <f t="shared" si="199"/>
        <v>0</v>
      </c>
      <c r="K255" s="8">
        <f t="shared" si="199"/>
        <v>0</v>
      </c>
      <c r="L255" s="8">
        <f t="shared" si="199"/>
        <v>0</v>
      </c>
      <c r="M255" s="8">
        <f t="shared" si="199"/>
        <v>0</v>
      </c>
      <c r="N255" s="8">
        <f t="shared" si="199"/>
        <v>0</v>
      </c>
      <c r="O255" s="8">
        <f t="shared" si="199"/>
        <v>0</v>
      </c>
      <c r="P255" s="8">
        <f t="shared" si="199"/>
        <v>0</v>
      </c>
      <c r="Q255" s="8">
        <f t="shared" si="199"/>
        <v>0</v>
      </c>
      <c r="R255" s="8">
        <f t="shared" si="199"/>
        <v>0</v>
      </c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18">
        <v>1.0</v>
      </c>
      <c r="B256" s="16" t="s">
        <v>301</v>
      </c>
      <c r="C256" s="35">
        <f t="shared" ref="C256:C262" si="200">H256+M256+R256</f>
        <v>0</v>
      </c>
      <c r="D256" s="17"/>
      <c r="E256" s="17"/>
      <c r="F256" s="17"/>
      <c r="G256" s="17"/>
      <c r="H256" s="36">
        <f t="shared" ref="H256:H262" si="201">SUM(D256:G256)</f>
        <v>0</v>
      </c>
      <c r="I256" s="17"/>
      <c r="J256" s="17"/>
      <c r="K256" s="17"/>
      <c r="L256" s="17"/>
      <c r="M256" s="36">
        <f t="shared" ref="M256:M262" si="202">SUM(I256:L256)</f>
        <v>0</v>
      </c>
      <c r="N256" s="17"/>
      <c r="O256" s="17"/>
      <c r="P256" s="17"/>
      <c r="Q256" s="17"/>
      <c r="R256" s="36">
        <f t="shared" ref="R256:R262" si="203">SUM(N256:Q256)</f>
        <v>0</v>
      </c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18">
        <v>2.0</v>
      </c>
      <c r="B257" s="16" t="s">
        <v>302</v>
      </c>
      <c r="C257" s="35">
        <f t="shared" si="200"/>
        <v>0</v>
      </c>
      <c r="D257" s="17"/>
      <c r="E257" s="17"/>
      <c r="F257" s="17"/>
      <c r="G257" s="17"/>
      <c r="H257" s="36">
        <f t="shared" si="201"/>
        <v>0</v>
      </c>
      <c r="I257" s="17"/>
      <c r="J257" s="17"/>
      <c r="K257" s="17"/>
      <c r="L257" s="17"/>
      <c r="M257" s="36">
        <f t="shared" si="202"/>
        <v>0</v>
      </c>
      <c r="N257" s="17"/>
      <c r="O257" s="17"/>
      <c r="P257" s="17"/>
      <c r="Q257" s="17"/>
      <c r="R257" s="36">
        <f t="shared" si="203"/>
        <v>0</v>
      </c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18">
        <v>3.0</v>
      </c>
      <c r="B258" s="16" t="s">
        <v>303</v>
      </c>
      <c r="C258" s="35">
        <f t="shared" si="200"/>
        <v>0</v>
      </c>
      <c r="D258" s="17"/>
      <c r="E258" s="17"/>
      <c r="F258" s="17"/>
      <c r="G258" s="17"/>
      <c r="H258" s="36">
        <f t="shared" si="201"/>
        <v>0</v>
      </c>
      <c r="I258" s="17"/>
      <c r="J258" s="17"/>
      <c r="K258" s="17"/>
      <c r="L258" s="17"/>
      <c r="M258" s="36">
        <f t="shared" si="202"/>
        <v>0</v>
      </c>
      <c r="N258" s="17"/>
      <c r="O258" s="17"/>
      <c r="P258" s="17"/>
      <c r="Q258" s="17"/>
      <c r="R258" s="36">
        <f t="shared" si="203"/>
        <v>0</v>
      </c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18">
        <v>4.0</v>
      </c>
      <c r="B259" s="16" t="s">
        <v>304</v>
      </c>
      <c r="C259" s="35">
        <f t="shared" si="200"/>
        <v>0</v>
      </c>
      <c r="D259" s="17"/>
      <c r="E259" s="17"/>
      <c r="F259" s="17"/>
      <c r="G259" s="17"/>
      <c r="H259" s="36">
        <f t="shared" si="201"/>
        <v>0</v>
      </c>
      <c r="I259" s="17"/>
      <c r="J259" s="17"/>
      <c r="K259" s="17"/>
      <c r="L259" s="17"/>
      <c r="M259" s="36">
        <f t="shared" si="202"/>
        <v>0</v>
      </c>
      <c r="N259" s="17"/>
      <c r="O259" s="17"/>
      <c r="P259" s="17"/>
      <c r="Q259" s="17"/>
      <c r="R259" s="36">
        <f t="shared" si="203"/>
        <v>0</v>
      </c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18">
        <v>5.0</v>
      </c>
      <c r="B260" s="16" t="s">
        <v>305</v>
      </c>
      <c r="C260" s="35">
        <f t="shared" si="200"/>
        <v>0</v>
      </c>
      <c r="D260" s="17"/>
      <c r="E260" s="17"/>
      <c r="F260" s="17"/>
      <c r="G260" s="17"/>
      <c r="H260" s="36">
        <f t="shared" si="201"/>
        <v>0</v>
      </c>
      <c r="I260" s="17"/>
      <c r="J260" s="17"/>
      <c r="K260" s="17"/>
      <c r="L260" s="17"/>
      <c r="M260" s="36">
        <f t="shared" si="202"/>
        <v>0</v>
      </c>
      <c r="N260" s="17"/>
      <c r="O260" s="17"/>
      <c r="P260" s="17"/>
      <c r="Q260" s="17"/>
      <c r="R260" s="36">
        <f t="shared" si="203"/>
        <v>0</v>
      </c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18">
        <v>6.0</v>
      </c>
      <c r="B261" s="16" t="s">
        <v>306</v>
      </c>
      <c r="C261" s="35">
        <f t="shared" si="200"/>
        <v>0</v>
      </c>
      <c r="D261" s="17"/>
      <c r="E261" s="17"/>
      <c r="F261" s="17"/>
      <c r="G261" s="17"/>
      <c r="H261" s="36">
        <f t="shared" si="201"/>
        <v>0</v>
      </c>
      <c r="I261" s="17"/>
      <c r="J261" s="17"/>
      <c r="K261" s="17"/>
      <c r="L261" s="17"/>
      <c r="M261" s="36">
        <f t="shared" si="202"/>
        <v>0</v>
      </c>
      <c r="N261" s="17"/>
      <c r="O261" s="17"/>
      <c r="P261" s="17"/>
      <c r="Q261" s="17"/>
      <c r="R261" s="36">
        <f t="shared" si="203"/>
        <v>0</v>
      </c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18">
        <v>7.0</v>
      </c>
      <c r="B262" s="16" t="s">
        <v>307</v>
      </c>
      <c r="C262" s="35">
        <f t="shared" si="200"/>
        <v>0</v>
      </c>
      <c r="D262" s="17"/>
      <c r="E262" s="17"/>
      <c r="F262" s="17"/>
      <c r="G262" s="17"/>
      <c r="H262" s="36">
        <f t="shared" si="201"/>
        <v>0</v>
      </c>
      <c r="I262" s="17"/>
      <c r="J262" s="17"/>
      <c r="K262" s="17"/>
      <c r="L262" s="17"/>
      <c r="M262" s="36">
        <f t="shared" si="202"/>
        <v>0</v>
      </c>
      <c r="N262" s="17"/>
      <c r="O262" s="17"/>
      <c r="P262" s="17"/>
      <c r="Q262" s="17"/>
      <c r="R262" s="36">
        <f t="shared" si="203"/>
        <v>0</v>
      </c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21"/>
      <c r="B263" s="22" t="s">
        <v>308</v>
      </c>
      <c r="C263" s="23" t="str">
        <f t="shared" ref="C263:R263" si="204">+C255+C3</f>
        <v>#REF!</v>
      </c>
      <c r="D263" s="23">
        <f t="shared" si="204"/>
        <v>14.729325</v>
      </c>
      <c r="E263" s="23">
        <f t="shared" si="204"/>
        <v>61.115825</v>
      </c>
      <c r="F263" s="23">
        <f t="shared" si="204"/>
        <v>57.504825</v>
      </c>
      <c r="G263" s="23">
        <f t="shared" si="204"/>
        <v>50.933825</v>
      </c>
      <c r="H263" s="23" t="str">
        <f t="shared" si="204"/>
        <v>#REF!</v>
      </c>
      <c r="I263" s="23">
        <f t="shared" si="204"/>
        <v>0.0225</v>
      </c>
      <c r="J263" s="23">
        <f t="shared" si="204"/>
        <v>11.6425</v>
      </c>
      <c r="K263" s="23">
        <f t="shared" si="204"/>
        <v>0.7675</v>
      </c>
      <c r="L263" s="23">
        <f t="shared" si="204"/>
        <v>0.3875</v>
      </c>
      <c r="M263" s="23">
        <f t="shared" si="204"/>
        <v>12.82</v>
      </c>
      <c r="N263" s="23">
        <f t="shared" si="204"/>
        <v>0.01875</v>
      </c>
      <c r="O263" s="23">
        <f t="shared" si="204"/>
        <v>11.29675</v>
      </c>
      <c r="P263" s="23">
        <f t="shared" si="204"/>
        <v>0.64575</v>
      </c>
      <c r="Q263" s="23">
        <f t="shared" si="204"/>
        <v>0.46575</v>
      </c>
      <c r="R263" s="23">
        <f t="shared" si="204"/>
        <v>12.427</v>
      </c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24"/>
      <c r="B264" s="4"/>
      <c r="C264" s="52"/>
      <c r="D264" s="25"/>
      <c r="E264" s="25"/>
      <c r="F264" s="25"/>
      <c r="G264" s="25"/>
      <c r="H264" s="52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24"/>
      <c r="B265" s="4"/>
      <c r="C265" s="52"/>
      <c r="D265" s="25"/>
      <c r="E265" s="25"/>
      <c r="F265" s="25"/>
      <c r="G265" s="25"/>
      <c r="H265" s="5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24"/>
      <c r="B266" s="4"/>
      <c r="C266" s="52"/>
      <c r="D266" s="25"/>
      <c r="E266" s="25"/>
      <c r="F266" s="25"/>
      <c r="G266" s="25"/>
      <c r="H266" s="52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24"/>
      <c r="B267" s="4"/>
      <c r="C267" s="52"/>
      <c r="D267" s="25"/>
      <c r="E267" s="25"/>
      <c r="F267" s="25"/>
      <c r="G267" s="25"/>
      <c r="H267" s="52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24"/>
      <c r="B268" s="4"/>
      <c r="C268" s="52"/>
      <c r="D268" s="25"/>
      <c r="E268" s="25"/>
      <c r="F268" s="25"/>
      <c r="G268" s="25"/>
      <c r="H268" s="52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24"/>
      <c r="B269" s="4"/>
      <c r="C269" s="52"/>
      <c r="D269" s="25"/>
      <c r="E269" s="25"/>
      <c r="F269" s="25"/>
      <c r="G269" s="25"/>
      <c r="H269" s="52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24"/>
      <c r="B270" s="4"/>
      <c r="C270" s="52"/>
      <c r="D270" s="25"/>
      <c r="E270" s="25"/>
      <c r="F270" s="25"/>
      <c r="G270" s="25"/>
      <c r="H270" s="52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24"/>
      <c r="B271" s="4"/>
      <c r="C271" s="52"/>
      <c r="D271" s="25"/>
      <c r="E271" s="25"/>
      <c r="F271" s="25"/>
      <c r="G271" s="25"/>
      <c r="H271" s="52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24"/>
      <c r="B272" s="4"/>
      <c r="C272" s="52"/>
      <c r="D272" s="25"/>
      <c r="E272" s="25"/>
      <c r="F272" s="25"/>
      <c r="G272" s="25"/>
      <c r="H272" s="52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24"/>
      <c r="B273" s="4"/>
      <c r="C273" s="52"/>
      <c r="D273" s="25"/>
      <c r="E273" s="25"/>
      <c r="F273" s="25"/>
      <c r="G273" s="25"/>
      <c r="H273" s="52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24"/>
      <c r="B274" s="4"/>
      <c r="C274" s="52"/>
      <c r="D274" s="25"/>
      <c r="E274" s="25"/>
      <c r="F274" s="25"/>
      <c r="G274" s="25"/>
      <c r="H274" s="52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24"/>
      <c r="B275" s="4"/>
      <c r="C275" s="52"/>
      <c r="D275" s="25"/>
      <c r="E275" s="25"/>
      <c r="F275" s="25"/>
      <c r="G275" s="25"/>
      <c r="H275" s="52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24"/>
      <c r="B276" s="4"/>
      <c r="C276" s="52"/>
      <c r="D276" s="25"/>
      <c r="E276" s="25"/>
      <c r="F276" s="25"/>
      <c r="G276" s="25"/>
      <c r="H276" s="52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24"/>
      <c r="B277" s="4"/>
      <c r="C277" s="52"/>
      <c r="D277" s="25"/>
      <c r="E277" s="25"/>
      <c r="F277" s="25"/>
      <c r="G277" s="25"/>
      <c r="H277" s="52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24"/>
      <c r="B278" s="4"/>
      <c r="C278" s="52"/>
      <c r="D278" s="25"/>
      <c r="E278" s="25"/>
      <c r="F278" s="25"/>
      <c r="G278" s="25"/>
      <c r="H278" s="52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24"/>
      <c r="B279" s="4"/>
      <c r="C279" s="52"/>
      <c r="D279" s="25"/>
      <c r="E279" s="25"/>
      <c r="F279" s="25"/>
      <c r="G279" s="25"/>
      <c r="H279" s="52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24"/>
      <c r="B280" s="4"/>
      <c r="C280" s="52"/>
      <c r="D280" s="25"/>
      <c r="E280" s="25"/>
      <c r="F280" s="25"/>
      <c r="G280" s="25"/>
      <c r="H280" s="52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24"/>
      <c r="B281" s="4"/>
      <c r="C281" s="52"/>
      <c r="D281" s="25"/>
      <c r="E281" s="25"/>
      <c r="F281" s="25"/>
      <c r="G281" s="25"/>
      <c r="H281" s="52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24"/>
      <c r="B282" s="4"/>
      <c r="C282" s="52"/>
      <c r="D282" s="25"/>
      <c r="E282" s="25"/>
      <c r="F282" s="25"/>
      <c r="G282" s="25"/>
      <c r="H282" s="52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24"/>
      <c r="B283" s="4"/>
      <c r="C283" s="52"/>
      <c r="D283" s="25"/>
      <c r="E283" s="25"/>
      <c r="F283" s="25"/>
      <c r="G283" s="25"/>
      <c r="H283" s="52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24"/>
      <c r="B284" s="4"/>
      <c r="C284" s="52"/>
      <c r="D284" s="25"/>
      <c r="E284" s="25"/>
      <c r="F284" s="25"/>
      <c r="G284" s="25"/>
      <c r="H284" s="52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24"/>
      <c r="B285" s="4"/>
      <c r="C285" s="52"/>
      <c r="D285" s="25"/>
      <c r="E285" s="25"/>
      <c r="F285" s="25"/>
      <c r="G285" s="25"/>
      <c r="H285" s="52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24"/>
      <c r="B286" s="4"/>
      <c r="C286" s="52"/>
      <c r="D286" s="25"/>
      <c r="E286" s="25"/>
      <c r="F286" s="25"/>
      <c r="G286" s="25"/>
      <c r="H286" s="5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24"/>
      <c r="B287" s="4"/>
      <c r="C287" s="52"/>
      <c r="D287" s="25"/>
      <c r="E287" s="25"/>
      <c r="F287" s="25"/>
      <c r="G287" s="25"/>
      <c r="H287" s="52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24"/>
      <c r="B288" s="4"/>
      <c r="C288" s="52"/>
      <c r="D288" s="25"/>
      <c r="E288" s="25"/>
      <c r="F288" s="25"/>
      <c r="G288" s="25"/>
      <c r="H288" s="52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24"/>
      <c r="B289" s="4"/>
      <c r="C289" s="52"/>
      <c r="D289" s="25"/>
      <c r="E289" s="25"/>
      <c r="F289" s="25"/>
      <c r="G289" s="25"/>
      <c r="H289" s="52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24"/>
      <c r="B290" s="4"/>
      <c r="C290" s="52"/>
      <c r="D290" s="25"/>
      <c r="E290" s="25"/>
      <c r="F290" s="25"/>
      <c r="G290" s="25"/>
      <c r="H290" s="5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24"/>
      <c r="B291" s="4"/>
      <c r="C291" s="52"/>
      <c r="D291" s="25"/>
      <c r="E291" s="25"/>
      <c r="F291" s="25"/>
      <c r="G291" s="25"/>
      <c r="H291" s="52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24"/>
      <c r="B292" s="4"/>
      <c r="C292" s="52"/>
      <c r="D292" s="25"/>
      <c r="E292" s="25"/>
      <c r="F292" s="25"/>
      <c r="G292" s="25"/>
      <c r="H292" s="52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24"/>
      <c r="B293" s="4"/>
      <c r="C293" s="52"/>
      <c r="D293" s="25"/>
      <c r="E293" s="25"/>
      <c r="F293" s="25"/>
      <c r="G293" s="25"/>
      <c r="H293" s="52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24"/>
      <c r="B294" s="4"/>
      <c r="C294" s="52"/>
      <c r="D294" s="25"/>
      <c r="E294" s="25"/>
      <c r="F294" s="25"/>
      <c r="G294" s="25"/>
      <c r="H294" s="52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24"/>
      <c r="B295" s="4"/>
      <c r="C295" s="52"/>
      <c r="D295" s="25"/>
      <c r="E295" s="25"/>
      <c r="F295" s="25"/>
      <c r="G295" s="25"/>
      <c r="H295" s="52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24"/>
      <c r="B296" s="4"/>
      <c r="C296" s="52"/>
      <c r="D296" s="25"/>
      <c r="E296" s="25"/>
      <c r="F296" s="25"/>
      <c r="G296" s="25"/>
      <c r="H296" s="52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24"/>
      <c r="B297" s="4"/>
      <c r="C297" s="52"/>
      <c r="D297" s="25"/>
      <c r="E297" s="25"/>
      <c r="F297" s="25"/>
      <c r="G297" s="25"/>
      <c r="H297" s="52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24"/>
      <c r="B298" s="4"/>
      <c r="C298" s="52"/>
      <c r="D298" s="25"/>
      <c r="E298" s="25"/>
      <c r="F298" s="25"/>
      <c r="G298" s="25"/>
      <c r="H298" s="52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24"/>
      <c r="B299" s="4"/>
      <c r="C299" s="52"/>
      <c r="D299" s="25"/>
      <c r="E299" s="25"/>
      <c r="F299" s="25"/>
      <c r="G299" s="25"/>
      <c r="H299" s="52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24"/>
      <c r="B300" s="4"/>
      <c r="C300" s="52"/>
      <c r="D300" s="25"/>
      <c r="E300" s="25"/>
      <c r="F300" s="25"/>
      <c r="G300" s="25"/>
      <c r="H300" s="52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24"/>
      <c r="B301" s="4"/>
      <c r="C301" s="52"/>
      <c r="D301" s="25"/>
      <c r="E301" s="25"/>
      <c r="F301" s="25"/>
      <c r="G301" s="25"/>
      <c r="H301" s="52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24"/>
      <c r="B302" s="4"/>
      <c r="C302" s="52"/>
      <c r="D302" s="25"/>
      <c r="E302" s="25"/>
      <c r="F302" s="25"/>
      <c r="G302" s="25"/>
      <c r="H302" s="52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24"/>
      <c r="B303" s="4"/>
      <c r="C303" s="52"/>
      <c r="D303" s="25"/>
      <c r="E303" s="25"/>
      <c r="F303" s="25"/>
      <c r="G303" s="25"/>
      <c r="H303" s="52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24"/>
      <c r="B304" s="4"/>
      <c r="C304" s="52"/>
      <c r="D304" s="25"/>
      <c r="E304" s="25"/>
      <c r="F304" s="25"/>
      <c r="G304" s="25"/>
      <c r="H304" s="52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24"/>
      <c r="B305" s="4"/>
      <c r="C305" s="52"/>
      <c r="D305" s="25"/>
      <c r="E305" s="25"/>
      <c r="F305" s="25"/>
      <c r="G305" s="25"/>
      <c r="H305" s="52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24"/>
      <c r="B306" s="4"/>
      <c r="C306" s="52"/>
      <c r="D306" s="25"/>
      <c r="E306" s="25"/>
      <c r="F306" s="25"/>
      <c r="G306" s="25"/>
      <c r="H306" s="52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24"/>
      <c r="B307" s="4"/>
      <c r="C307" s="52"/>
      <c r="D307" s="25"/>
      <c r="E307" s="25"/>
      <c r="F307" s="25"/>
      <c r="G307" s="25"/>
      <c r="H307" s="52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24"/>
      <c r="B308" s="4"/>
      <c r="C308" s="52"/>
      <c r="D308" s="25"/>
      <c r="E308" s="25"/>
      <c r="F308" s="25"/>
      <c r="G308" s="25"/>
      <c r="H308" s="52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24"/>
      <c r="B309" s="4"/>
      <c r="C309" s="52"/>
      <c r="D309" s="25"/>
      <c r="E309" s="25"/>
      <c r="F309" s="25"/>
      <c r="G309" s="25"/>
      <c r="H309" s="52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24"/>
      <c r="B310" s="4"/>
      <c r="C310" s="52"/>
      <c r="D310" s="25"/>
      <c r="E310" s="25"/>
      <c r="F310" s="25"/>
      <c r="G310" s="25"/>
      <c r="H310" s="52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24"/>
      <c r="B311" s="4"/>
      <c r="C311" s="52"/>
      <c r="D311" s="25"/>
      <c r="E311" s="25"/>
      <c r="F311" s="25"/>
      <c r="G311" s="25"/>
      <c r="H311" s="5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24"/>
      <c r="B312" s="4"/>
      <c r="C312" s="52"/>
      <c r="D312" s="25"/>
      <c r="E312" s="25"/>
      <c r="F312" s="25"/>
      <c r="G312" s="25"/>
      <c r="H312" s="52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24"/>
      <c r="B313" s="4"/>
      <c r="C313" s="52"/>
      <c r="D313" s="25"/>
      <c r="E313" s="25"/>
      <c r="F313" s="25"/>
      <c r="G313" s="25"/>
      <c r="H313" s="52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24"/>
      <c r="B314" s="4"/>
      <c r="C314" s="52"/>
      <c r="D314" s="25"/>
      <c r="E314" s="25"/>
      <c r="F314" s="25"/>
      <c r="G314" s="25"/>
      <c r="H314" s="52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24"/>
      <c r="B315" s="4"/>
      <c r="C315" s="52"/>
      <c r="D315" s="25"/>
      <c r="E315" s="25"/>
      <c r="F315" s="25"/>
      <c r="G315" s="25"/>
      <c r="H315" s="52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24"/>
      <c r="B316" s="4"/>
      <c r="C316" s="52"/>
      <c r="D316" s="25"/>
      <c r="E316" s="25"/>
      <c r="F316" s="25"/>
      <c r="G316" s="25"/>
      <c r="H316" s="52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24"/>
      <c r="B317" s="4"/>
      <c r="C317" s="52"/>
      <c r="D317" s="25"/>
      <c r="E317" s="25"/>
      <c r="F317" s="25"/>
      <c r="G317" s="25"/>
      <c r="H317" s="52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24"/>
      <c r="B318" s="4"/>
      <c r="C318" s="52"/>
      <c r="D318" s="25"/>
      <c r="E318" s="25"/>
      <c r="F318" s="25"/>
      <c r="G318" s="25"/>
      <c r="H318" s="52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24"/>
      <c r="B319" s="4"/>
      <c r="C319" s="52"/>
      <c r="D319" s="25"/>
      <c r="E319" s="25"/>
      <c r="F319" s="25"/>
      <c r="G319" s="25"/>
      <c r="H319" s="52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24"/>
      <c r="B320" s="4"/>
      <c r="C320" s="52"/>
      <c r="D320" s="25"/>
      <c r="E320" s="25"/>
      <c r="F320" s="25"/>
      <c r="G320" s="25"/>
      <c r="H320" s="52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24"/>
      <c r="B321" s="4"/>
      <c r="C321" s="52"/>
      <c r="D321" s="25"/>
      <c r="E321" s="25"/>
      <c r="F321" s="25"/>
      <c r="G321" s="25"/>
      <c r="H321" s="52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24"/>
      <c r="B322" s="4"/>
      <c r="C322" s="52"/>
      <c r="D322" s="25"/>
      <c r="E322" s="25"/>
      <c r="F322" s="25"/>
      <c r="G322" s="25"/>
      <c r="H322" s="52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24"/>
      <c r="B323" s="4"/>
      <c r="C323" s="52"/>
      <c r="D323" s="25"/>
      <c r="E323" s="25"/>
      <c r="F323" s="25"/>
      <c r="G323" s="25"/>
      <c r="H323" s="52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24"/>
      <c r="B324" s="4"/>
      <c r="C324" s="52"/>
      <c r="D324" s="25"/>
      <c r="E324" s="25"/>
      <c r="F324" s="25"/>
      <c r="G324" s="25"/>
      <c r="H324" s="52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24"/>
      <c r="B325" s="4"/>
      <c r="C325" s="52"/>
      <c r="D325" s="25"/>
      <c r="E325" s="25"/>
      <c r="F325" s="25"/>
      <c r="G325" s="25"/>
      <c r="H325" s="52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24"/>
      <c r="B326" s="4"/>
      <c r="C326" s="52"/>
      <c r="D326" s="25"/>
      <c r="E326" s="25"/>
      <c r="F326" s="25"/>
      <c r="G326" s="25"/>
      <c r="H326" s="52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24"/>
      <c r="B327" s="4"/>
      <c r="C327" s="52"/>
      <c r="D327" s="25"/>
      <c r="E327" s="25"/>
      <c r="F327" s="25"/>
      <c r="G327" s="25"/>
      <c r="H327" s="52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24"/>
      <c r="B328" s="4"/>
      <c r="C328" s="52"/>
      <c r="D328" s="25"/>
      <c r="E328" s="25"/>
      <c r="F328" s="25"/>
      <c r="G328" s="25"/>
      <c r="H328" s="52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24"/>
      <c r="B329" s="4"/>
      <c r="C329" s="52"/>
      <c r="D329" s="25"/>
      <c r="E329" s="25"/>
      <c r="F329" s="25"/>
      <c r="G329" s="25"/>
      <c r="H329" s="52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24"/>
      <c r="B330" s="4"/>
      <c r="C330" s="52"/>
      <c r="D330" s="25"/>
      <c r="E330" s="25"/>
      <c r="F330" s="25"/>
      <c r="G330" s="25"/>
      <c r="H330" s="52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24"/>
      <c r="B331" s="4"/>
      <c r="C331" s="52"/>
      <c r="D331" s="25"/>
      <c r="E331" s="25"/>
      <c r="F331" s="25"/>
      <c r="G331" s="25"/>
      <c r="H331" s="52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24"/>
      <c r="B332" s="4"/>
      <c r="C332" s="52"/>
      <c r="D332" s="25"/>
      <c r="E332" s="25"/>
      <c r="F332" s="25"/>
      <c r="G332" s="25"/>
      <c r="H332" s="52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24"/>
      <c r="B333" s="4"/>
      <c r="C333" s="52"/>
      <c r="D333" s="25"/>
      <c r="E333" s="25"/>
      <c r="F333" s="25"/>
      <c r="G333" s="25"/>
      <c r="H333" s="52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24"/>
      <c r="B334" s="4"/>
      <c r="C334" s="52"/>
      <c r="D334" s="25"/>
      <c r="E334" s="25"/>
      <c r="F334" s="25"/>
      <c r="G334" s="25"/>
      <c r="H334" s="52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24"/>
      <c r="B335" s="4"/>
      <c r="C335" s="52"/>
      <c r="D335" s="25"/>
      <c r="E335" s="25"/>
      <c r="F335" s="25"/>
      <c r="G335" s="25"/>
      <c r="H335" s="52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24"/>
      <c r="B336" s="4"/>
      <c r="C336" s="52"/>
      <c r="D336" s="25"/>
      <c r="E336" s="25"/>
      <c r="F336" s="25"/>
      <c r="G336" s="25"/>
      <c r="H336" s="52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24"/>
      <c r="B337" s="4"/>
      <c r="C337" s="52"/>
      <c r="D337" s="25"/>
      <c r="E337" s="25"/>
      <c r="F337" s="25"/>
      <c r="G337" s="25"/>
      <c r="H337" s="52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24"/>
      <c r="B338" s="4"/>
      <c r="C338" s="52"/>
      <c r="D338" s="25"/>
      <c r="E338" s="25"/>
      <c r="F338" s="25"/>
      <c r="G338" s="25"/>
      <c r="H338" s="52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24"/>
      <c r="B339" s="4"/>
      <c r="C339" s="52"/>
      <c r="D339" s="25"/>
      <c r="E339" s="25"/>
      <c r="F339" s="25"/>
      <c r="G339" s="25"/>
      <c r="H339" s="52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24"/>
      <c r="B340" s="4"/>
      <c r="C340" s="52"/>
      <c r="D340" s="25"/>
      <c r="E340" s="25"/>
      <c r="F340" s="25"/>
      <c r="G340" s="25"/>
      <c r="H340" s="52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24"/>
      <c r="B341" s="4"/>
      <c r="C341" s="52"/>
      <c r="D341" s="25"/>
      <c r="E341" s="25"/>
      <c r="F341" s="25"/>
      <c r="G341" s="25"/>
      <c r="H341" s="52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24"/>
      <c r="B342" s="4"/>
      <c r="C342" s="52"/>
      <c r="D342" s="25"/>
      <c r="E342" s="25"/>
      <c r="F342" s="25"/>
      <c r="G342" s="25"/>
      <c r="H342" s="52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24"/>
      <c r="B343" s="4"/>
      <c r="C343" s="52"/>
      <c r="D343" s="25"/>
      <c r="E343" s="25"/>
      <c r="F343" s="25"/>
      <c r="G343" s="25"/>
      <c r="H343" s="52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24"/>
      <c r="B344" s="4"/>
      <c r="C344" s="52"/>
      <c r="D344" s="25"/>
      <c r="E344" s="25"/>
      <c r="F344" s="25"/>
      <c r="G344" s="25"/>
      <c r="H344" s="52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24"/>
      <c r="B345" s="4"/>
      <c r="C345" s="52"/>
      <c r="D345" s="25"/>
      <c r="E345" s="25"/>
      <c r="F345" s="25"/>
      <c r="G345" s="25"/>
      <c r="H345" s="52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24"/>
      <c r="B346" s="4"/>
      <c r="C346" s="52"/>
      <c r="D346" s="25"/>
      <c r="E346" s="25"/>
      <c r="F346" s="25"/>
      <c r="G346" s="25"/>
      <c r="H346" s="52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24"/>
      <c r="B347" s="4"/>
      <c r="C347" s="52"/>
      <c r="D347" s="25"/>
      <c r="E347" s="25"/>
      <c r="F347" s="25"/>
      <c r="G347" s="25"/>
      <c r="H347" s="52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24"/>
      <c r="B348" s="4"/>
      <c r="C348" s="52"/>
      <c r="D348" s="25"/>
      <c r="E348" s="25"/>
      <c r="F348" s="25"/>
      <c r="G348" s="25"/>
      <c r="H348" s="52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24"/>
      <c r="B349" s="4"/>
      <c r="C349" s="52"/>
      <c r="D349" s="25"/>
      <c r="E349" s="25"/>
      <c r="F349" s="25"/>
      <c r="G349" s="25"/>
      <c r="H349" s="52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24"/>
      <c r="B350" s="4"/>
      <c r="C350" s="52"/>
      <c r="D350" s="25"/>
      <c r="E350" s="25"/>
      <c r="F350" s="25"/>
      <c r="G350" s="25"/>
      <c r="H350" s="52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24"/>
      <c r="B351" s="4"/>
      <c r="C351" s="52"/>
      <c r="D351" s="25"/>
      <c r="E351" s="25"/>
      <c r="F351" s="25"/>
      <c r="G351" s="25"/>
      <c r="H351" s="52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24"/>
      <c r="B352" s="4"/>
      <c r="C352" s="52"/>
      <c r="D352" s="25"/>
      <c r="E352" s="25"/>
      <c r="F352" s="25"/>
      <c r="G352" s="25"/>
      <c r="H352" s="52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24"/>
      <c r="B353" s="4"/>
      <c r="C353" s="52"/>
      <c r="D353" s="25"/>
      <c r="E353" s="25"/>
      <c r="F353" s="25"/>
      <c r="G353" s="25"/>
      <c r="H353" s="52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24"/>
      <c r="B354" s="4"/>
      <c r="C354" s="52"/>
      <c r="D354" s="25"/>
      <c r="E354" s="25"/>
      <c r="F354" s="25"/>
      <c r="G354" s="25"/>
      <c r="H354" s="52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24"/>
      <c r="B355" s="4"/>
      <c r="C355" s="52"/>
      <c r="D355" s="25"/>
      <c r="E355" s="25"/>
      <c r="F355" s="25"/>
      <c r="G355" s="25"/>
      <c r="H355" s="52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24"/>
      <c r="B356" s="4"/>
      <c r="C356" s="52"/>
      <c r="D356" s="25"/>
      <c r="E356" s="25"/>
      <c r="F356" s="25"/>
      <c r="G356" s="25"/>
      <c r="H356" s="52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24"/>
      <c r="B357" s="4"/>
      <c r="C357" s="52"/>
      <c r="D357" s="25"/>
      <c r="E357" s="25"/>
      <c r="F357" s="25"/>
      <c r="G357" s="25"/>
      <c r="H357" s="52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24"/>
      <c r="B358" s="4"/>
      <c r="C358" s="52"/>
      <c r="D358" s="25"/>
      <c r="E358" s="25"/>
      <c r="F358" s="25"/>
      <c r="G358" s="25"/>
      <c r="H358" s="52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24"/>
      <c r="B359" s="4"/>
      <c r="C359" s="52"/>
      <c r="D359" s="25"/>
      <c r="E359" s="25"/>
      <c r="F359" s="25"/>
      <c r="G359" s="25"/>
      <c r="H359" s="52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24"/>
      <c r="B360" s="4"/>
      <c r="C360" s="52"/>
      <c r="D360" s="25"/>
      <c r="E360" s="25"/>
      <c r="F360" s="25"/>
      <c r="G360" s="25"/>
      <c r="H360" s="52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24"/>
      <c r="B361" s="4"/>
      <c r="C361" s="52"/>
      <c r="D361" s="25"/>
      <c r="E361" s="25"/>
      <c r="F361" s="25"/>
      <c r="G361" s="25"/>
      <c r="H361" s="52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24"/>
      <c r="B362" s="4"/>
      <c r="C362" s="52"/>
      <c r="D362" s="25"/>
      <c r="E362" s="25"/>
      <c r="F362" s="25"/>
      <c r="G362" s="25"/>
      <c r="H362" s="52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24"/>
      <c r="B363" s="4"/>
      <c r="C363" s="52"/>
      <c r="D363" s="25"/>
      <c r="E363" s="25"/>
      <c r="F363" s="25"/>
      <c r="G363" s="25"/>
      <c r="H363" s="52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24"/>
      <c r="B364" s="4"/>
      <c r="C364" s="52"/>
      <c r="D364" s="25"/>
      <c r="E364" s="25"/>
      <c r="F364" s="25"/>
      <c r="G364" s="25"/>
      <c r="H364" s="52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24"/>
      <c r="B365" s="4"/>
      <c r="C365" s="52"/>
      <c r="D365" s="25"/>
      <c r="E365" s="25"/>
      <c r="F365" s="25"/>
      <c r="G365" s="25"/>
      <c r="H365" s="52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24"/>
      <c r="B366" s="4"/>
      <c r="C366" s="52"/>
      <c r="D366" s="25"/>
      <c r="E366" s="25"/>
      <c r="F366" s="25"/>
      <c r="G366" s="25"/>
      <c r="H366" s="52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24"/>
      <c r="B367" s="4"/>
      <c r="C367" s="52"/>
      <c r="D367" s="25"/>
      <c r="E367" s="25"/>
      <c r="F367" s="25"/>
      <c r="G367" s="25"/>
      <c r="H367" s="52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24"/>
      <c r="B368" s="4"/>
      <c r="C368" s="52"/>
      <c r="D368" s="25"/>
      <c r="E368" s="25"/>
      <c r="F368" s="25"/>
      <c r="G368" s="25"/>
      <c r="H368" s="52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24"/>
      <c r="B369" s="4"/>
      <c r="C369" s="52"/>
      <c r="D369" s="25"/>
      <c r="E369" s="25"/>
      <c r="F369" s="25"/>
      <c r="G369" s="25"/>
      <c r="H369" s="52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24"/>
      <c r="B370" s="4"/>
      <c r="C370" s="52"/>
      <c r="D370" s="25"/>
      <c r="E370" s="25"/>
      <c r="F370" s="25"/>
      <c r="G370" s="25"/>
      <c r="H370" s="52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24"/>
      <c r="B371" s="4"/>
      <c r="C371" s="52"/>
      <c r="D371" s="25"/>
      <c r="E371" s="25"/>
      <c r="F371" s="25"/>
      <c r="G371" s="25"/>
      <c r="H371" s="52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24"/>
      <c r="B372" s="4"/>
      <c r="C372" s="52"/>
      <c r="D372" s="25"/>
      <c r="E372" s="25"/>
      <c r="F372" s="25"/>
      <c r="G372" s="25"/>
      <c r="H372" s="52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24"/>
      <c r="B373" s="4"/>
      <c r="C373" s="52"/>
      <c r="D373" s="25"/>
      <c r="E373" s="25"/>
      <c r="F373" s="25"/>
      <c r="G373" s="25"/>
      <c r="H373" s="52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24"/>
      <c r="B374" s="4"/>
      <c r="C374" s="52"/>
      <c r="D374" s="25"/>
      <c r="E374" s="25"/>
      <c r="F374" s="25"/>
      <c r="G374" s="25"/>
      <c r="H374" s="52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24"/>
      <c r="B375" s="4"/>
      <c r="C375" s="52"/>
      <c r="D375" s="25"/>
      <c r="E375" s="25"/>
      <c r="F375" s="25"/>
      <c r="G375" s="25"/>
      <c r="H375" s="52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24"/>
      <c r="B376" s="4"/>
      <c r="C376" s="52"/>
      <c r="D376" s="25"/>
      <c r="E376" s="25"/>
      <c r="F376" s="25"/>
      <c r="G376" s="25"/>
      <c r="H376" s="52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24"/>
      <c r="B377" s="4"/>
      <c r="C377" s="52"/>
      <c r="D377" s="25"/>
      <c r="E377" s="25"/>
      <c r="F377" s="25"/>
      <c r="G377" s="25"/>
      <c r="H377" s="52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24"/>
      <c r="B378" s="4"/>
      <c r="C378" s="52"/>
      <c r="D378" s="25"/>
      <c r="E378" s="25"/>
      <c r="F378" s="25"/>
      <c r="G378" s="25"/>
      <c r="H378" s="52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24"/>
      <c r="B379" s="4"/>
      <c r="C379" s="52"/>
      <c r="D379" s="25"/>
      <c r="E379" s="25"/>
      <c r="F379" s="25"/>
      <c r="G379" s="25"/>
      <c r="H379" s="52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24"/>
      <c r="B380" s="4"/>
      <c r="C380" s="52"/>
      <c r="D380" s="25"/>
      <c r="E380" s="25"/>
      <c r="F380" s="25"/>
      <c r="G380" s="25"/>
      <c r="H380" s="52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24"/>
      <c r="B381" s="4"/>
      <c r="C381" s="52"/>
      <c r="D381" s="25"/>
      <c r="E381" s="25"/>
      <c r="F381" s="25"/>
      <c r="G381" s="25"/>
      <c r="H381" s="52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24"/>
      <c r="B382" s="4"/>
      <c r="C382" s="52"/>
      <c r="D382" s="25"/>
      <c r="E382" s="25"/>
      <c r="F382" s="25"/>
      <c r="G382" s="25"/>
      <c r="H382" s="52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24"/>
      <c r="B383" s="4"/>
      <c r="C383" s="52"/>
      <c r="D383" s="25"/>
      <c r="E383" s="25"/>
      <c r="F383" s="25"/>
      <c r="G383" s="25"/>
      <c r="H383" s="52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24"/>
      <c r="B384" s="4"/>
      <c r="C384" s="52"/>
      <c r="D384" s="25"/>
      <c r="E384" s="25"/>
      <c r="F384" s="25"/>
      <c r="G384" s="25"/>
      <c r="H384" s="52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24"/>
      <c r="B385" s="4"/>
      <c r="C385" s="52"/>
      <c r="D385" s="25"/>
      <c r="E385" s="25"/>
      <c r="F385" s="25"/>
      <c r="G385" s="25"/>
      <c r="H385" s="52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24"/>
      <c r="B386" s="4"/>
      <c r="C386" s="52"/>
      <c r="D386" s="25"/>
      <c r="E386" s="25"/>
      <c r="F386" s="25"/>
      <c r="G386" s="25"/>
      <c r="H386" s="52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24"/>
      <c r="B387" s="4"/>
      <c r="C387" s="52"/>
      <c r="D387" s="25"/>
      <c r="E387" s="25"/>
      <c r="F387" s="25"/>
      <c r="G387" s="25"/>
      <c r="H387" s="52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24"/>
      <c r="B388" s="4"/>
      <c r="C388" s="52"/>
      <c r="D388" s="25"/>
      <c r="E388" s="25"/>
      <c r="F388" s="25"/>
      <c r="G388" s="25"/>
      <c r="H388" s="52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24"/>
      <c r="B389" s="4"/>
      <c r="C389" s="52"/>
      <c r="D389" s="25"/>
      <c r="E389" s="25"/>
      <c r="F389" s="25"/>
      <c r="G389" s="25"/>
      <c r="H389" s="52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24"/>
      <c r="B390" s="4"/>
      <c r="C390" s="52"/>
      <c r="D390" s="25"/>
      <c r="E390" s="25"/>
      <c r="F390" s="25"/>
      <c r="G390" s="25"/>
      <c r="H390" s="52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24"/>
      <c r="B391" s="4"/>
      <c r="C391" s="52"/>
      <c r="D391" s="25"/>
      <c r="E391" s="25"/>
      <c r="F391" s="25"/>
      <c r="G391" s="25"/>
      <c r="H391" s="52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24"/>
      <c r="B392" s="4"/>
      <c r="C392" s="52"/>
      <c r="D392" s="25"/>
      <c r="E392" s="25"/>
      <c r="F392" s="25"/>
      <c r="G392" s="25"/>
      <c r="H392" s="52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24"/>
      <c r="B393" s="4"/>
      <c r="C393" s="52"/>
      <c r="D393" s="25"/>
      <c r="E393" s="25"/>
      <c r="F393" s="25"/>
      <c r="G393" s="25"/>
      <c r="H393" s="52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24"/>
      <c r="B394" s="4"/>
      <c r="C394" s="52"/>
      <c r="D394" s="25"/>
      <c r="E394" s="25"/>
      <c r="F394" s="25"/>
      <c r="G394" s="25"/>
      <c r="H394" s="52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24"/>
      <c r="B395" s="4"/>
      <c r="C395" s="52"/>
      <c r="D395" s="25"/>
      <c r="E395" s="25"/>
      <c r="F395" s="25"/>
      <c r="G395" s="25"/>
      <c r="H395" s="52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24"/>
      <c r="B396" s="4"/>
      <c r="C396" s="52"/>
      <c r="D396" s="25"/>
      <c r="E396" s="25"/>
      <c r="F396" s="25"/>
      <c r="G396" s="25"/>
      <c r="H396" s="52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24"/>
      <c r="B397" s="4"/>
      <c r="C397" s="52"/>
      <c r="D397" s="25"/>
      <c r="E397" s="25"/>
      <c r="F397" s="25"/>
      <c r="G397" s="25"/>
      <c r="H397" s="52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24"/>
      <c r="B398" s="4"/>
      <c r="C398" s="52"/>
      <c r="D398" s="25"/>
      <c r="E398" s="25"/>
      <c r="F398" s="25"/>
      <c r="G398" s="25"/>
      <c r="H398" s="52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24"/>
      <c r="B399" s="4"/>
      <c r="C399" s="52"/>
      <c r="D399" s="25"/>
      <c r="E399" s="25"/>
      <c r="F399" s="25"/>
      <c r="G399" s="25"/>
      <c r="H399" s="52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24"/>
      <c r="B400" s="4"/>
      <c r="C400" s="52"/>
      <c r="D400" s="25"/>
      <c r="E400" s="25"/>
      <c r="F400" s="25"/>
      <c r="G400" s="25"/>
      <c r="H400" s="52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24"/>
      <c r="B401" s="4"/>
      <c r="C401" s="52"/>
      <c r="D401" s="25"/>
      <c r="E401" s="25"/>
      <c r="F401" s="25"/>
      <c r="G401" s="25"/>
      <c r="H401" s="52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24"/>
      <c r="B402" s="4"/>
      <c r="C402" s="52"/>
      <c r="D402" s="25"/>
      <c r="E402" s="25"/>
      <c r="F402" s="25"/>
      <c r="G402" s="25"/>
      <c r="H402" s="52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24"/>
      <c r="B403" s="4"/>
      <c r="C403" s="52"/>
      <c r="D403" s="25"/>
      <c r="E403" s="25"/>
      <c r="F403" s="25"/>
      <c r="G403" s="25"/>
      <c r="H403" s="52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24"/>
      <c r="B404" s="4"/>
      <c r="C404" s="52"/>
      <c r="D404" s="25"/>
      <c r="E404" s="25"/>
      <c r="F404" s="25"/>
      <c r="G404" s="25"/>
      <c r="H404" s="52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24"/>
      <c r="B405" s="4"/>
      <c r="C405" s="52"/>
      <c r="D405" s="25"/>
      <c r="E405" s="25"/>
      <c r="F405" s="25"/>
      <c r="G405" s="25"/>
      <c r="H405" s="52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24"/>
      <c r="B406" s="4"/>
      <c r="C406" s="52"/>
      <c r="D406" s="25"/>
      <c r="E406" s="25"/>
      <c r="F406" s="25"/>
      <c r="G406" s="25"/>
      <c r="H406" s="52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24"/>
      <c r="B407" s="4"/>
      <c r="C407" s="52"/>
      <c r="D407" s="25"/>
      <c r="E407" s="25"/>
      <c r="F407" s="25"/>
      <c r="G407" s="25"/>
      <c r="H407" s="52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24"/>
      <c r="B408" s="4"/>
      <c r="C408" s="52"/>
      <c r="D408" s="25"/>
      <c r="E408" s="25"/>
      <c r="F408" s="25"/>
      <c r="G408" s="25"/>
      <c r="H408" s="52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24"/>
      <c r="B409" s="4"/>
      <c r="C409" s="52"/>
      <c r="D409" s="25"/>
      <c r="E409" s="25"/>
      <c r="F409" s="25"/>
      <c r="G409" s="25"/>
      <c r="H409" s="52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24"/>
      <c r="B410" s="4"/>
      <c r="C410" s="52"/>
      <c r="D410" s="25"/>
      <c r="E410" s="25"/>
      <c r="F410" s="25"/>
      <c r="G410" s="25"/>
      <c r="H410" s="52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24"/>
      <c r="B411" s="4"/>
      <c r="C411" s="52"/>
      <c r="D411" s="25"/>
      <c r="E411" s="25"/>
      <c r="F411" s="25"/>
      <c r="G411" s="25"/>
      <c r="H411" s="52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24"/>
      <c r="B412" s="4"/>
      <c r="C412" s="52"/>
      <c r="D412" s="25"/>
      <c r="E412" s="25"/>
      <c r="F412" s="25"/>
      <c r="G412" s="25"/>
      <c r="H412" s="52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24"/>
      <c r="B413" s="4"/>
      <c r="C413" s="52"/>
      <c r="D413" s="25"/>
      <c r="E413" s="25"/>
      <c r="F413" s="25"/>
      <c r="G413" s="25"/>
      <c r="H413" s="52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24"/>
      <c r="B414" s="4"/>
      <c r="C414" s="52"/>
      <c r="D414" s="25"/>
      <c r="E414" s="25"/>
      <c r="F414" s="25"/>
      <c r="G414" s="25"/>
      <c r="H414" s="52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24"/>
      <c r="B415" s="4"/>
      <c r="C415" s="52"/>
      <c r="D415" s="25"/>
      <c r="E415" s="25"/>
      <c r="F415" s="25"/>
      <c r="G415" s="25"/>
      <c r="H415" s="52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24"/>
      <c r="B416" s="4"/>
      <c r="C416" s="52"/>
      <c r="D416" s="25"/>
      <c r="E416" s="25"/>
      <c r="F416" s="25"/>
      <c r="G416" s="25"/>
      <c r="H416" s="52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24"/>
      <c r="B417" s="4"/>
      <c r="C417" s="52"/>
      <c r="D417" s="25"/>
      <c r="E417" s="25"/>
      <c r="F417" s="25"/>
      <c r="G417" s="25"/>
      <c r="H417" s="52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24"/>
      <c r="B418" s="4"/>
      <c r="C418" s="52"/>
      <c r="D418" s="25"/>
      <c r="E418" s="25"/>
      <c r="F418" s="25"/>
      <c r="G418" s="25"/>
      <c r="H418" s="52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24"/>
      <c r="B419" s="4"/>
      <c r="C419" s="52"/>
      <c r="D419" s="25"/>
      <c r="E419" s="25"/>
      <c r="F419" s="25"/>
      <c r="G419" s="25"/>
      <c r="H419" s="52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24"/>
      <c r="B420" s="4"/>
      <c r="C420" s="52"/>
      <c r="D420" s="25"/>
      <c r="E420" s="25"/>
      <c r="F420" s="25"/>
      <c r="G420" s="25"/>
      <c r="H420" s="52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24"/>
      <c r="B421" s="4"/>
      <c r="C421" s="52"/>
      <c r="D421" s="25"/>
      <c r="E421" s="25"/>
      <c r="F421" s="25"/>
      <c r="G421" s="25"/>
      <c r="H421" s="52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24"/>
      <c r="B422" s="4"/>
      <c r="C422" s="52"/>
      <c r="D422" s="25"/>
      <c r="E422" s="25"/>
      <c r="F422" s="25"/>
      <c r="G422" s="25"/>
      <c r="H422" s="52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24"/>
      <c r="B423" s="4"/>
      <c r="C423" s="52"/>
      <c r="D423" s="25"/>
      <c r="E423" s="25"/>
      <c r="F423" s="25"/>
      <c r="G423" s="25"/>
      <c r="H423" s="52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24"/>
      <c r="B424" s="4"/>
      <c r="C424" s="52"/>
      <c r="D424" s="25"/>
      <c r="E424" s="25"/>
      <c r="F424" s="25"/>
      <c r="G424" s="25"/>
      <c r="H424" s="52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24"/>
      <c r="B425" s="4"/>
      <c r="C425" s="52"/>
      <c r="D425" s="25"/>
      <c r="E425" s="25"/>
      <c r="F425" s="25"/>
      <c r="G425" s="25"/>
      <c r="H425" s="52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24"/>
      <c r="B426" s="4"/>
      <c r="C426" s="52"/>
      <c r="D426" s="25"/>
      <c r="E426" s="25"/>
      <c r="F426" s="25"/>
      <c r="G426" s="25"/>
      <c r="H426" s="52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24"/>
      <c r="B427" s="4"/>
      <c r="C427" s="52"/>
      <c r="D427" s="25"/>
      <c r="E427" s="25"/>
      <c r="F427" s="25"/>
      <c r="G427" s="25"/>
      <c r="H427" s="52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24"/>
      <c r="B428" s="4"/>
      <c r="C428" s="52"/>
      <c r="D428" s="25"/>
      <c r="E428" s="25"/>
      <c r="F428" s="25"/>
      <c r="G428" s="25"/>
      <c r="H428" s="52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24"/>
      <c r="B429" s="4"/>
      <c r="C429" s="52"/>
      <c r="D429" s="25"/>
      <c r="E429" s="25"/>
      <c r="F429" s="25"/>
      <c r="G429" s="25"/>
      <c r="H429" s="52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24"/>
      <c r="B430" s="4"/>
      <c r="C430" s="52"/>
      <c r="D430" s="25"/>
      <c r="E430" s="25"/>
      <c r="F430" s="25"/>
      <c r="G430" s="25"/>
      <c r="H430" s="52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24"/>
      <c r="B431" s="4"/>
      <c r="C431" s="52"/>
      <c r="D431" s="25"/>
      <c r="E431" s="25"/>
      <c r="F431" s="25"/>
      <c r="G431" s="25"/>
      <c r="H431" s="52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24"/>
      <c r="B432" s="4"/>
      <c r="C432" s="52"/>
      <c r="D432" s="25"/>
      <c r="E432" s="25"/>
      <c r="F432" s="25"/>
      <c r="G432" s="25"/>
      <c r="H432" s="52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24"/>
      <c r="B433" s="4"/>
      <c r="C433" s="52"/>
      <c r="D433" s="25"/>
      <c r="E433" s="25"/>
      <c r="F433" s="25"/>
      <c r="G433" s="25"/>
      <c r="H433" s="52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24"/>
      <c r="B434" s="4"/>
      <c r="C434" s="52"/>
      <c r="D434" s="25"/>
      <c r="E434" s="25"/>
      <c r="F434" s="25"/>
      <c r="G434" s="25"/>
      <c r="H434" s="52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24"/>
      <c r="B435" s="4"/>
      <c r="C435" s="52"/>
      <c r="D435" s="25"/>
      <c r="E435" s="25"/>
      <c r="F435" s="25"/>
      <c r="G435" s="25"/>
      <c r="H435" s="52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24"/>
      <c r="B436" s="4"/>
      <c r="C436" s="52"/>
      <c r="D436" s="25"/>
      <c r="E436" s="25"/>
      <c r="F436" s="25"/>
      <c r="G436" s="25"/>
      <c r="H436" s="52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24"/>
      <c r="B437" s="4"/>
      <c r="C437" s="52"/>
      <c r="D437" s="25"/>
      <c r="E437" s="25"/>
      <c r="F437" s="25"/>
      <c r="G437" s="25"/>
      <c r="H437" s="52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24"/>
      <c r="B438" s="4"/>
      <c r="C438" s="52"/>
      <c r="D438" s="25"/>
      <c r="E438" s="25"/>
      <c r="F438" s="25"/>
      <c r="G438" s="25"/>
      <c r="H438" s="52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24"/>
      <c r="B439" s="4"/>
      <c r="C439" s="52"/>
      <c r="D439" s="25"/>
      <c r="E439" s="25"/>
      <c r="F439" s="25"/>
      <c r="G439" s="25"/>
      <c r="H439" s="52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24"/>
      <c r="B440" s="4"/>
      <c r="C440" s="52"/>
      <c r="D440" s="25"/>
      <c r="E440" s="25"/>
      <c r="F440" s="25"/>
      <c r="G440" s="25"/>
      <c r="H440" s="52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24"/>
      <c r="B441" s="4"/>
      <c r="C441" s="52"/>
      <c r="D441" s="25"/>
      <c r="E441" s="25"/>
      <c r="F441" s="25"/>
      <c r="G441" s="25"/>
      <c r="H441" s="52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24"/>
      <c r="B442" s="4"/>
      <c r="C442" s="52"/>
      <c r="D442" s="25"/>
      <c r="E442" s="25"/>
      <c r="F442" s="25"/>
      <c r="G442" s="25"/>
      <c r="H442" s="52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24"/>
      <c r="B443" s="4"/>
      <c r="C443" s="52"/>
      <c r="D443" s="25"/>
      <c r="E443" s="25"/>
      <c r="F443" s="25"/>
      <c r="G443" s="25"/>
      <c r="H443" s="52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24"/>
      <c r="B444" s="4"/>
      <c r="C444" s="52"/>
      <c r="D444" s="25"/>
      <c r="E444" s="25"/>
      <c r="F444" s="25"/>
      <c r="G444" s="25"/>
      <c r="H444" s="52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24"/>
      <c r="B445" s="4"/>
      <c r="C445" s="52"/>
      <c r="D445" s="25"/>
      <c r="E445" s="25"/>
      <c r="F445" s="25"/>
      <c r="G445" s="25"/>
      <c r="H445" s="52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24"/>
      <c r="B446" s="4"/>
      <c r="C446" s="52"/>
      <c r="D446" s="25"/>
      <c r="E446" s="25"/>
      <c r="F446" s="25"/>
      <c r="G446" s="25"/>
      <c r="H446" s="52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24"/>
      <c r="B447" s="4"/>
      <c r="C447" s="52"/>
      <c r="D447" s="25"/>
      <c r="E447" s="25"/>
      <c r="F447" s="25"/>
      <c r="G447" s="25"/>
      <c r="H447" s="52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24"/>
      <c r="B448" s="4"/>
      <c r="C448" s="52"/>
      <c r="D448" s="25"/>
      <c r="E448" s="25"/>
      <c r="F448" s="25"/>
      <c r="G448" s="25"/>
      <c r="H448" s="52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24"/>
      <c r="B449" s="4"/>
      <c r="C449" s="52"/>
      <c r="D449" s="25"/>
      <c r="E449" s="25"/>
      <c r="F449" s="25"/>
      <c r="G449" s="25"/>
      <c r="H449" s="52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24"/>
      <c r="B450" s="4"/>
      <c r="C450" s="52"/>
      <c r="D450" s="25"/>
      <c r="E450" s="25"/>
      <c r="F450" s="25"/>
      <c r="G450" s="25"/>
      <c r="H450" s="52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24"/>
      <c r="B451" s="4"/>
      <c r="C451" s="52"/>
      <c r="D451" s="25"/>
      <c r="E451" s="25"/>
      <c r="F451" s="25"/>
      <c r="G451" s="25"/>
      <c r="H451" s="52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24"/>
      <c r="B452" s="4"/>
      <c r="C452" s="52"/>
      <c r="D452" s="25"/>
      <c r="E452" s="25"/>
      <c r="F452" s="25"/>
      <c r="G452" s="25"/>
      <c r="H452" s="52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24"/>
      <c r="B453" s="4"/>
      <c r="C453" s="52"/>
      <c r="D453" s="25"/>
      <c r="E453" s="25"/>
      <c r="F453" s="25"/>
      <c r="G453" s="25"/>
      <c r="H453" s="52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24"/>
      <c r="B454" s="4"/>
      <c r="C454" s="52"/>
      <c r="D454" s="25"/>
      <c r="E454" s="25"/>
      <c r="F454" s="25"/>
      <c r="G454" s="25"/>
      <c r="H454" s="52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24"/>
      <c r="B455" s="4"/>
      <c r="C455" s="52"/>
      <c r="D455" s="25"/>
      <c r="E455" s="25"/>
      <c r="F455" s="25"/>
      <c r="G455" s="25"/>
      <c r="H455" s="52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24"/>
      <c r="B456" s="4"/>
      <c r="C456" s="52"/>
      <c r="D456" s="25"/>
      <c r="E456" s="25"/>
      <c r="F456" s="25"/>
      <c r="G456" s="25"/>
      <c r="H456" s="52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24"/>
      <c r="B457" s="4"/>
      <c r="C457" s="52"/>
      <c r="D457" s="25"/>
      <c r="E457" s="25"/>
      <c r="F457" s="25"/>
      <c r="G457" s="25"/>
      <c r="H457" s="52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24"/>
      <c r="B458" s="4"/>
      <c r="C458" s="52"/>
      <c r="D458" s="25"/>
      <c r="E458" s="25"/>
      <c r="F458" s="25"/>
      <c r="G458" s="25"/>
      <c r="H458" s="52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24"/>
      <c r="B459" s="4"/>
      <c r="C459" s="52"/>
      <c r="D459" s="25"/>
      <c r="E459" s="25"/>
      <c r="F459" s="25"/>
      <c r="G459" s="25"/>
      <c r="H459" s="52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24"/>
      <c r="B460" s="4"/>
      <c r="C460" s="52"/>
      <c r="D460" s="25"/>
      <c r="E460" s="25"/>
      <c r="F460" s="25"/>
      <c r="G460" s="25"/>
      <c r="H460" s="52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24"/>
      <c r="B461" s="4"/>
      <c r="C461" s="52"/>
      <c r="D461" s="25"/>
      <c r="E461" s="25"/>
      <c r="F461" s="25"/>
      <c r="G461" s="25"/>
      <c r="H461" s="52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24"/>
      <c r="B462" s="4"/>
      <c r="C462" s="52"/>
      <c r="D462" s="25"/>
      <c r="E462" s="25"/>
      <c r="F462" s="25"/>
      <c r="G462" s="25"/>
      <c r="H462" s="52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24"/>
      <c r="B463" s="4"/>
      <c r="C463" s="52"/>
      <c r="D463" s="25"/>
      <c r="E463" s="25"/>
      <c r="F463" s="25"/>
      <c r="G463" s="25"/>
      <c r="H463" s="52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24"/>
      <c r="B464" s="4"/>
      <c r="C464" s="52"/>
      <c r="D464" s="25"/>
      <c r="E464" s="25"/>
      <c r="F464" s="25"/>
      <c r="G464" s="25"/>
      <c r="H464" s="52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24"/>
      <c r="B465" s="4"/>
      <c r="C465" s="52"/>
      <c r="D465" s="25"/>
      <c r="E465" s="25"/>
      <c r="F465" s="25"/>
      <c r="G465" s="25"/>
      <c r="H465" s="52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24"/>
      <c r="B466" s="4"/>
      <c r="C466" s="52"/>
      <c r="D466" s="25"/>
      <c r="E466" s="25"/>
      <c r="F466" s="25"/>
      <c r="G466" s="25"/>
      <c r="H466" s="52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24"/>
      <c r="B467" s="4"/>
      <c r="C467" s="52"/>
      <c r="D467" s="25"/>
      <c r="E467" s="25"/>
      <c r="F467" s="25"/>
      <c r="G467" s="25"/>
      <c r="H467" s="52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24"/>
      <c r="B468" s="4"/>
      <c r="C468" s="52"/>
      <c r="D468" s="25"/>
      <c r="E468" s="25"/>
      <c r="F468" s="25"/>
      <c r="G468" s="25"/>
      <c r="H468" s="52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24"/>
      <c r="B469" s="4"/>
      <c r="C469" s="52"/>
      <c r="D469" s="25"/>
      <c r="E469" s="25"/>
      <c r="F469" s="25"/>
      <c r="G469" s="25"/>
      <c r="H469" s="52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24"/>
      <c r="B470" s="4"/>
      <c r="C470" s="52"/>
      <c r="D470" s="25"/>
      <c r="E470" s="25"/>
      <c r="F470" s="25"/>
      <c r="G470" s="25"/>
      <c r="H470" s="52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24"/>
      <c r="B471" s="4"/>
      <c r="C471" s="52"/>
      <c r="D471" s="25"/>
      <c r="E471" s="25"/>
      <c r="F471" s="25"/>
      <c r="G471" s="25"/>
      <c r="H471" s="52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24"/>
      <c r="B472" s="4"/>
      <c r="C472" s="52"/>
      <c r="D472" s="25"/>
      <c r="E472" s="25"/>
      <c r="F472" s="25"/>
      <c r="G472" s="25"/>
      <c r="H472" s="52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24"/>
      <c r="B473" s="4"/>
      <c r="C473" s="52"/>
      <c r="D473" s="25"/>
      <c r="E473" s="25"/>
      <c r="F473" s="25"/>
      <c r="G473" s="25"/>
      <c r="H473" s="52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24"/>
      <c r="B474" s="4"/>
      <c r="C474" s="52"/>
      <c r="D474" s="25"/>
      <c r="E474" s="25"/>
      <c r="F474" s="25"/>
      <c r="G474" s="25"/>
      <c r="H474" s="52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24"/>
      <c r="B475" s="4"/>
      <c r="C475" s="52"/>
      <c r="D475" s="25"/>
      <c r="E475" s="25"/>
      <c r="F475" s="25"/>
      <c r="G475" s="25"/>
      <c r="H475" s="52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24"/>
      <c r="B476" s="4"/>
      <c r="C476" s="52"/>
      <c r="D476" s="25"/>
      <c r="E476" s="25"/>
      <c r="F476" s="25"/>
      <c r="G476" s="25"/>
      <c r="H476" s="52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24"/>
      <c r="B477" s="4"/>
      <c r="C477" s="52"/>
      <c r="D477" s="25"/>
      <c r="E477" s="25"/>
      <c r="F477" s="25"/>
      <c r="G477" s="25"/>
      <c r="H477" s="52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24"/>
      <c r="B478" s="4"/>
      <c r="C478" s="52"/>
      <c r="D478" s="25"/>
      <c r="E478" s="25"/>
      <c r="F478" s="25"/>
      <c r="G478" s="25"/>
      <c r="H478" s="52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24"/>
      <c r="B479" s="4"/>
      <c r="C479" s="52"/>
      <c r="D479" s="25"/>
      <c r="E479" s="25"/>
      <c r="F479" s="25"/>
      <c r="G479" s="25"/>
      <c r="H479" s="52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24"/>
      <c r="B480" s="4"/>
      <c r="C480" s="52"/>
      <c r="D480" s="25"/>
      <c r="E480" s="25"/>
      <c r="F480" s="25"/>
      <c r="G480" s="25"/>
      <c r="H480" s="52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24"/>
      <c r="B481" s="4"/>
      <c r="C481" s="52"/>
      <c r="D481" s="25"/>
      <c r="E481" s="25"/>
      <c r="F481" s="25"/>
      <c r="G481" s="25"/>
      <c r="H481" s="52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24"/>
      <c r="B482" s="4"/>
      <c r="C482" s="52"/>
      <c r="D482" s="25"/>
      <c r="E482" s="25"/>
      <c r="F482" s="25"/>
      <c r="G482" s="25"/>
      <c r="H482" s="52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24"/>
      <c r="B483" s="4"/>
      <c r="C483" s="52"/>
      <c r="D483" s="25"/>
      <c r="E483" s="25"/>
      <c r="F483" s="25"/>
      <c r="G483" s="25"/>
      <c r="H483" s="52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24"/>
      <c r="B484" s="4"/>
      <c r="C484" s="52"/>
      <c r="D484" s="25"/>
      <c r="E484" s="25"/>
      <c r="F484" s="25"/>
      <c r="G484" s="25"/>
      <c r="H484" s="52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24"/>
      <c r="B485" s="4"/>
      <c r="C485" s="52"/>
      <c r="D485" s="25"/>
      <c r="E485" s="25"/>
      <c r="F485" s="25"/>
      <c r="G485" s="25"/>
      <c r="H485" s="52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24"/>
      <c r="B486" s="4"/>
      <c r="C486" s="52"/>
      <c r="D486" s="25"/>
      <c r="E486" s="25"/>
      <c r="F486" s="25"/>
      <c r="G486" s="25"/>
      <c r="H486" s="52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24"/>
      <c r="B487" s="4"/>
      <c r="C487" s="52"/>
      <c r="D487" s="25"/>
      <c r="E487" s="25"/>
      <c r="F487" s="25"/>
      <c r="G487" s="25"/>
      <c r="H487" s="52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24"/>
      <c r="B488" s="4"/>
      <c r="C488" s="52"/>
      <c r="D488" s="25"/>
      <c r="E488" s="25"/>
      <c r="F488" s="25"/>
      <c r="G488" s="25"/>
      <c r="H488" s="52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24"/>
      <c r="B489" s="4"/>
      <c r="C489" s="52"/>
      <c r="D489" s="25"/>
      <c r="E489" s="25"/>
      <c r="F489" s="25"/>
      <c r="G489" s="25"/>
      <c r="H489" s="52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24"/>
      <c r="B490" s="4"/>
      <c r="C490" s="52"/>
      <c r="D490" s="25"/>
      <c r="E490" s="25"/>
      <c r="F490" s="25"/>
      <c r="G490" s="25"/>
      <c r="H490" s="52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24"/>
      <c r="B491" s="4"/>
      <c r="C491" s="52"/>
      <c r="D491" s="25"/>
      <c r="E491" s="25"/>
      <c r="F491" s="25"/>
      <c r="G491" s="25"/>
      <c r="H491" s="52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24"/>
      <c r="B492" s="4"/>
      <c r="C492" s="52"/>
      <c r="D492" s="25"/>
      <c r="E492" s="25"/>
      <c r="F492" s="25"/>
      <c r="G492" s="25"/>
      <c r="H492" s="52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24"/>
      <c r="B493" s="4"/>
      <c r="C493" s="52"/>
      <c r="D493" s="25"/>
      <c r="E493" s="25"/>
      <c r="F493" s="25"/>
      <c r="G493" s="25"/>
      <c r="H493" s="52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24"/>
      <c r="B494" s="4"/>
      <c r="C494" s="52"/>
      <c r="D494" s="25"/>
      <c r="E494" s="25"/>
      <c r="F494" s="25"/>
      <c r="G494" s="25"/>
      <c r="H494" s="52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24"/>
      <c r="B495" s="4"/>
      <c r="C495" s="52"/>
      <c r="D495" s="25"/>
      <c r="E495" s="25"/>
      <c r="F495" s="25"/>
      <c r="G495" s="25"/>
      <c r="H495" s="52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24"/>
      <c r="B496" s="4"/>
      <c r="C496" s="52"/>
      <c r="D496" s="25"/>
      <c r="E496" s="25"/>
      <c r="F496" s="25"/>
      <c r="G496" s="25"/>
      <c r="H496" s="52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24"/>
      <c r="B497" s="4"/>
      <c r="C497" s="52"/>
      <c r="D497" s="25"/>
      <c r="E497" s="25"/>
      <c r="F497" s="25"/>
      <c r="G497" s="25"/>
      <c r="H497" s="52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24"/>
      <c r="B498" s="4"/>
      <c r="C498" s="52"/>
      <c r="D498" s="25"/>
      <c r="E498" s="25"/>
      <c r="F498" s="25"/>
      <c r="G498" s="25"/>
      <c r="H498" s="52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24"/>
      <c r="B499" s="4"/>
      <c r="C499" s="52"/>
      <c r="D499" s="25"/>
      <c r="E499" s="25"/>
      <c r="F499" s="25"/>
      <c r="G499" s="25"/>
      <c r="H499" s="52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24"/>
      <c r="B500" s="4"/>
      <c r="C500" s="52"/>
      <c r="D500" s="25"/>
      <c r="E500" s="25"/>
      <c r="F500" s="25"/>
      <c r="G500" s="25"/>
      <c r="H500" s="52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24"/>
      <c r="B501" s="4"/>
      <c r="C501" s="52"/>
      <c r="D501" s="25"/>
      <c r="E501" s="25"/>
      <c r="F501" s="25"/>
      <c r="G501" s="25"/>
      <c r="H501" s="52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24"/>
      <c r="B502" s="4"/>
      <c r="C502" s="52"/>
      <c r="D502" s="25"/>
      <c r="E502" s="25"/>
      <c r="F502" s="25"/>
      <c r="G502" s="25"/>
      <c r="H502" s="52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24"/>
      <c r="B503" s="4"/>
      <c r="C503" s="52"/>
      <c r="D503" s="25"/>
      <c r="E503" s="25"/>
      <c r="F503" s="25"/>
      <c r="G503" s="25"/>
      <c r="H503" s="52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24"/>
      <c r="B504" s="4"/>
      <c r="C504" s="52"/>
      <c r="D504" s="25"/>
      <c r="E504" s="25"/>
      <c r="F504" s="25"/>
      <c r="G504" s="25"/>
      <c r="H504" s="52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24"/>
      <c r="B505" s="4"/>
      <c r="C505" s="52"/>
      <c r="D505" s="25"/>
      <c r="E505" s="25"/>
      <c r="F505" s="25"/>
      <c r="G505" s="25"/>
      <c r="H505" s="52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24"/>
      <c r="B506" s="4"/>
      <c r="C506" s="52"/>
      <c r="D506" s="25"/>
      <c r="E506" s="25"/>
      <c r="F506" s="25"/>
      <c r="G506" s="25"/>
      <c r="H506" s="52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24"/>
      <c r="B507" s="4"/>
      <c r="C507" s="52"/>
      <c r="D507" s="25"/>
      <c r="E507" s="25"/>
      <c r="F507" s="25"/>
      <c r="G507" s="25"/>
      <c r="H507" s="52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24"/>
      <c r="B508" s="4"/>
      <c r="C508" s="52"/>
      <c r="D508" s="25"/>
      <c r="E508" s="25"/>
      <c r="F508" s="25"/>
      <c r="G508" s="25"/>
      <c r="H508" s="52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24"/>
      <c r="B509" s="4"/>
      <c r="C509" s="52"/>
      <c r="D509" s="25"/>
      <c r="E509" s="25"/>
      <c r="F509" s="25"/>
      <c r="G509" s="25"/>
      <c r="H509" s="52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24"/>
      <c r="B510" s="4"/>
      <c r="C510" s="52"/>
      <c r="D510" s="25"/>
      <c r="E510" s="25"/>
      <c r="F510" s="25"/>
      <c r="G510" s="25"/>
      <c r="H510" s="52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24"/>
      <c r="B511" s="4"/>
      <c r="C511" s="52"/>
      <c r="D511" s="25"/>
      <c r="E511" s="25"/>
      <c r="F511" s="25"/>
      <c r="G511" s="25"/>
      <c r="H511" s="52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24"/>
      <c r="B512" s="4"/>
      <c r="C512" s="52"/>
      <c r="D512" s="25"/>
      <c r="E512" s="25"/>
      <c r="F512" s="25"/>
      <c r="G512" s="25"/>
      <c r="H512" s="52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24"/>
      <c r="B513" s="4"/>
      <c r="C513" s="52"/>
      <c r="D513" s="25"/>
      <c r="E513" s="25"/>
      <c r="F513" s="25"/>
      <c r="G513" s="25"/>
      <c r="H513" s="52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24"/>
      <c r="B514" s="4"/>
      <c r="C514" s="52"/>
      <c r="D514" s="25"/>
      <c r="E514" s="25"/>
      <c r="F514" s="25"/>
      <c r="G514" s="25"/>
      <c r="H514" s="52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24"/>
      <c r="B515" s="4"/>
      <c r="C515" s="52"/>
      <c r="D515" s="25"/>
      <c r="E515" s="25"/>
      <c r="F515" s="25"/>
      <c r="G515" s="25"/>
      <c r="H515" s="52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24"/>
      <c r="B516" s="4"/>
      <c r="C516" s="52"/>
      <c r="D516" s="25"/>
      <c r="E516" s="25"/>
      <c r="F516" s="25"/>
      <c r="G516" s="25"/>
      <c r="H516" s="52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24"/>
      <c r="B517" s="4"/>
      <c r="C517" s="52"/>
      <c r="D517" s="25"/>
      <c r="E517" s="25"/>
      <c r="F517" s="25"/>
      <c r="G517" s="25"/>
      <c r="H517" s="52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24"/>
      <c r="B518" s="4"/>
      <c r="C518" s="52"/>
      <c r="D518" s="25"/>
      <c r="E518" s="25"/>
      <c r="F518" s="25"/>
      <c r="G518" s="25"/>
      <c r="H518" s="5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24"/>
      <c r="B519" s="4"/>
      <c r="C519" s="52"/>
      <c r="D519" s="25"/>
      <c r="E519" s="25"/>
      <c r="F519" s="25"/>
      <c r="G519" s="25"/>
      <c r="H519" s="52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24"/>
      <c r="B520" s="4"/>
      <c r="C520" s="52"/>
      <c r="D520" s="25"/>
      <c r="E520" s="25"/>
      <c r="F520" s="25"/>
      <c r="G520" s="25"/>
      <c r="H520" s="52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24"/>
      <c r="B521" s="4"/>
      <c r="C521" s="52"/>
      <c r="D521" s="25"/>
      <c r="E521" s="25"/>
      <c r="F521" s="25"/>
      <c r="G521" s="25"/>
      <c r="H521" s="52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24"/>
      <c r="B522" s="4"/>
      <c r="C522" s="52"/>
      <c r="D522" s="25"/>
      <c r="E522" s="25"/>
      <c r="F522" s="25"/>
      <c r="G522" s="25"/>
      <c r="H522" s="52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24"/>
      <c r="B523" s="4"/>
      <c r="C523" s="52"/>
      <c r="D523" s="25"/>
      <c r="E523" s="25"/>
      <c r="F523" s="25"/>
      <c r="G523" s="25"/>
      <c r="H523" s="52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24"/>
      <c r="B524" s="4"/>
      <c r="C524" s="52"/>
      <c r="D524" s="25"/>
      <c r="E524" s="25"/>
      <c r="F524" s="25"/>
      <c r="G524" s="25"/>
      <c r="H524" s="52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24"/>
      <c r="B525" s="4"/>
      <c r="C525" s="52"/>
      <c r="D525" s="25"/>
      <c r="E525" s="25"/>
      <c r="F525" s="25"/>
      <c r="G525" s="25"/>
      <c r="H525" s="52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24"/>
      <c r="B526" s="4"/>
      <c r="C526" s="52"/>
      <c r="D526" s="25"/>
      <c r="E526" s="25"/>
      <c r="F526" s="25"/>
      <c r="G526" s="25"/>
      <c r="H526" s="5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24"/>
      <c r="B527" s="4"/>
      <c r="C527" s="52"/>
      <c r="D527" s="25"/>
      <c r="E527" s="25"/>
      <c r="F527" s="25"/>
      <c r="G527" s="25"/>
      <c r="H527" s="5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24"/>
      <c r="B528" s="4"/>
      <c r="C528" s="52"/>
      <c r="D528" s="25"/>
      <c r="E528" s="25"/>
      <c r="F528" s="25"/>
      <c r="G528" s="25"/>
      <c r="H528" s="5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24"/>
      <c r="B529" s="4"/>
      <c r="C529" s="52"/>
      <c r="D529" s="25"/>
      <c r="E529" s="25"/>
      <c r="F529" s="25"/>
      <c r="G529" s="25"/>
      <c r="H529" s="5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24"/>
      <c r="B530" s="4"/>
      <c r="C530" s="52"/>
      <c r="D530" s="25"/>
      <c r="E530" s="25"/>
      <c r="F530" s="25"/>
      <c r="G530" s="25"/>
      <c r="H530" s="52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24"/>
      <c r="B531" s="4"/>
      <c r="C531" s="52"/>
      <c r="D531" s="25"/>
      <c r="E531" s="25"/>
      <c r="F531" s="25"/>
      <c r="G531" s="25"/>
      <c r="H531" s="5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24"/>
      <c r="B532" s="4"/>
      <c r="C532" s="52"/>
      <c r="D532" s="25"/>
      <c r="E532" s="25"/>
      <c r="F532" s="25"/>
      <c r="G532" s="25"/>
      <c r="H532" s="52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24"/>
      <c r="B533" s="4"/>
      <c r="C533" s="52"/>
      <c r="D533" s="25"/>
      <c r="E533" s="25"/>
      <c r="F533" s="25"/>
      <c r="G533" s="25"/>
      <c r="H533" s="52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24"/>
      <c r="B534" s="4"/>
      <c r="C534" s="52"/>
      <c r="D534" s="25"/>
      <c r="E534" s="25"/>
      <c r="F534" s="25"/>
      <c r="G534" s="25"/>
      <c r="H534" s="52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24"/>
      <c r="B535" s="4"/>
      <c r="C535" s="52"/>
      <c r="D535" s="25"/>
      <c r="E535" s="25"/>
      <c r="F535" s="25"/>
      <c r="G535" s="25"/>
      <c r="H535" s="52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24"/>
      <c r="B536" s="4"/>
      <c r="C536" s="52"/>
      <c r="D536" s="25"/>
      <c r="E536" s="25"/>
      <c r="F536" s="25"/>
      <c r="G536" s="25"/>
      <c r="H536" s="52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24"/>
      <c r="B537" s="4"/>
      <c r="C537" s="52"/>
      <c r="D537" s="25"/>
      <c r="E537" s="25"/>
      <c r="F537" s="25"/>
      <c r="G537" s="25"/>
      <c r="H537" s="52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24"/>
      <c r="B538" s="4"/>
      <c r="C538" s="52"/>
      <c r="D538" s="25"/>
      <c r="E538" s="25"/>
      <c r="F538" s="25"/>
      <c r="G538" s="25"/>
      <c r="H538" s="52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24"/>
      <c r="B539" s="4"/>
      <c r="C539" s="52"/>
      <c r="D539" s="25"/>
      <c r="E539" s="25"/>
      <c r="F539" s="25"/>
      <c r="G539" s="25"/>
      <c r="H539" s="52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24"/>
      <c r="B540" s="4"/>
      <c r="C540" s="52"/>
      <c r="D540" s="25"/>
      <c r="E540" s="25"/>
      <c r="F540" s="25"/>
      <c r="G540" s="25"/>
      <c r="H540" s="52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24"/>
      <c r="B541" s="4"/>
      <c r="C541" s="52"/>
      <c r="D541" s="25"/>
      <c r="E541" s="25"/>
      <c r="F541" s="25"/>
      <c r="G541" s="25"/>
      <c r="H541" s="52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24"/>
      <c r="B542" s="4"/>
      <c r="C542" s="52"/>
      <c r="D542" s="25"/>
      <c r="E542" s="25"/>
      <c r="F542" s="25"/>
      <c r="G542" s="25"/>
      <c r="H542" s="52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24"/>
      <c r="B543" s="4"/>
      <c r="C543" s="52"/>
      <c r="D543" s="25"/>
      <c r="E543" s="25"/>
      <c r="F543" s="25"/>
      <c r="G543" s="25"/>
      <c r="H543" s="52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24"/>
      <c r="B544" s="4"/>
      <c r="C544" s="52"/>
      <c r="D544" s="25"/>
      <c r="E544" s="25"/>
      <c r="F544" s="25"/>
      <c r="G544" s="25"/>
      <c r="H544" s="52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24"/>
      <c r="B545" s="4"/>
      <c r="C545" s="52"/>
      <c r="D545" s="25"/>
      <c r="E545" s="25"/>
      <c r="F545" s="25"/>
      <c r="G545" s="25"/>
      <c r="H545" s="52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24"/>
      <c r="B546" s="4"/>
      <c r="C546" s="52"/>
      <c r="D546" s="25"/>
      <c r="E546" s="25"/>
      <c r="F546" s="25"/>
      <c r="G546" s="25"/>
      <c r="H546" s="5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24"/>
      <c r="B547" s="4"/>
      <c r="C547" s="52"/>
      <c r="D547" s="25"/>
      <c r="E547" s="25"/>
      <c r="F547" s="25"/>
      <c r="G547" s="25"/>
      <c r="H547" s="52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24"/>
      <c r="B548" s="4"/>
      <c r="C548" s="52"/>
      <c r="D548" s="25"/>
      <c r="E548" s="25"/>
      <c r="F548" s="25"/>
      <c r="G548" s="25"/>
      <c r="H548" s="52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24"/>
      <c r="B549" s="4"/>
      <c r="C549" s="52"/>
      <c r="D549" s="25"/>
      <c r="E549" s="25"/>
      <c r="F549" s="25"/>
      <c r="G549" s="25"/>
      <c r="H549" s="52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24"/>
      <c r="B550" s="4"/>
      <c r="C550" s="52"/>
      <c r="D550" s="25"/>
      <c r="E550" s="25"/>
      <c r="F550" s="25"/>
      <c r="G550" s="25"/>
      <c r="H550" s="52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24"/>
      <c r="B551" s="4"/>
      <c r="C551" s="52"/>
      <c r="D551" s="25"/>
      <c r="E551" s="25"/>
      <c r="F551" s="25"/>
      <c r="G551" s="25"/>
      <c r="H551" s="52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24"/>
      <c r="B552" s="4"/>
      <c r="C552" s="52"/>
      <c r="D552" s="25"/>
      <c r="E552" s="25"/>
      <c r="F552" s="25"/>
      <c r="G552" s="25"/>
      <c r="H552" s="52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24"/>
      <c r="B553" s="4"/>
      <c r="C553" s="52"/>
      <c r="D553" s="25"/>
      <c r="E553" s="25"/>
      <c r="F553" s="25"/>
      <c r="G553" s="25"/>
      <c r="H553" s="52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24"/>
      <c r="B554" s="4"/>
      <c r="C554" s="52"/>
      <c r="D554" s="25"/>
      <c r="E554" s="25"/>
      <c r="F554" s="25"/>
      <c r="G554" s="25"/>
      <c r="H554" s="52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24"/>
      <c r="B555" s="4"/>
      <c r="C555" s="52"/>
      <c r="D555" s="25"/>
      <c r="E555" s="25"/>
      <c r="F555" s="25"/>
      <c r="G555" s="25"/>
      <c r="H555" s="52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24"/>
      <c r="B556" s="4"/>
      <c r="C556" s="52"/>
      <c r="D556" s="25"/>
      <c r="E556" s="25"/>
      <c r="F556" s="25"/>
      <c r="G556" s="25"/>
      <c r="H556" s="52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24"/>
      <c r="B557" s="4"/>
      <c r="C557" s="52"/>
      <c r="D557" s="25"/>
      <c r="E557" s="25"/>
      <c r="F557" s="25"/>
      <c r="G557" s="25"/>
      <c r="H557" s="5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24"/>
      <c r="B558" s="4"/>
      <c r="C558" s="52"/>
      <c r="D558" s="25"/>
      <c r="E558" s="25"/>
      <c r="F558" s="25"/>
      <c r="G558" s="25"/>
      <c r="H558" s="52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24"/>
      <c r="B559" s="4"/>
      <c r="C559" s="52"/>
      <c r="D559" s="25"/>
      <c r="E559" s="25"/>
      <c r="F559" s="25"/>
      <c r="G559" s="25"/>
      <c r="H559" s="52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24"/>
      <c r="B560" s="4"/>
      <c r="C560" s="52"/>
      <c r="D560" s="25"/>
      <c r="E560" s="25"/>
      <c r="F560" s="25"/>
      <c r="G560" s="25"/>
      <c r="H560" s="52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24"/>
      <c r="B561" s="4"/>
      <c r="C561" s="52"/>
      <c r="D561" s="25"/>
      <c r="E561" s="25"/>
      <c r="F561" s="25"/>
      <c r="G561" s="25"/>
      <c r="H561" s="52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24"/>
      <c r="B562" s="4"/>
      <c r="C562" s="52"/>
      <c r="D562" s="25"/>
      <c r="E562" s="25"/>
      <c r="F562" s="25"/>
      <c r="G562" s="25"/>
      <c r="H562" s="52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24"/>
      <c r="B563" s="4"/>
      <c r="C563" s="52"/>
      <c r="D563" s="25"/>
      <c r="E563" s="25"/>
      <c r="F563" s="25"/>
      <c r="G563" s="25"/>
      <c r="H563" s="5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24"/>
      <c r="B564" s="4"/>
      <c r="C564" s="52"/>
      <c r="D564" s="25"/>
      <c r="E564" s="25"/>
      <c r="F564" s="25"/>
      <c r="G564" s="25"/>
      <c r="H564" s="52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24"/>
      <c r="B565" s="4"/>
      <c r="C565" s="52"/>
      <c r="D565" s="25"/>
      <c r="E565" s="25"/>
      <c r="F565" s="25"/>
      <c r="G565" s="25"/>
      <c r="H565" s="52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24"/>
      <c r="B566" s="4"/>
      <c r="C566" s="52"/>
      <c r="D566" s="25"/>
      <c r="E566" s="25"/>
      <c r="F566" s="25"/>
      <c r="G566" s="25"/>
      <c r="H566" s="52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24"/>
      <c r="B567" s="4"/>
      <c r="C567" s="52"/>
      <c r="D567" s="25"/>
      <c r="E567" s="25"/>
      <c r="F567" s="25"/>
      <c r="G567" s="25"/>
      <c r="H567" s="5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24"/>
      <c r="B568" s="4"/>
      <c r="C568" s="52"/>
      <c r="D568" s="25"/>
      <c r="E568" s="25"/>
      <c r="F568" s="25"/>
      <c r="G568" s="25"/>
      <c r="H568" s="52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24"/>
      <c r="B569" s="4"/>
      <c r="C569" s="52"/>
      <c r="D569" s="25"/>
      <c r="E569" s="25"/>
      <c r="F569" s="25"/>
      <c r="G569" s="25"/>
      <c r="H569" s="52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24"/>
      <c r="B570" s="4"/>
      <c r="C570" s="52"/>
      <c r="D570" s="25"/>
      <c r="E570" s="25"/>
      <c r="F570" s="25"/>
      <c r="G570" s="25"/>
      <c r="H570" s="52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24"/>
      <c r="B571" s="4"/>
      <c r="C571" s="52"/>
      <c r="D571" s="25"/>
      <c r="E571" s="25"/>
      <c r="F571" s="25"/>
      <c r="G571" s="25"/>
      <c r="H571" s="5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24"/>
      <c r="B572" s="4"/>
      <c r="C572" s="52"/>
      <c r="D572" s="25"/>
      <c r="E572" s="25"/>
      <c r="F572" s="25"/>
      <c r="G572" s="25"/>
      <c r="H572" s="52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24"/>
      <c r="B573" s="4"/>
      <c r="C573" s="52"/>
      <c r="D573" s="25"/>
      <c r="E573" s="25"/>
      <c r="F573" s="25"/>
      <c r="G573" s="25"/>
      <c r="H573" s="52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24"/>
      <c r="B574" s="4"/>
      <c r="C574" s="52"/>
      <c r="D574" s="25"/>
      <c r="E574" s="25"/>
      <c r="F574" s="25"/>
      <c r="G574" s="25"/>
      <c r="H574" s="52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24"/>
      <c r="B575" s="4"/>
      <c r="C575" s="52"/>
      <c r="D575" s="25"/>
      <c r="E575" s="25"/>
      <c r="F575" s="25"/>
      <c r="G575" s="25"/>
      <c r="H575" s="52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24"/>
      <c r="B576" s="4"/>
      <c r="C576" s="52"/>
      <c r="D576" s="25"/>
      <c r="E576" s="25"/>
      <c r="F576" s="25"/>
      <c r="G576" s="25"/>
      <c r="H576" s="52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24"/>
      <c r="B577" s="4"/>
      <c r="C577" s="52"/>
      <c r="D577" s="25"/>
      <c r="E577" s="25"/>
      <c r="F577" s="25"/>
      <c r="G577" s="25"/>
      <c r="H577" s="52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24"/>
      <c r="B578" s="4"/>
      <c r="C578" s="52"/>
      <c r="D578" s="25"/>
      <c r="E578" s="25"/>
      <c r="F578" s="25"/>
      <c r="G578" s="25"/>
      <c r="H578" s="52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24"/>
      <c r="B579" s="4"/>
      <c r="C579" s="52"/>
      <c r="D579" s="25"/>
      <c r="E579" s="25"/>
      <c r="F579" s="25"/>
      <c r="G579" s="25"/>
      <c r="H579" s="52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24"/>
      <c r="B580" s="4"/>
      <c r="C580" s="52"/>
      <c r="D580" s="25"/>
      <c r="E580" s="25"/>
      <c r="F580" s="25"/>
      <c r="G580" s="25"/>
      <c r="H580" s="52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24"/>
      <c r="B581" s="4"/>
      <c r="C581" s="52"/>
      <c r="D581" s="25"/>
      <c r="E581" s="25"/>
      <c r="F581" s="25"/>
      <c r="G581" s="25"/>
      <c r="H581" s="52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24"/>
      <c r="B582" s="4"/>
      <c r="C582" s="52"/>
      <c r="D582" s="25"/>
      <c r="E582" s="25"/>
      <c r="F582" s="25"/>
      <c r="G582" s="25"/>
      <c r="H582" s="52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24"/>
      <c r="B583" s="4"/>
      <c r="C583" s="52"/>
      <c r="D583" s="25"/>
      <c r="E583" s="25"/>
      <c r="F583" s="25"/>
      <c r="G583" s="25"/>
      <c r="H583" s="52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24"/>
      <c r="B584" s="4"/>
      <c r="C584" s="52"/>
      <c r="D584" s="25"/>
      <c r="E584" s="25"/>
      <c r="F584" s="25"/>
      <c r="G584" s="25"/>
      <c r="H584" s="52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24"/>
      <c r="B585" s="4"/>
      <c r="C585" s="52"/>
      <c r="D585" s="25"/>
      <c r="E585" s="25"/>
      <c r="F585" s="25"/>
      <c r="G585" s="25"/>
      <c r="H585" s="52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24"/>
      <c r="B586" s="4"/>
      <c r="C586" s="52"/>
      <c r="D586" s="25"/>
      <c r="E586" s="25"/>
      <c r="F586" s="25"/>
      <c r="G586" s="25"/>
      <c r="H586" s="52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24"/>
      <c r="B587" s="4"/>
      <c r="C587" s="52"/>
      <c r="D587" s="25"/>
      <c r="E587" s="25"/>
      <c r="F587" s="25"/>
      <c r="G587" s="25"/>
      <c r="H587" s="52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24"/>
      <c r="B588" s="4"/>
      <c r="C588" s="52"/>
      <c r="D588" s="25"/>
      <c r="E588" s="25"/>
      <c r="F588" s="25"/>
      <c r="G588" s="25"/>
      <c r="H588" s="52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24"/>
      <c r="B589" s="4"/>
      <c r="C589" s="52"/>
      <c r="D589" s="25"/>
      <c r="E589" s="25"/>
      <c r="F589" s="25"/>
      <c r="G589" s="25"/>
      <c r="H589" s="52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24"/>
      <c r="B590" s="4"/>
      <c r="C590" s="52"/>
      <c r="D590" s="25"/>
      <c r="E590" s="25"/>
      <c r="F590" s="25"/>
      <c r="G590" s="25"/>
      <c r="H590" s="52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24"/>
      <c r="B591" s="4"/>
      <c r="C591" s="52"/>
      <c r="D591" s="25"/>
      <c r="E591" s="25"/>
      <c r="F591" s="25"/>
      <c r="G591" s="25"/>
      <c r="H591" s="52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24"/>
      <c r="B592" s="4"/>
      <c r="C592" s="52"/>
      <c r="D592" s="25"/>
      <c r="E592" s="25"/>
      <c r="F592" s="25"/>
      <c r="G592" s="25"/>
      <c r="H592" s="52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24"/>
      <c r="B593" s="4"/>
      <c r="C593" s="52"/>
      <c r="D593" s="25"/>
      <c r="E593" s="25"/>
      <c r="F593" s="25"/>
      <c r="G593" s="25"/>
      <c r="H593" s="52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24"/>
      <c r="B594" s="4"/>
      <c r="C594" s="52"/>
      <c r="D594" s="25"/>
      <c r="E594" s="25"/>
      <c r="F594" s="25"/>
      <c r="G594" s="25"/>
      <c r="H594" s="52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24"/>
      <c r="B595" s="4"/>
      <c r="C595" s="52"/>
      <c r="D595" s="25"/>
      <c r="E595" s="25"/>
      <c r="F595" s="25"/>
      <c r="G595" s="25"/>
      <c r="H595" s="52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24"/>
      <c r="B596" s="4"/>
      <c r="C596" s="52"/>
      <c r="D596" s="25"/>
      <c r="E596" s="25"/>
      <c r="F596" s="25"/>
      <c r="G596" s="25"/>
      <c r="H596" s="52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24"/>
      <c r="B597" s="4"/>
      <c r="C597" s="52"/>
      <c r="D597" s="25"/>
      <c r="E597" s="25"/>
      <c r="F597" s="25"/>
      <c r="G597" s="25"/>
      <c r="H597" s="52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24"/>
      <c r="B598" s="4"/>
      <c r="C598" s="52"/>
      <c r="D598" s="25"/>
      <c r="E598" s="25"/>
      <c r="F598" s="25"/>
      <c r="G598" s="25"/>
      <c r="H598" s="52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24"/>
      <c r="B599" s="4"/>
      <c r="C599" s="52"/>
      <c r="D599" s="25"/>
      <c r="E599" s="25"/>
      <c r="F599" s="25"/>
      <c r="G599" s="25"/>
      <c r="H599" s="52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24"/>
      <c r="B600" s="4"/>
      <c r="C600" s="52"/>
      <c r="D600" s="25"/>
      <c r="E600" s="25"/>
      <c r="F600" s="25"/>
      <c r="G600" s="25"/>
      <c r="H600" s="52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24"/>
      <c r="B601" s="4"/>
      <c r="C601" s="52"/>
      <c r="D601" s="25"/>
      <c r="E601" s="25"/>
      <c r="F601" s="25"/>
      <c r="G601" s="25"/>
      <c r="H601" s="52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24"/>
      <c r="B602" s="4"/>
      <c r="C602" s="52"/>
      <c r="D602" s="25"/>
      <c r="E602" s="25"/>
      <c r="F602" s="25"/>
      <c r="G602" s="25"/>
      <c r="H602" s="52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24"/>
      <c r="B603" s="4"/>
      <c r="C603" s="52"/>
      <c r="D603" s="25"/>
      <c r="E603" s="25"/>
      <c r="F603" s="25"/>
      <c r="G603" s="25"/>
      <c r="H603" s="52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24"/>
      <c r="B604" s="4"/>
      <c r="C604" s="52"/>
      <c r="D604" s="25"/>
      <c r="E604" s="25"/>
      <c r="F604" s="25"/>
      <c r="G604" s="25"/>
      <c r="H604" s="52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24"/>
      <c r="B605" s="4"/>
      <c r="C605" s="52"/>
      <c r="D605" s="25"/>
      <c r="E605" s="25"/>
      <c r="F605" s="25"/>
      <c r="G605" s="25"/>
      <c r="H605" s="52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24"/>
      <c r="B606" s="4"/>
      <c r="C606" s="52"/>
      <c r="D606" s="25"/>
      <c r="E606" s="25"/>
      <c r="F606" s="25"/>
      <c r="G606" s="25"/>
      <c r="H606" s="52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24"/>
      <c r="B607" s="4"/>
      <c r="C607" s="52"/>
      <c r="D607" s="25"/>
      <c r="E607" s="25"/>
      <c r="F607" s="25"/>
      <c r="G607" s="25"/>
      <c r="H607" s="52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24"/>
      <c r="B608" s="4"/>
      <c r="C608" s="52"/>
      <c r="D608" s="25"/>
      <c r="E608" s="25"/>
      <c r="F608" s="25"/>
      <c r="G608" s="25"/>
      <c r="H608" s="52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24"/>
      <c r="B609" s="4"/>
      <c r="C609" s="52"/>
      <c r="D609" s="25"/>
      <c r="E609" s="25"/>
      <c r="F609" s="25"/>
      <c r="G609" s="25"/>
      <c r="H609" s="52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24"/>
      <c r="B610" s="4"/>
      <c r="C610" s="52"/>
      <c r="D610" s="25"/>
      <c r="E610" s="25"/>
      <c r="F610" s="25"/>
      <c r="G610" s="25"/>
      <c r="H610" s="52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24"/>
      <c r="B611" s="4"/>
      <c r="C611" s="52"/>
      <c r="D611" s="25"/>
      <c r="E611" s="25"/>
      <c r="F611" s="25"/>
      <c r="G611" s="25"/>
      <c r="H611" s="52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24"/>
      <c r="B612" s="4"/>
      <c r="C612" s="52"/>
      <c r="D612" s="25"/>
      <c r="E612" s="25"/>
      <c r="F612" s="25"/>
      <c r="G612" s="25"/>
      <c r="H612" s="52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24"/>
      <c r="B613" s="4"/>
      <c r="C613" s="52"/>
      <c r="D613" s="25"/>
      <c r="E613" s="25"/>
      <c r="F613" s="25"/>
      <c r="G613" s="25"/>
      <c r="H613" s="52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24"/>
      <c r="B614" s="4"/>
      <c r="C614" s="52"/>
      <c r="D614" s="25"/>
      <c r="E614" s="25"/>
      <c r="F614" s="25"/>
      <c r="G614" s="25"/>
      <c r="H614" s="52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24"/>
      <c r="B615" s="4"/>
      <c r="C615" s="52"/>
      <c r="D615" s="25"/>
      <c r="E615" s="25"/>
      <c r="F615" s="25"/>
      <c r="G615" s="25"/>
      <c r="H615" s="52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24"/>
      <c r="B616" s="4"/>
      <c r="C616" s="52"/>
      <c r="D616" s="25"/>
      <c r="E616" s="25"/>
      <c r="F616" s="25"/>
      <c r="G616" s="25"/>
      <c r="H616" s="52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24"/>
      <c r="B617" s="4"/>
      <c r="C617" s="52"/>
      <c r="D617" s="25"/>
      <c r="E617" s="25"/>
      <c r="F617" s="25"/>
      <c r="G617" s="25"/>
      <c r="H617" s="52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24"/>
      <c r="B618" s="4"/>
      <c r="C618" s="52"/>
      <c r="D618" s="25"/>
      <c r="E618" s="25"/>
      <c r="F618" s="25"/>
      <c r="G618" s="25"/>
      <c r="H618" s="52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24"/>
      <c r="B619" s="4"/>
      <c r="C619" s="52"/>
      <c r="D619" s="25"/>
      <c r="E619" s="25"/>
      <c r="F619" s="25"/>
      <c r="G619" s="25"/>
      <c r="H619" s="52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24"/>
      <c r="B620" s="4"/>
      <c r="C620" s="52"/>
      <c r="D620" s="25"/>
      <c r="E620" s="25"/>
      <c r="F620" s="25"/>
      <c r="G620" s="25"/>
      <c r="H620" s="52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24"/>
      <c r="B621" s="4"/>
      <c r="C621" s="52"/>
      <c r="D621" s="25"/>
      <c r="E621" s="25"/>
      <c r="F621" s="25"/>
      <c r="G621" s="25"/>
      <c r="H621" s="52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24"/>
      <c r="B622" s="4"/>
      <c r="C622" s="52"/>
      <c r="D622" s="25"/>
      <c r="E622" s="25"/>
      <c r="F622" s="25"/>
      <c r="G622" s="25"/>
      <c r="H622" s="52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24"/>
      <c r="B623" s="4"/>
      <c r="C623" s="52"/>
      <c r="D623" s="25"/>
      <c r="E623" s="25"/>
      <c r="F623" s="25"/>
      <c r="G623" s="25"/>
      <c r="H623" s="52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24"/>
      <c r="B624" s="4"/>
      <c r="C624" s="52"/>
      <c r="D624" s="25"/>
      <c r="E624" s="25"/>
      <c r="F624" s="25"/>
      <c r="G624" s="25"/>
      <c r="H624" s="52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24"/>
      <c r="B625" s="4"/>
      <c r="C625" s="52"/>
      <c r="D625" s="25"/>
      <c r="E625" s="25"/>
      <c r="F625" s="25"/>
      <c r="G625" s="25"/>
      <c r="H625" s="52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24"/>
      <c r="B626" s="4"/>
      <c r="C626" s="52"/>
      <c r="D626" s="25"/>
      <c r="E626" s="25"/>
      <c r="F626" s="25"/>
      <c r="G626" s="25"/>
      <c r="H626" s="52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24"/>
      <c r="B627" s="4"/>
      <c r="C627" s="52"/>
      <c r="D627" s="25"/>
      <c r="E627" s="25"/>
      <c r="F627" s="25"/>
      <c r="G627" s="25"/>
      <c r="H627" s="52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24"/>
      <c r="B628" s="4"/>
      <c r="C628" s="52"/>
      <c r="D628" s="25"/>
      <c r="E628" s="25"/>
      <c r="F628" s="25"/>
      <c r="G628" s="25"/>
      <c r="H628" s="52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24"/>
      <c r="B629" s="4"/>
      <c r="C629" s="52"/>
      <c r="D629" s="25"/>
      <c r="E629" s="25"/>
      <c r="F629" s="25"/>
      <c r="G629" s="25"/>
      <c r="H629" s="52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24"/>
      <c r="B630" s="4"/>
      <c r="C630" s="52"/>
      <c r="D630" s="25"/>
      <c r="E630" s="25"/>
      <c r="F630" s="25"/>
      <c r="G630" s="25"/>
      <c r="H630" s="52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24"/>
      <c r="B631" s="4"/>
      <c r="C631" s="52"/>
      <c r="D631" s="25"/>
      <c r="E631" s="25"/>
      <c r="F631" s="25"/>
      <c r="G631" s="25"/>
      <c r="H631" s="52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24"/>
      <c r="B632" s="4"/>
      <c r="C632" s="52"/>
      <c r="D632" s="25"/>
      <c r="E632" s="25"/>
      <c r="F632" s="25"/>
      <c r="G632" s="25"/>
      <c r="H632" s="52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24"/>
      <c r="B633" s="4"/>
      <c r="C633" s="52"/>
      <c r="D633" s="25"/>
      <c r="E633" s="25"/>
      <c r="F633" s="25"/>
      <c r="G633" s="25"/>
      <c r="H633" s="52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24"/>
      <c r="B634" s="4"/>
      <c r="C634" s="52"/>
      <c r="D634" s="25"/>
      <c r="E634" s="25"/>
      <c r="F634" s="25"/>
      <c r="G634" s="25"/>
      <c r="H634" s="52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24"/>
      <c r="B635" s="4"/>
      <c r="C635" s="52"/>
      <c r="D635" s="25"/>
      <c r="E635" s="25"/>
      <c r="F635" s="25"/>
      <c r="G635" s="25"/>
      <c r="H635" s="52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24"/>
      <c r="B636" s="4"/>
      <c r="C636" s="52"/>
      <c r="D636" s="25"/>
      <c r="E636" s="25"/>
      <c r="F636" s="25"/>
      <c r="G636" s="25"/>
      <c r="H636" s="52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24"/>
      <c r="B637" s="4"/>
      <c r="C637" s="52"/>
      <c r="D637" s="25"/>
      <c r="E637" s="25"/>
      <c r="F637" s="25"/>
      <c r="G637" s="25"/>
      <c r="H637" s="52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24"/>
      <c r="B638" s="4"/>
      <c r="C638" s="52"/>
      <c r="D638" s="25"/>
      <c r="E638" s="25"/>
      <c r="F638" s="25"/>
      <c r="G638" s="25"/>
      <c r="H638" s="52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24"/>
      <c r="B639" s="4"/>
      <c r="C639" s="52"/>
      <c r="D639" s="25"/>
      <c r="E639" s="25"/>
      <c r="F639" s="25"/>
      <c r="G639" s="25"/>
      <c r="H639" s="52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24"/>
      <c r="B640" s="4"/>
      <c r="C640" s="52"/>
      <c r="D640" s="25"/>
      <c r="E640" s="25"/>
      <c r="F640" s="25"/>
      <c r="G640" s="25"/>
      <c r="H640" s="52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24"/>
      <c r="B641" s="4"/>
      <c r="C641" s="52"/>
      <c r="D641" s="25"/>
      <c r="E641" s="25"/>
      <c r="F641" s="25"/>
      <c r="G641" s="25"/>
      <c r="H641" s="52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24"/>
      <c r="B642" s="4"/>
      <c r="C642" s="52"/>
      <c r="D642" s="25"/>
      <c r="E642" s="25"/>
      <c r="F642" s="25"/>
      <c r="G642" s="25"/>
      <c r="H642" s="52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24"/>
      <c r="B643" s="4"/>
      <c r="C643" s="52"/>
      <c r="D643" s="25"/>
      <c r="E643" s="25"/>
      <c r="F643" s="25"/>
      <c r="G643" s="25"/>
      <c r="H643" s="52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24"/>
      <c r="B644" s="4"/>
      <c r="C644" s="52"/>
      <c r="D644" s="25"/>
      <c r="E644" s="25"/>
      <c r="F644" s="25"/>
      <c r="G644" s="25"/>
      <c r="H644" s="52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24"/>
      <c r="B645" s="4"/>
      <c r="C645" s="52"/>
      <c r="D645" s="25"/>
      <c r="E645" s="25"/>
      <c r="F645" s="25"/>
      <c r="G645" s="25"/>
      <c r="H645" s="52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24"/>
      <c r="B646" s="4"/>
      <c r="C646" s="52"/>
      <c r="D646" s="25"/>
      <c r="E646" s="25"/>
      <c r="F646" s="25"/>
      <c r="G646" s="25"/>
      <c r="H646" s="52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24"/>
      <c r="B647" s="4"/>
      <c r="C647" s="52"/>
      <c r="D647" s="25"/>
      <c r="E647" s="25"/>
      <c r="F647" s="25"/>
      <c r="G647" s="25"/>
      <c r="H647" s="52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24"/>
      <c r="B648" s="4"/>
      <c r="C648" s="52"/>
      <c r="D648" s="25"/>
      <c r="E648" s="25"/>
      <c r="F648" s="25"/>
      <c r="G648" s="25"/>
      <c r="H648" s="52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24"/>
      <c r="B649" s="4"/>
      <c r="C649" s="52"/>
      <c r="D649" s="25"/>
      <c r="E649" s="25"/>
      <c r="F649" s="25"/>
      <c r="G649" s="25"/>
      <c r="H649" s="52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24"/>
      <c r="B650" s="4"/>
      <c r="C650" s="52"/>
      <c r="D650" s="25"/>
      <c r="E650" s="25"/>
      <c r="F650" s="25"/>
      <c r="G650" s="25"/>
      <c r="H650" s="52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24"/>
      <c r="B651" s="4"/>
      <c r="C651" s="52"/>
      <c r="D651" s="25"/>
      <c r="E651" s="25"/>
      <c r="F651" s="25"/>
      <c r="G651" s="25"/>
      <c r="H651" s="52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24"/>
      <c r="B652" s="4"/>
      <c r="C652" s="52"/>
      <c r="D652" s="25"/>
      <c r="E652" s="25"/>
      <c r="F652" s="25"/>
      <c r="G652" s="25"/>
      <c r="H652" s="52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24"/>
      <c r="B653" s="4"/>
      <c r="C653" s="52"/>
      <c r="D653" s="25"/>
      <c r="E653" s="25"/>
      <c r="F653" s="25"/>
      <c r="G653" s="25"/>
      <c r="H653" s="52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24"/>
      <c r="B654" s="4"/>
      <c r="C654" s="52"/>
      <c r="D654" s="25"/>
      <c r="E654" s="25"/>
      <c r="F654" s="25"/>
      <c r="G654" s="25"/>
      <c r="H654" s="52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24"/>
      <c r="B655" s="4"/>
      <c r="C655" s="52"/>
      <c r="D655" s="25"/>
      <c r="E655" s="25"/>
      <c r="F655" s="25"/>
      <c r="G655" s="25"/>
      <c r="H655" s="52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24"/>
      <c r="B656" s="4"/>
      <c r="C656" s="52"/>
      <c r="D656" s="25"/>
      <c r="E656" s="25"/>
      <c r="F656" s="25"/>
      <c r="G656" s="25"/>
      <c r="H656" s="52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24"/>
      <c r="B657" s="4"/>
      <c r="C657" s="52"/>
      <c r="D657" s="25"/>
      <c r="E657" s="25"/>
      <c r="F657" s="25"/>
      <c r="G657" s="25"/>
      <c r="H657" s="52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24"/>
      <c r="B658" s="4"/>
      <c r="C658" s="52"/>
      <c r="D658" s="25"/>
      <c r="E658" s="25"/>
      <c r="F658" s="25"/>
      <c r="G658" s="25"/>
      <c r="H658" s="52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24"/>
      <c r="B659" s="4"/>
      <c r="C659" s="52"/>
      <c r="D659" s="25"/>
      <c r="E659" s="25"/>
      <c r="F659" s="25"/>
      <c r="G659" s="25"/>
      <c r="H659" s="52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24"/>
      <c r="B660" s="4"/>
      <c r="C660" s="52"/>
      <c r="D660" s="25"/>
      <c r="E660" s="25"/>
      <c r="F660" s="25"/>
      <c r="G660" s="25"/>
      <c r="H660" s="52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24"/>
      <c r="B661" s="4"/>
      <c r="C661" s="52"/>
      <c r="D661" s="25"/>
      <c r="E661" s="25"/>
      <c r="F661" s="25"/>
      <c r="G661" s="25"/>
      <c r="H661" s="52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24"/>
      <c r="B662" s="4"/>
      <c r="C662" s="52"/>
      <c r="D662" s="25"/>
      <c r="E662" s="25"/>
      <c r="F662" s="25"/>
      <c r="G662" s="25"/>
      <c r="H662" s="52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24"/>
      <c r="B663" s="4"/>
      <c r="C663" s="52"/>
      <c r="D663" s="25"/>
      <c r="E663" s="25"/>
      <c r="F663" s="25"/>
      <c r="G663" s="25"/>
      <c r="H663" s="52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24"/>
      <c r="B664" s="4"/>
      <c r="C664" s="52"/>
      <c r="D664" s="25"/>
      <c r="E664" s="25"/>
      <c r="F664" s="25"/>
      <c r="G664" s="25"/>
      <c r="H664" s="52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24"/>
      <c r="B665" s="4"/>
      <c r="C665" s="52"/>
      <c r="D665" s="25"/>
      <c r="E665" s="25"/>
      <c r="F665" s="25"/>
      <c r="G665" s="25"/>
      <c r="H665" s="52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24"/>
      <c r="B666" s="4"/>
      <c r="C666" s="52"/>
      <c r="D666" s="25"/>
      <c r="E666" s="25"/>
      <c r="F666" s="25"/>
      <c r="G666" s="25"/>
      <c r="H666" s="52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24"/>
      <c r="B667" s="4"/>
      <c r="C667" s="52"/>
      <c r="D667" s="25"/>
      <c r="E667" s="25"/>
      <c r="F667" s="25"/>
      <c r="G667" s="25"/>
      <c r="H667" s="52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24"/>
      <c r="B668" s="4"/>
      <c r="C668" s="52"/>
      <c r="D668" s="25"/>
      <c r="E668" s="25"/>
      <c r="F668" s="25"/>
      <c r="G668" s="25"/>
      <c r="H668" s="52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24"/>
      <c r="B669" s="4"/>
      <c r="C669" s="52"/>
      <c r="D669" s="25"/>
      <c r="E669" s="25"/>
      <c r="F669" s="25"/>
      <c r="G669" s="25"/>
      <c r="H669" s="52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24"/>
      <c r="B670" s="4"/>
      <c r="C670" s="52"/>
      <c r="D670" s="25"/>
      <c r="E670" s="25"/>
      <c r="F670" s="25"/>
      <c r="G670" s="25"/>
      <c r="H670" s="52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24"/>
      <c r="B671" s="4"/>
      <c r="C671" s="52"/>
      <c r="D671" s="25"/>
      <c r="E671" s="25"/>
      <c r="F671" s="25"/>
      <c r="G671" s="25"/>
      <c r="H671" s="52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24"/>
      <c r="B672" s="4"/>
      <c r="C672" s="52"/>
      <c r="D672" s="25"/>
      <c r="E672" s="25"/>
      <c r="F672" s="25"/>
      <c r="G672" s="25"/>
      <c r="H672" s="52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24"/>
      <c r="B673" s="4"/>
      <c r="C673" s="52"/>
      <c r="D673" s="25"/>
      <c r="E673" s="25"/>
      <c r="F673" s="25"/>
      <c r="G673" s="25"/>
      <c r="H673" s="52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24"/>
      <c r="B674" s="4"/>
      <c r="C674" s="52"/>
      <c r="D674" s="25"/>
      <c r="E674" s="25"/>
      <c r="F674" s="25"/>
      <c r="G674" s="25"/>
      <c r="H674" s="52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24"/>
      <c r="B675" s="4"/>
      <c r="C675" s="52"/>
      <c r="D675" s="25"/>
      <c r="E675" s="25"/>
      <c r="F675" s="25"/>
      <c r="G675" s="25"/>
      <c r="H675" s="52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24"/>
      <c r="B676" s="4"/>
      <c r="C676" s="52"/>
      <c r="D676" s="25"/>
      <c r="E676" s="25"/>
      <c r="F676" s="25"/>
      <c r="G676" s="25"/>
      <c r="H676" s="52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24"/>
      <c r="B677" s="4"/>
      <c r="C677" s="52"/>
      <c r="D677" s="25"/>
      <c r="E677" s="25"/>
      <c r="F677" s="25"/>
      <c r="G677" s="25"/>
      <c r="H677" s="52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24"/>
      <c r="B678" s="4"/>
      <c r="C678" s="52"/>
      <c r="D678" s="25"/>
      <c r="E678" s="25"/>
      <c r="F678" s="25"/>
      <c r="G678" s="25"/>
      <c r="H678" s="52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24"/>
      <c r="B679" s="4"/>
      <c r="C679" s="52"/>
      <c r="D679" s="25"/>
      <c r="E679" s="25"/>
      <c r="F679" s="25"/>
      <c r="G679" s="25"/>
      <c r="H679" s="52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24"/>
      <c r="B680" s="4"/>
      <c r="C680" s="52"/>
      <c r="D680" s="25"/>
      <c r="E680" s="25"/>
      <c r="F680" s="25"/>
      <c r="G680" s="25"/>
      <c r="H680" s="52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24"/>
      <c r="B681" s="4"/>
      <c r="C681" s="52"/>
      <c r="D681" s="25"/>
      <c r="E681" s="25"/>
      <c r="F681" s="25"/>
      <c r="G681" s="25"/>
      <c r="H681" s="52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24"/>
      <c r="B682" s="4"/>
      <c r="C682" s="52"/>
      <c r="D682" s="25"/>
      <c r="E682" s="25"/>
      <c r="F682" s="25"/>
      <c r="G682" s="25"/>
      <c r="H682" s="52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24"/>
      <c r="B683" s="4"/>
      <c r="C683" s="52"/>
      <c r="D683" s="25"/>
      <c r="E683" s="25"/>
      <c r="F683" s="25"/>
      <c r="G683" s="25"/>
      <c r="H683" s="52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24"/>
      <c r="B684" s="4"/>
      <c r="C684" s="52"/>
      <c r="D684" s="25"/>
      <c r="E684" s="25"/>
      <c r="F684" s="25"/>
      <c r="G684" s="25"/>
      <c r="H684" s="52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24"/>
      <c r="B685" s="4"/>
      <c r="C685" s="52"/>
      <c r="D685" s="25"/>
      <c r="E685" s="25"/>
      <c r="F685" s="25"/>
      <c r="G685" s="25"/>
      <c r="H685" s="52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24"/>
      <c r="B686" s="4"/>
      <c r="C686" s="52"/>
      <c r="D686" s="25"/>
      <c r="E686" s="25"/>
      <c r="F686" s="25"/>
      <c r="G686" s="25"/>
      <c r="H686" s="52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24"/>
      <c r="B687" s="4"/>
      <c r="C687" s="52"/>
      <c r="D687" s="25"/>
      <c r="E687" s="25"/>
      <c r="F687" s="25"/>
      <c r="G687" s="25"/>
      <c r="H687" s="52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24"/>
      <c r="B688" s="4"/>
      <c r="C688" s="52"/>
      <c r="D688" s="25"/>
      <c r="E688" s="25"/>
      <c r="F688" s="25"/>
      <c r="G688" s="25"/>
      <c r="H688" s="52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24"/>
      <c r="B689" s="4"/>
      <c r="C689" s="52"/>
      <c r="D689" s="25"/>
      <c r="E689" s="25"/>
      <c r="F689" s="25"/>
      <c r="G689" s="25"/>
      <c r="H689" s="52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24"/>
      <c r="B690" s="4"/>
      <c r="C690" s="52"/>
      <c r="D690" s="25"/>
      <c r="E690" s="25"/>
      <c r="F690" s="25"/>
      <c r="G690" s="25"/>
      <c r="H690" s="52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24"/>
      <c r="B691" s="4"/>
      <c r="C691" s="52"/>
      <c r="D691" s="25"/>
      <c r="E691" s="25"/>
      <c r="F691" s="25"/>
      <c r="G691" s="25"/>
      <c r="H691" s="52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24"/>
      <c r="B692" s="4"/>
      <c r="C692" s="52"/>
      <c r="D692" s="25"/>
      <c r="E692" s="25"/>
      <c r="F692" s="25"/>
      <c r="G692" s="25"/>
      <c r="H692" s="52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24"/>
      <c r="B693" s="4"/>
      <c r="C693" s="52"/>
      <c r="D693" s="25"/>
      <c r="E693" s="25"/>
      <c r="F693" s="25"/>
      <c r="G693" s="25"/>
      <c r="H693" s="52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24"/>
      <c r="B694" s="4"/>
      <c r="C694" s="52"/>
      <c r="D694" s="25"/>
      <c r="E694" s="25"/>
      <c r="F694" s="25"/>
      <c r="G694" s="25"/>
      <c r="H694" s="52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24"/>
      <c r="B695" s="4"/>
      <c r="C695" s="52"/>
      <c r="D695" s="25"/>
      <c r="E695" s="25"/>
      <c r="F695" s="25"/>
      <c r="G695" s="25"/>
      <c r="H695" s="52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24"/>
      <c r="B696" s="4"/>
      <c r="C696" s="52"/>
      <c r="D696" s="25"/>
      <c r="E696" s="25"/>
      <c r="F696" s="25"/>
      <c r="G696" s="25"/>
      <c r="H696" s="52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24"/>
      <c r="B697" s="4"/>
      <c r="C697" s="52"/>
      <c r="D697" s="25"/>
      <c r="E697" s="25"/>
      <c r="F697" s="25"/>
      <c r="G697" s="25"/>
      <c r="H697" s="52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24"/>
      <c r="B698" s="4"/>
      <c r="C698" s="52"/>
      <c r="D698" s="25"/>
      <c r="E698" s="25"/>
      <c r="F698" s="25"/>
      <c r="G698" s="25"/>
      <c r="H698" s="52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24"/>
      <c r="B699" s="4"/>
      <c r="C699" s="52"/>
      <c r="D699" s="25"/>
      <c r="E699" s="25"/>
      <c r="F699" s="25"/>
      <c r="G699" s="25"/>
      <c r="H699" s="52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24"/>
      <c r="B700" s="4"/>
      <c r="C700" s="52"/>
      <c r="D700" s="25"/>
      <c r="E700" s="25"/>
      <c r="F700" s="25"/>
      <c r="G700" s="25"/>
      <c r="H700" s="52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24"/>
      <c r="B701" s="4"/>
      <c r="C701" s="52"/>
      <c r="D701" s="25"/>
      <c r="E701" s="25"/>
      <c r="F701" s="25"/>
      <c r="G701" s="25"/>
      <c r="H701" s="52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24"/>
      <c r="B702" s="4"/>
      <c r="C702" s="52"/>
      <c r="D702" s="25"/>
      <c r="E702" s="25"/>
      <c r="F702" s="25"/>
      <c r="G702" s="25"/>
      <c r="H702" s="52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24"/>
      <c r="B703" s="4"/>
      <c r="C703" s="52"/>
      <c r="D703" s="25"/>
      <c r="E703" s="25"/>
      <c r="F703" s="25"/>
      <c r="G703" s="25"/>
      <c r="H703" s="52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24"/>
      <c r="B704" s="4"/>
      <c r="C704" s="52"/>
      <c r="D704" s="25"/>
      <c r="E704" s="25"/>
      <c r="F704" s="25"/>
      <c r="G704" s="25"/>
      <c r="H704" s="52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24"/>
      <c r="B705" s="4"/>
      <c r="C705" s="52"/>
      <c r="D705" s="25"/>
      <c r="E705" s="25"/>
      <c r="F705" s="25"/>
      <c r="G705" s="25"/>
      <c r="H705" s="52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24"/>
      <c r="B706" s="4"/>
      <c r="C706" s="52"/>
      <c r="D706" s="25"/>
      <c r="E706" s="25"/>
      <c r="F706" s="25"/>
      <c r="G706" s="25"/>
      <c r="H706" s="52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24"/>
      <c r="B707" s="4"/>
      <c r="C707" s="52"/>
      <c r="D707" s="25"/>
      <c r="E707" s="25"/>
      <c r="F707" s="25"/>
      <c r="G707" s="25"/>
      <c r="H707" s="52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24"/>
      <c r="B708" s="4"/>
      <c r="C708" s="52"/>
      <c r="D708" s="25"/>
      <c r="E708" s="25"/>
      <c r="F708" s="25"/>
      <c r="G708" s="25"/>
      <c r="H708" s="52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24"/>
      <c r="B709" s="4"/>
      <c r="C709" s="52"/>
      <c r="D709" s="25"/>
      <c r="E709" s="25"/>
      <c r="F709" s="25"/>
      <c r="G709" s="25"/>
      <c r="H709" s="52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24"/>
      <c r="B710" s="4"/>
      <c r="C710" s="52"/>
      <c r="D710" s="25"/>
      <c r="E710" s="25"/>
      <c r="F710" s="25"/>
      <c r="G710" s="25"/>
      <c r="H710" s="52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24"/>
      <c r="B711" s="4"/>
      <c r="C711" s="52"/>
      <c r="D711" s="25"/>
      <c r="E711" s="25"/>
      <c r="F711" s="25"/>
      <c r="G711" s="25"/>
      <c r="H711" s="52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24"/>
      <c r="B712" s="4"/>
      <c r="C712" s="52"/>
      <c r="D712" s="25"/>
      <c r="E712" s="25"/>
      <c r="F712" s="25"/>
      <c r="G712" s="25"/>
      <c r="H712" s="52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24"/>
      <c r="B713" s="4"/>
      <c r="C713" s="52"/>
      <c r="D713" s="25"/>
      <c r="E713" s="25"/>
      <c r="F713" s="25"/>
      <c r="G713" s="25"/>
      <c r="H713" s="52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24"/>
      <c r="B714" s="4"/>
      <c r="C714" s="52"/>
      <c r="D714" s="25"/>
      <c r="E714" s="25"/>
      <c r="F714" s="25"/>
      <c r="G714" s="25"/>
      <c r="H714" s="52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24"/>
      <c r="B715" s="4"/>
      <c r="C715" s="52"/>
      <c r="D715" s="25"/>
      <c r="E715" s="25"/>
      <c r="F715" s="25"/>
      <c r="G715" s="25"/>
      <c r="H715" s="52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24"/>
      <c r="B716" s="4"/>
      <c r="C716" s="52"/>
      <c r="D716" s="25"/>
      <c r="E716" s="25"/>
      <c r="F716" s="25"/>
      <c r="G716" s="25"/>
      <c r="H716" s="52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24"/>
      <c r="B717" s="4"/>
      <c r="C717" s="52"/>
      <c r="D717" s="25"/>
      <c r="E717" s="25"/>
      <c r="F717" s="25"/>
      <c r="G717" s="25"/>
      <c r="H717" s="52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24"/>
      <c r="B718" s="4"/>
      <c r="C718" s="52"/>
      <c r="D718" s="25"/>
      <c r="E718" s="25"/>
      <c r="F718" s="25"/>
      <c r="G718" s="25"/>
      <c r="H718" s="52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24"/>
      <c r="B719" s="4"/>
      <c r="C719" s="52"/>
      <c r="D719" s="25"/>
      <c r="E719" s="25"/>
      <c r="F719" s="25"/>
      <c r="G719" s="25"/>
      <c r="H719" s="52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24"/>
      <c r="B720" s="4"/>
      <c r="C720" s="52"/>
      <c r="D720" s="25"/>
      <c r="E720" s="25"/>
      <c r="F720" s="25"/>
      <c r="G720" s="25"/>
      <c r="H720" s="52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24"/>
      <c r="B721" s="4"/>
      <c r="C721" s="52"/>
      <c r="D721" s="25"/>
      <c r="E721" s="25"/>
      <c r="F721" s="25"/>
      <c r="G721" s="25"/>
      <c r="H721" s="52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24"/>
      <c r="B722" s="4"/>
      <c r="C722" s="52"/>
      <c r="D722" s="25"/>
      <c r="E722" s="25"/>
      <c r="F722" s="25"/>
      <c r="G722" s="25"/>
      <c r="H722" s="52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24"/>
      <c r="B723" s="4"/>
      <c r="C723" s="52"/>
      <c r="D723" s="25"/>
      <c r="E723" s="25"/>
      <c r="F723" s="25"/>
      <c r="G723" s="25"/>
      <c r="H723" s="52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24"/>
      <c r="B724" s="4"/>
      <c r="C724" s="52"/>
      <c r="D724" s="25"/>
      <c r="E724" s="25"/>
      <c r="F724" s="25"/>
      <c r="G724" s="25"/>
      <c r="H724" s="52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24"/>
      <c r="B725" s="4"/>
      <c r="C725" s="52"/>
      <c r="D725" s="25"/>
      <c r="E725" s="25"/>
      <c r="F725" s="25"/>
      <c r="G725" s="25"/>
      <c r="H725" s="52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24"/>
      <c r="B726" s="4"/>
      <c r="C726" s="52"/>
      <c r="D726" s="25"/>
      <c r="E726" s="25"/>
      <c r="F726" s="25"/>
      <c r="G726" s="25"/>
      <c r="H726" s="52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24"/>
      <c r="B727" s="4"/>
      <c r="C727" s="52"/>
      <c r="D727" s="25"/>
      <c r="E727" s="25"/>
      <c r="F727" s="25"/>
      <c r="G727" s="25"/>
      <c r="H727" s="52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24"/>
      <c r="B728" s="4"/>
      <c r="C728" s="52"/>
      <c r="D728" s="25"/>
      <c r="E728" s="25"/>
      <c r="F728" s="25"/>
      <c r="G728" s="25"/>
      <c r="H728" s="52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24"/>
      <c r="B729" s="4"/>
      <c r="C729" s="52"/>
      <c r="D729" s="25"/>
      <c r="E729" s="25"/>
      <c r="F729" s="25"/>
      <c r="G729" s="25"/>
      <c r="H729" s="52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24"/>
      <c r="B730" s="4"/>
      <c r="C730" s="52"/>
      <c r="D730" s="25"/>
      <c r="E730" s="25"/>
      <c r="F730" s="25"/>
      <c r="G730" s="25"/>
      <c r="H730" s="52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24"/>
      <c r="B731" s="4"/>
      <c r="C731" s="52"/>
      <c r="D731" s="25"/>
      <c r="E731" s="25"/>
      <c r="F731" s="25"/>
      <c r="G731" s="25"/>
      <c r="H731" s="52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24"/>
      <c r="B732" s="4"/>
      <c r="C732" s="52"/>
      <c r="D732" s="25"/>
      <c r="E732" s="25"/>
      <c r="F732" s="25"/>
      <c r="G732" s="25"/>
      <c r="H732" s="52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24"/>
      <c r="B733" s="4"/>
      <c r="C733" s="52"/>
      <c r="D733" s="25"/>
      <c r="E733" s="25"/>
      <c r="F733" s="25"/>
      <c r="G733" s="25"/>
      <c r="H733" s="52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24"/>
      <c r="B734" s="4"/>
      <c r="C734" s="52"/>
      <c r="D734" s="25"/>
      <c r="E734" s="25"/>
      <c r="F734" s="25"/>
      <c r="G734" s="25"/>
      <c r="H734" s="52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24"/>
      <c r="B735" s="4"/>
      <c r="C735" s="52"/>
      <c r="D735" s="25"/>
      <c r="E735" s="25"/>
      <c r="F735" s="25"/>
      <c r="G735" s="25"/>
      <c r="H735" s="52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24"/>
      <c r="B736" s="4"/>
      <c r="C736" s="52"/>
      <c r="D736" s="25"/>
      <c r="E736" s="25"/>
      <c r="F736" s="25"/>
      <c r="G736" s="25"/>
      <c r="H736" s="52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24"/>
      <c r="B737" s="4"/>
      <c r="C737" s="52"/>
      <c r="D737" s="25"/>
      <c r="E737" s="25"/>
      <c r="F737" s="25"/>
      <c r="G737" s="25"/>
      <c r="H737" s="52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24"/>
      <c r="B738" s="4"/>
      <c r="C738" s="52"/>
      <c r="D738" s="25"/>
      <c r="E738" s="25"/>
      <c r="F738" s="25"/>
      <c r="G738" s="25"/>
      <c r="H738" s="52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24"/>
      <c r="B739" s="4"/>
      <c r="C739" s="52"/>
      <c r="D739" s="25"/>
      <c r="E739" s="25"/>
      <c r="F739" s="25"/>
      <c r="G739" s="25"/>
      <c r="H739" s="52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24"/>
      <c r="B740" s="4"/>
      <c r="C740" s="52"/>
      <c r="D740" s="25"/>
      <c r="E740" s="25"/>
      <c r="F740" s="25"/>
      <c r="G740" s="25"/>
      <c r="H740" s="52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24"/>
      <c r="B741" s="4"/>
      <c r="C741" s="52"/>
      <c r="D741" s="25"/>
      <c r="E741" s="25"/>
      <c r="F741" s="25"/>
      <c r="G741" s="25"/>
      <c r="H741" s="52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24"/>
      <c r="B742" s="4"/>
      <c r="C742" s="52"/>
      <c r="D742" s="25"/>
      <c r="E742" s="25"/>
      <c r="F742" s="25"/>
      <c r="G742" s="25"/>
      <c r="H742" s="52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24"/>
      <c r="B743" s="4"/>
      <c r="C743" s="52"/>
      <c r="D743" s="25"/>
      <c r="E743" s="25"/>
      <c r="F743" s="25"/>
      <c r="G743" s="25"/>
      <c r="H743" s="52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24"/>
      <c r="B744" s="4"/>
      <c r="C744" s="52"/>
      <c r="D744" s="25"/>
      <c r="E744" s="25"/>
      <c r="F744" s="25"/>
      <c r="G744" s="25"/>
      <c r="H744" s="52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24"/>
      <c r="B745" s="4"/>
      <c r="C745" s="52"/>
      <c r="D745" s="25"/>
      <c r="E745" s="25"/>
      <c r="F745" s="25"/>
      <c r="G745" s="25"/>
      <c r="H745" s="52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24"/>
      <c r="B746" s="4"/>
      <c r="C746" s="52"/>
      <c r="D746" s="25"/>
      <c r="E746" s="25"/>
      <c r="F746" s="25"/>
      <c r="G746" s="25"/>
      <c r="H746" s="52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24"/>
      <c r="B747" s="4"/>
      <c r="C747" s="52"/>
      <c r="D747" s="25"/>
      <c r="E747" s="25"/>
      <c r="F747" s="25"/>
      <c r="G747" s="25"/>
      <c r="H747" s="52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24"/>
      <c r="B748" s="4"/>
      <c r="C748" s="52"/>
      <c r="D748" s="25"/>
      <c r="E748" s="25"/>
      <c r="F748" s="25"/>
      <c r="G748" s="25"/>
      <c r="H748" s="52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24"/>
      <c r="B749" s="4"/>
      <c r="C749" s="52"/>
      <c r="D749" s="25"/>
      <c r="E749" s="25"/>
      <c r="F749" s="25"/>
      <c r="G749" s="25"/>
      <c r="H749" s="52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24"/>
      <c r="B750" s="4"/>
      <c r="C750" s="52"/>
      <c r="D750" s="25"/>
      <c r="E750" s="25"/>
      <c r="F750" s="25"/>
      <c r="G750" s="25"/>
      <c r="H750" s="52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24"/>
      <c r="B751" s="4"/>
      <c r="C751" s="52"/>
      <c r="D751" s="25"/>
      <c r="E751" s="25"/>
      <c r="F751" s="25"/>
      <c r="G751" s="25"/>
      <c r="H751" s="52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24"/>
      <c r="B752" s="4"/>
      <c r="C752" s="52"/>
      <c r="D752" s="25"/>
      <c r="E752" s="25"/>
      <c r="F752" s="25"/>
      <c r="G752" s="25"/>
      <c r="H752" s="52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24"/>
      <c r="B753" s="4"/>
      <c r="C753" s="52"/>
      <c r="D753" s="25"/>
      <c r="E753" s="25"/>
      <c r="F753" s="25"/>
      <c r="G753" s="25"/>
      <c r="H753" s="52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24"/>
      <c r="B754" s="4"/>
      <c r="C754" s="52"/>
      <c r="D754" s="25"/>
      <c r="E754" s="25"/>
      <c r="F754" s="25"/>
      <c r="G754" s="25"/>
      <c r="H754" s="52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24"/>
      <c r="B755" s="4"/>
      <c r="C755" s="52"/>
      <c r="D755" s="25"/>
      <c r="E755" s="25"/>
      <c r="F755" s="25"/>
      <c r="G755" s="25"/>
      <c r="H755" s="52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24"/>
      <c r="B756" s="4"/>
      <c r="C756" s="52"/>
      <c r="D756" s="25"/>
      <c r="E756" s="25"/>
      <c r="F756" s="25"/>
      <c r="G756" s="25"/>
      <c r="H756" s="52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24"/>
      <c r="B757" s="4"/>
      <c r="C757" s="52"/>
      <c r="D757" s="25"/>
      <c r="E757" s="25"/>
      <c r="F757" s="25"/>
      <c r="G757" s="25"/>
      <c r="H757" s="52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24"/>
      <c r="B758" s="4"/>
      <c r="C758" s="52"/>
      <c r="D758" s="25"/>
      <c r="E758" s="25"/>
      <c r="F758" s="25"/>
      <c r="G758" s="25"/>
      <c r="H758" s="52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24"/>
      <c r="B759" s="4"/>
      <c r="C759" s="52"/>
      <c r="D759" s="25"/>
      <c r="E759" s="25"/>
      <c r="F759" s="25"/>
      <c r="G759" s="25"/>
      <c r="H759" s="52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24"/>
      <c r="B760" s="4"/>
      <c r="C760" s="52"/>
      <c r="D760" s="25"/>
      <c r="E760" s="25"/>
      <c r="F760" s="25"/>
      <c r="G760" s="25"/>
      <c r="H760" s="52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24"/>
      <c r="B761" s="4"/>
      <c r="C761" s="52"/>
      <c r="D761" s="25"/>
      <c r="E761" s="25"/>
      <c r="F761" s="25"/>
      <c r="G761" s="25"/>
      <c r="H761" s="52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24"/>
      <c r="B762" s="4"/>
      <c r="C762" s="52"/>
      <c r="D762" s="25"/>
      <c r="E762" s="25"/>
      <c r="F762" s="25"/>
      <c r="G762" s="25"/>
      <c r="H762" s="52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24"/>
      <c r="B763" s="4"/>
      <c r="C763" s="52"/>
      <c r="D763" s="25"/>
      <c r="E763" s="25"/>
      <c r="F763" s="25"/>
      <c r="G763" s="25"/>
      <c r="H763" s="52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24"/>
      <c r="B764" s="4"/>
      <c r="C764" s="52"/>
      <c r="D764" s="25"/>
      <c r="E764" s="25"/>
      <c r="F764" s="25"/>
      <c r="G764" s="25"/>
      <c r="H764" s="52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24"/>
      <c r="B765" s="4"/>
      <c r="C765" s="52"/>
      <c r="D765" s="25"/>
      <c r="E765" s="25"/>
      <c r="F765" s="25"/>
      <c r="G765" s="25"/>
      <c r="H765" s="52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24"/>
      <c r="B766" s="4"/>
      <c r="C766" s="52"/>
      <c r="D766" s="25"/>
      <c r="E766" s="25"/>
      <c r="F766" s="25"/>
      <c r="G766" s="25"/>
      <c r="H766" s="52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24"/>
      <c r="B767" s="4"/>
      <c r="C767" s="52"/>
      <c r="D767" s="25"/>
      <c r="E767" s="25"/>
      <c r="F767" s="25"/>
      <c r="G767" s="25"/>
      <c r="H767" s="52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24"/>
      <c r="B768" s="4"/>
      <c r="C768" s="52"/>
      <c r="D768" s="25"/>
      <c r="E768" s="25"/>
      <c r="F768" s="25"/>
      <c r="G768" s="25"/>
      <c r="H768" s="52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24"/>
      <c r="B769" s="4"/>
      <c r="C769" s="52"/>
      <c r="D769" s="25"/>
      <c r="E769" s="25"/>
      <c r="F769" s="25"/>
      <c r="G769" s="25"/>
      <c r="H769" s="52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24"/>
      <c r="B770" s="4"/>
      <c r="C770" s="52"/>
      <c r="D770" s="25"/>
      <c r="E770" s="25"/>
      <c r="F770" s="25"/>
      <c r="G770" s="25"/>
      <c r="H770" s="52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24"/>
      <c r="B771" s="4"/>
      <c r="C771" s="52"/>
      <c r="D771" s="25"/>
      <c r="E771" s="25"/>
      <c r="F771" s="25"/>
      <c r="G771" s="25"/>
      <c r="H771" s="52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24"/>
      <c r="B772" s="4"/>
      <c r="C772" s="52"/>
      <c r="D772" s="25"/>
      <c r="E772" s="25"/>
      <c r="F772" s="25"/>
      <c r="G772" s="25"/>
      <c r="H772" s="52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24"/>
      <c r="B773" s="4"/>
      <c r="C773" s="52"/>
      <c r="D773" s="25"/>
      <c r="E773" s="25"/>
      <c r="F773" s="25"/>
      <c r="G773" s="25"/>
      <c r="H773" s="52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24"/>
      <c r="B774" s="4"/>
      <c r="C774" s="52"/>
      <c r="D774" s="25"/>
      <c r="E774" s="25"/>
      <c r="F774" s="25"/>
      <c r="G774" s="25"/>
      <c r="H774" s="52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24"/>
      <c r="B775" s="4"/>
      <c r="C775" s="52"/>
      <c r="D775" s="25"/>
      <c r="E775" s="25"/>
      <c r="F775" s="25"/>
      <c r="G775" s="25"/>
      <c r="H775" s="52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24"/>
      <c r="B776" s="4"/>
      <c r="C776" s="52"/>
      <c r="D776" s="25"/>
      <c r="E776" s="25"/>
      <c r="F776" s="25"/>
      <c r="G776" s="25"/>
      <c r="H776" s="52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24"/>
      <c r="B777" s="4"/>
      <c r="C777" s="52"/>
      <c r="D777" s="25"/>
      <c r="E777" s="25"/>
      <c r="F777" s="25"/>
      <c r="G777" s="25"/>
      <c r="H777" s="52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24"/>
      <c r="B778" s="4"/>
      <c r="C778" s="52"/>
      <c r="D778" s="25"/>
      <c r="E778" s="25"/>
      <c r="F778" s="25"/>
      <c r="G778" s="25"/>
      <c r="H778" s="52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24"/>
      <c r="B779" s="4"/>
      <c r="C779" s="52"/>
      <c r="D779" s="25"/>
      <c r="E779" s="25"/>
      <c r="F779" s="25"/>
      <c r="G779" s="25"/>
      <c r="H779" s="52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24"/>
      <c r="B780" s="4"/>
      <c r="C780" s="52"/>
      <c r="D780" s="25"/>
      <c r="E780" s="25"/>
      <c r="F780" s="25"/>
      <c r="G780" s="25"/>
      <c r="H780" s="52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24"/>
      <c r="B781" s="4"/>
      <c r="C781" s="52"/>
      <c r="D781" s="25"/>
      <c r="E781" s="25"/>
      <c r="F781" s="25"/>
      <c r="G781" s="25"/>
      <c r="H781" s="52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24"/>
      <c r="B782" s="4"/>
      <c r="C782" s="52"/>
      <c r="D782" s="25"/>
      <c r="E782" s="25"/>
      <c r="F782" s="25"/>
      <c r="G782" s="25"/>
      <c r="H782" s="52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24"/>
      <c r="B783" s="4"/>
      <c r="C783" s="52"/>
      <c r="D783" s="25"/>
      <c r="E783" s="25"/>
      <c r="F783" s="25"/>
      <c r="G783" s="25"/>
      <c r="H783" s="52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24"/>
      <c r="B784" s="4"/>
      <c r="C784" s="52"/>
      <c r="D784" s="25"/>
      <c r="E784" s="25"/>
      <c r="F784" s="25"/>
      <c r="G784" s="25"/>
      <c r="H784" s="52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24"/>
      <c r="B785" s="4"/>
      <c r="C785" s="52"/>
      <c r="D785" s="25"/>
      <c r="E785" s="25"/>
      <c r="F785" s="25"/>
      <c r="G785" s="25"/>
      <c r="H785" s="52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24"/>
      <c r="B786" s="4"/>
      <c r="C786" s="52"/>
      <c r="D786" s="25"/>
      <c r="E786" s="25"/>
      <c r="F786" s="25"/>
      <c r="G786" s="25"/>
      <c r="H786" s="52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24"/>
      <c r="B787" s="4"/>
      <c r="C787" s="52"/>
      <c r="D787" s="25"/>
      <c r="E787" s="25"/>
      <c r="F787" s="25"/>
      <c r="G787" s="25"/>
      <c r="H787" s="52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24"/>
      <c r="B788" s="4"/>
      <c r="C788" s="52"/>
      <c r="D788" s="25"/>
      <c r="E788" s="25"/>
      <c r="F788" s="25"/>
      <c r="G788" s="25"/>
      <c r="H788" s="52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24"/>
      <c r="B789" s="4"/>
      <c r="C789" s="52"/>
      <c r="D789" s="25"/>
      <c r="E789" s="25"/>
      <c r="F789" s="25"/>
      <c r="G789" s="25"/>
      <c r="H789" s="52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24"/>
      <c r="B790" s="4"/>
      <c r="C790" s="52"/>
      <c r="D790" s="25"/>
      <c r="E790" s="25"/>
      <c r="F790" s="25"/>
      <c r="G790" s="25"/>
      <c r="H790" s="52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24"/>
      <c r="B791" s="4"/>
      <c r="C791" s="52"/>
      <c r="D791" s="25"/>
      <c r="E791" s="25"/>
      <c r="F791" s="25"/>
      <c r="G791" s="25"/>
      <c r="H791" s="52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24"/>
      <c r="B792" s="4"/>
      <c r="C792" s="52"/>
      <c r="D792" s="25"/>
      <c r="E792" s="25"/>
      <c r="F792" s="25"/>
      <c r="G792" s="25"/>
      <c r="H792" s="52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24"/>
      <c r="B793" s="4"/>
      <c r="C793" s="52"/>
      <c r="D793" s="25"/>
      <c r="E793" s="25"/>
      <c r="F793" s="25"/>
      <c r="G793" s="25"/>
      <c r="H793" s="52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24"/>
      <c r="B794" s="4"/>
      <c r="C794" s="52"/>
      <c r="D794" s="25"/>
      <c r="E794" s="25"/>
      <c r="F794" s="25"/>
      <c r="G794" s="25"/>
      <c r="H794" s="52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24"/>
      <c r="B795" s="4"/>
      <c r="C795" s="52"/>
      <c r="D795" s="25"/>
      <c r="E795" s="25"/>
      <c r="F795" s="25"/>
      <c r="G795" s="25"/>
      <c r="H795" s="52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24"/>
      <c r="B796" s="4"/>
      <c r="C796" s="52"/>
      <c r="D796" s="25"/>
      <c r="E796" s="25"/>
      <c r="F796" s="25"/>
      <c r="G796" s="25"/>
      <c r="H796" s="52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24"/>
      <c r="B797" s="4"/>
      <c r="C797" s="52"/>
      <c r="D797" s="25"/>
      <c r="E797" s="25"/>
      <c r="F797" s="25"/>
      <c r="G797" s="25"/>
      <c r="H797" s="52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24"/>
      <c r="B798" s="4"/>
      <c r="C798" s="52"/>
      <c r="D798" s="25"/>
      <c r="E798" s="25"/>
      <c r="F798" s="25"/>
      <c r="G798" s="25"/>
      <c r="H798" s="52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24"/>
      <c r="B799" s="4"/>
      <c r="C799" s="52"/>
      <c r="D799" s="25"/>
      <c r="E799" s="25"/>
      <c r="F799" s="25"/>
      <c r="G799" s="25"/>
      <c r="H799" s="52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24"/>
      <c r="B800" s="4"/>
      <c r="C800" s="52"/>
      <c r="D800" s="25"/>
      <c r="E800" s="25"/>
      <c r="F800" s="25"/>
      <c r="G800" s="25"/>
      <c r="H800" s="52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24"/>
      <c r="B801" s="4"/>
      <c r="C801" s="52"/>
      <c r="D801" s="25"/>
      <c r="E801" s="25"/>
      <c r="F801" s="25"/>
      <c r="G801" s="25"/>
      <c r="H801" s="52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24"/>
      <c r="B802" s="4"/>
      <c r="C802" s="52"/>
      <c r="D802" s="25"/>
      <c r="E802" s="25"/>
      <c r="F802" s="25"/>
      <c r="G802" s="25"/>
      <c r="H802" s="52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24"/>
      <c r="B803" s="4"/>
      <c r="C803" s="52"/>
      <c r="D803" s="25"/>
      <c r="E803" s="25"/>
      <c r="F803" s="25"/>
      <c r="G803" s="25"/>
      <c r="H803" s="52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24"/>
      <c r="B804" s="4"/>
      <c r="C804" s="52"/>
      <c r="D804" s="25"/>
      <c r="E804" s="25"/>
      <c r="F804" s="25"/>
      <c r="G804" s="25"/>
      <c r="H804" s="52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24"/>
      <c r="B805" s="4"/>
      <c r="C805" s="52"/>
      <c r="D805" s="25"/>
      <c r="E805" s="25"/>
      <c r="F805" s="25"/>
      <c r="G805" s="25"/>
      <c r="H805" s="52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24"/>
      <c r="B806" s="4"/>
      <c r="C806" s="52"/>
      <c r="D806" s="25"/>
      <c r="E806" s="25"/>
      <c r="F806" s="25"/>
      <c r="G806" s="25"/>
      <c r="H806" s="52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24"/>
      <c r="B807" s="4"/>
      <c r="C807" s="52"/>
      <c r="D807" s="25"/>
      <c r="E807" s="25"/>
      <c r="F807" s="25"/>
      <c r="G807" s="25"/>
      <c r="H807" s="52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24"/>
      <c r="B808" s="4"/>
      <c r="C808" s="52"/>
      <c r="D808" s="25"/>
      <c r="E808" s="25"/>
      <c r="F808" s="25"/>
      <c r="G808" s="25"/>
      <c r="H808" s="52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24"/>
      <c r="B809" s="4"/>
      <c r="C809" s="52"/>
      <c r="D809" s="25"/>
      <c r="E809" s="25"/>
      <c r="F809" s="25"/>
      <c r="G809" s="25"/>
      <c r="H809" s="52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24"/>
      <c r="B810" s="4"/>
      <c r="C810" s="52"/>
      <c r="D810" s="25"/>
      <c r="E810" s="25"/>
      <c r="F810" s="25"/>
      <c r="G810" s="25"/>
      <c r="H810" s="52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24"/>
      <c r="B811" s="4"/>
      <c r="C811" s="52"/>
      <c r="D811" s="25"/>
      <c r="E811" s="25"/>
      <c r="F811" s="25"/>
      <c r="G811" s="25"/>
      <c r="H811" s="52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24"/>
      <c r="B812" s="4"/>
      <c r="C812" s="52"/>
      <c r="D812" s="25"/>
      <c r="E812" s="25"/>
      <c r="F812" s="25"/>
      <c r="G812" s="25"/>
      <c r="H812" s="52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24"/>
      <c r="B813" s="4"/>
      <c r="C813" s="52"/>
      <c r="D813" s="25"/>
      <c r="E813" s="25"/>
      <c r="F813" s="25"/>
      <c r="G813" s="25"/>
      <c r="H813" s="52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24"/>
      <c r="B814" s="4"/>
      <c r="C814" s="52"/>
      <c r="D814" s="25"/>
      <c r="E814" s="25"/>
      <c r="F814" s="25"/>
      <c r="G814" s="25"/>
      <c r="H814" s="52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24"/>
      <c r="B815" s="4"/>
      <c r="C815" s="52"/>
      <c r="D815" s="25"/>
      <c r="E815" s="25"/>
      <c r="F815" s="25"/>
      <c r="G815" s="25"/>
      <c r="H815" s="52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24"/>
      <c r="B816" s="4"/>
      <c r="C816" s="52"/>
      <c r="D816" s="25"/>
      <c r="E816" s="25"/>
      <c r="F816" s="25"/>
      <c r="G816" s="25"/>
      <c r="H816" s="52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24"/>
      <c r="B817" s="4"/>
      <c r="C817" s="52"/>
      <c r="D817" s="25"/>
      <c r="E817" s="25"/>
      <c r="F817" s="25"/>
      <c r="G817" s="25"/>
      <c r="H817" s="52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24"/>
      <c r="B818" s="4"/>
      <c r="C818" s="52"/>
      <c r="D818" s="25"/>
      <c r="E818" s="25"/>
      <c r="F818" s="25"/>
      <c r="G818" s="25"/>
      <c r="H818" s="52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24"/>
      <c r="B819" s="4"/>
      <c r="C819" s="52"/>
      <c r="D819" s="25"/>
      <c r="E819" s="25"/>
      <c r="F819" s="25"/>
      <c r="G819" s="25"/>
      <c r="H819" s="52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24"/>
      <c r="B820" s="4"/>
      <c r="C820" s="52"/>
      <c r="D820" s="25"/>
      <c r="E820" s="25"/>
      <c r="F820" s="25"/>
      <c r="G820" s="25"/>
      <c r="H820" s="52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24"/>
      <c r="B821" s="4"/>
      <c r="C821" s="52"/>
      <c r="D821" s="25"/>
      <c r="E821" s="25"/>
      <c r="F821" s="25"/>
      <c r="G821" s="25"/>
      <c r="H821" s="52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24"/>
      <c r="B822" s="4"/>
      <c r="C822" s="52"/>
      <c r="D822" s="25"/>
      <c r="E822" s="25"/>
      <c r="F822" s="25"/>
      <c r="G822" s="25"/>
      <c r="H822" s="52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24"/>
      <c r="B823" s="4"/>
      <c r="C823" s="52"/>
      <c r="D823" s="25"/>
      <c r="E823" s="25"/>
      <c r="F823" s="25"/>
      <c r="G823" s="25"/>
      <c r="H823" s="52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24"/>
      <c r="B824" s="4"/>
      <c r="C824" s="52"/>
      <c r="D824" s="25"/>
      <c r="E824" s="25"/>
      <c r="F824" s="25"/>
      <c r="G824" s="25"/>
      <c r="H824" s="52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24"/>
      <c r="B825" s="4"/>
      <c r="C825" s="52"/>
      <c r="D825" s="25"/>
      <c r="E825" s="25"/>
      <c r="F825" s="25"/>
      <c r="G825" s="25"/>
      <c r="H825" s="52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24"/>
      <c r="B826" s="4"/>
      <c r="C826" s="52"/>
      <c r="D826" s="25"/>
      <c r="E826" s="25"/>
      <c r="F826" s="25"/>
      <c r="G826" s="25"/>
      <c r="H826" s="52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24"/>
      <c r="B827" s="4"/>
      <c r="C827" s="52"/>
      <c r="D827" s="25"/>
      <c r="E827" s="25"/>
      <c r="F827" s="25"/>
      <c r="G827" s="25"/>
      <c r="H827" s="52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24"/>
      <c r="B828" s="4"/>
      <c r="C828" s="52"/>
      <c r="D828" s="25"/>
      <c r="E828" s="25"/>
      <c r="F828" s="25"/>
      <c r="G828" s="25"/>
      <c r="H828" s="52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24"/>
      <c r="B829" s="4"/>
      <c r="C829" s="52"/>
      <c r="D829" s="25"/>
      <c r="E829" s="25"/>
      <c r="F829" s="25"/>
      <c r="G829" s="25"/>
      <c r="H829" s="52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24"/>
      <c r="B830" s="4"/>
      <c r="C830" s="52"/>
      <c r="D830" s="25"/>
      <c r="E830" s="25"/>
      <c r="F830" s="25"/>
      <c r="G830" s="25"/>
      <c r="H830" s="52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24"/>
      <c r="B831" s="4"/>
      <c r="C831" s="52"/>
      <c r="D831" s="25"/>
      <c r="E831" s="25"/>
      <c r="F831" s="25"/>
      <c r="G831" s="25"/>
      <c r="H831" s="52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24"/>
      <c r="B832" s="4"/>
      <c r="C832" s="52"/>
      <c r="D832" s="25"/>
      <c r="E832" s="25"/>
      <c r="F832" s="25"/>
      <c r="G832" s="25"/>
      <c r="H832" s="52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24"/>
      <c r="B833" s="4"/>
      <c r="C833" s="52"/>
      <c r="D833" s="25"/>
      <c r="E833" s="25"/>
      <c r="F833" s="25"/>
      <c r="G833" s="25"/>
      <c r="H833" s="52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24"/>
      <c r="B834" s="4"/>
      <c r="C834" s="52"/>
      <c r="D834" s="25"/>
      <c r="E834" s="25"/>
      <c r="F834" s="25"/>
      <c r="G834" s="25"/>
      <c r="H834" s="52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24"/>
      <c r="B835" s="4"/>
      <c r="C835" s="52"/>
      <c r="D835" s="25"/>
      <c r="E835" s="25"/>
      <c r="F835" s="25"/>
      <c r="G835" s="25"/>
      <c r="H835" s="52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24"/>
      <c r="B836" s="4"/>
      <c r="C836" s="52"/>
      <c r="D836" s="25"/>
      <c r="E836" s="25"/>
      <c r="F836" s="25"/>
      <c r="G836" s="25"/>
      <c r="H836" s="52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24"/>
      <c r="B837" s="4"/>
      <c r="C837" s="52"/>
      <c r="D837" s="25"/>
      <c r="E837" s="25"/>
      <c r="F837" s="25"/>
      <c r="G837" s="25"/>
      <c r="H837" s="52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24"/>
      <c r="B838" s="4"/>
      <c r="C838" s="52"/>
      <c r="D838" s="25"/>
      <c r="E838" s="25"/>
      <c r="F838" s="25"/>
      <c r="G838" s="25"/>
      <c r="H838" s="52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24"/>
      <c r="B839" s="4"/>
      <c r="C839" s="52"/>
      <c r="D839" s="25"/>
      <c r="E839" s="25"/>
      <c r="F839" s="25"/>
      <c r="G839" s="25"/>
      <c r="H839" s="52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24"/>
      <c r="B840" s="4"/>
      <c r="C840" s="52"/>
      <c r="D840" s="25"/>
      <c r="E840" s="25"/>
      <c r="F840" s="25"/>
      <c r="G840" s="25"/>
      <c r="H840" s="52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24"/>
      <c r="B841" s="4"/>
      <c r="C841" s="52"/>
      <c r="D841" s="25"/>
      <c r="E841" s="25"/>
      <c r="F841" s="25"/>
      <c r="G841" s="25"/>
      <c r="H841" s="52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24"/>
      <c r="B842" s="4"/>
      <c r="C842" s="52"/>
      <c r="D842" s="25"/>
      <c r="E842" s="25"/>
      <c r="F842" s="25"/>
      <c r="G842" s="25"/>
      <c r="H842" s="52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24"/>
      <c r="B843" s="4"/>
      <c r="C843" s="52"/>
      <c r="D843" s="25"/>
      <c r="E843" s="25"/>
      <c r="F843" s="25"/>
      <c r="G843" s="25"/>
      <c r="H843" s="52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24"/>
      <c r="B844" s="4"/>
      <c r="C844" s="52"/>
      <c r="D844" s="25"/>
      <c r="E844" s="25"/>
      <c r="F844" s="25"/>
      <c r="G844" s="25"/>
      <c r="H844" s="52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24"/>
      <c r="B845" s="4"/>
      <c r="C845" s="52"/>
      <c r="D845" s="25"/>
      <c r="E845" s="25"/>
      <c r="F845" s="25"/>
      <c r="G845" s="25"/>
      <c r="H845" s="52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24"/>
      <c r="B846" s="4"/>
      <c r="C846" s="52"/>
      <c r="D846" s="25"/>
      <c r="E846" s="25"/>
      <c r="F846" s="25"/>
      <c r="G846" s="25"/>
      <c r="H846" s="52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24"/>
      <c r="B847" s="4"/>
      <c r="C847" s="52"/>
      <c r="D847" s="25"/>
      <c r="E847" s="25"/>
      <c r="F847" s="25"/>
      <c r="G847" s="25"/>
      <c r="H847" s="52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24"/>
      <c r="B848" s="4"/>
      <c r="C848" s="52"/>
      <c r="D848" s="25"/>
      <c r="E848" s="25"/>
      <c r="F848" s="25"/>
      <c r="G848" s="25"/>
      <c r="H848" s="52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24"/>
      <c r="B849" s="4"/>
      <c r="C849" s="52"/>
      <c r="D849" s="25"/>
      <c r="E849" s="25"/>
      <c r="F849" s="25"/>
      <c r="G849" s="25"/>
      <c r="H849" s="52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24"/>
      <c r="B850" s="4"/>
      <c r="C850" s="52"/>
      <c r="D850" s="25"/>
      <c r="E850" s="25"/>
      <c r="F850" s="25"/>
      <c r="G850" s="25"/>
      <c r="H850" s="52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24"/>
      <c r="B851" s="4"/>
      <c r="C851" s="52"/>
      <c r="D851" s="25"/>
      <c r="E851" s="25"/>
      <c r="F851" s="25"/>
      <c r="G851" s="25"/>
      <c r="H851" s="52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24"/>
      <c r="B852" s="4"/>
      <c r="C852" s="52"/>
      <c r="D852" s="25"/>
      <c r="E852" s="25"/>
      <c r="F852" s="25"/>
      <c r="G852" s="25"/>
      <c r="H852" s="52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24"/>
      <c r="B853" s="4"/>
      <c r="C853" s="52"/>
      <c r="D853" s="25"/>
      <c r="E853" s="25"/>
      <c r="F853" s="25"/>
      <c r="G853" s="25"/>
      <c r="H853" s="52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24"/>
      <c r="B854" s="4"/>
      <c r="C854" s="52"/>
      <c r="D854" s="25"/>
      <c r="E854" s="25"/>
      <c r="F854" s="25"/>
      <c r="G854" s="25"/>
      <c r="H854" s="52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24"/>
      <c r="B855" s="4"/>
      <c r="C855" s="52"/>
      <c r="D855" s="25"/>
      <c r="E855" s="25"/>
      <c r="F855" s="25"/>
      <c r="G855" s="25"/>
      <c r="H855" s="52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24"/>
      <c r="B856" s="4"/>
      <c r="C856" s="52"/>
      <c r="D856" s="25"/>
      <c r="E856" s="25"/>
      <c r="F856" s="25"/>
      <c r="G856" s="25"/>
      <c r="H856" s="52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24"/>
      <c r="B857" s="4"/>
      <c r="C857" s="52"/>
      <c r="D857" s="25"/>
      <c r="E857" s="25"/>
      <c r="F857" s="25"/>
      <c r="G857" s="25"/>
      <c r="H857" s="52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24"/>
      <c r="B858" s="4"/>
      <c r="C858" s="52"/>
      <c r="D858" s="25"/>
      <c r="E858" s="25"/>
      <c r="F858" s="25"/>
      <c r="G858" s="25"/>
      <c r="H858" s="52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24"/>
      <c r="B859" s="4"/>
      <c r="C859" s="52"/>
      <c r="D859" s="25"/>
      <c r="E859" s="25"/>
      <c r="F859" s="25"/>
      <c r="G859" s="25"/>
      <c r="H859" s="52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24"/>
      <c r="B860" s="4"/>
      <c r="C860" s="52"/>
      <c r="D860" s="25"/>
      <c r="E860" s="25"/>
      <c r="F860" s="25"/>
      <c r="G860" s="25"/>
      <c r="H860" s="52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24"/>
      <c r="B861" s="4"/>
      <c r="C861" s="52"/>
      <c r="D861" s="25"/>
      <c r="E861" s="25"/>
      <c r="F861" s="25"/>
      <c r="G861" s="25"/>
      <c r="H861" s="52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24"/>
      <c r="B862" s="4"/>
      <c r="C862" s="52"/>
      <c r="D862" s="25"/>
      <c r="E862" s="25"/>
      <c r="F862" s="25"/>
      <c r="G862" s="25"/>
      <c r="H862" s="52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24"/>
      <c r="B863" s="4"/>
      <c r="C863" s="52"/>
      <c r="D863" s="25"/>
      <c r="E863" s="25"/>
      <c r="F863" s="25"/>
      <c r="G863" s="25"/>
      <c r="H863" s="52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24"/>
      <c r="B864" s="4"/>
      <c r="C864" s="52"/>
      <c r="D864" s="25"/>
      <c r="E864" s="25"/>
      <c r="F864" s="25"/>
      <c r="G864" s="25"/>
      <c r="H864" s="52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24"/>
      <c r="B865" s="4"/>
      <c r="C865" s="52"/>
      <c r="D865" s="25"/>
      <c r="E865" s="25"/>
      <c r="F865" s="25"/>
      <c r="G865" s="25"/>
      <c r="H865" s="52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24"/>
      <c r="B866" s="4"/>
      <c r="C866" s="52"/>
      <c r="D866" s="25"/>
      <c r="E866" s="25"/>
      <c r="F866" s="25"/>
      <c r="G866" s="25"/>
      <c r="H866" s="52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24"/>
      <c r="B867" s="4"/>
      <c r="C867" s="52"/>
      <c r="D867" s="25"/>
      <c r="E867" s="25"/>
      <c r="F867" s="25"/>
      <c r="G867" s="25"/>
      <c r="H867" s="52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24"/>
      <c r="B868" s="4"/>
      <c r="C868" s="52"/>
      <c r="D868" s="25"/>
      <c r="E868" s="25"/>
      <c r="F868" s="25"/>
      <c r="G868" s="25"/>
      <c r="H868" s="52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24"/>
      <c r="B869" s="4"/>
      <c r="C869" s="52"/>
      <c r="D869" s="25"/>
      <c r="E869" s="25"/>
      <c r="F869" s="25"/>
      <c r="G869" s="25"/>
      <c r="H869" s="52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24"/>
      <c r="B870" s="4"/>
      <c r="C870" s="52"/>
      <c r="D870" s="25"/>
      <c r="E870" s="25"/>
      <c r="F870" s="25"/>
      <c r="G870" s="25"/>
      <c r="H870" s="52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24"/>
      <c r="B871" s="4"/>
      <c r="C871" s="52"/>
      <c r="D871" s="25"/>
      <c r="E871" s="25"/>
      <c r="F871" s="25"/>
      <c r="G871" s="25"/>
      <c r="H871" s="52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24"/>
      <c r="B872" s="4"/>
      <c r="C872" s="52"/>
      <c r="D872" s="25"/>
      <c r="E872" s="25"/>
      <c r="F872" s="25"/>
      <c r="G872" s="25"/>
      <c r="H872" s="52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24"/>
      <c r="B873" s="4"/>
      <c r="C873" s="52"/>
      <c r="D873" s="25"/>
      <c r="E873" s="25"/>
      <c r="F873" s="25"/>
      <c r="G873" s="25"/>
      <c r="H873" s="52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24"/>
      <c r="B874" s="4"/>
      <c r="C874" s="52"/>
      <c r="D874" s="25"/>
      <c r="E874" s="25"/>
      <c r="F874" s="25"/>
      <c r="G874" s="25"/>
      <c r="H874" s="52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24"/>
      <c r="B875" s="4"/>
      <c r="C875" s="52"/>
      <c r="D875" s="25"/>
      <c r="E875" s="25"/>
      <c r="F875" s="25"/>
      <c r="G875" s="25"/>
      <c r="H875" s="52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24"/>
      <c r="B876" s="4"/>
      <c r="C876" s="52"/>
      <c r="D876" s="25"/>
      <c r="E876" s="25"/>
      <c r="F876" s="25"/>
      <c r="G876" s="25"/>
      <c r="H876" s="52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24"/>
      <c r="B877" s="4"/>
      <c r="C877" s="52"/>
      <c r="D877" s="25"/>
      <c r="E877" s="25"/>
      <c r="F877" s="25"/>
      <c r="G877" s="25"/>
      <c r="H877" s="52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24"/>
      <c r="B878" s="4"/>
      <c r="C878" s="52"/>
      <c r="D878" s="25"/>
      <c r="E878" s="25"/>
      <c r="F878" s="25"/>
      <c r="G878" s="25"/>
      <c r="H878" s="52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24"/>
      <c r="B879" s="4"/>
      <c r="C879" s="52"/>
      <c r="D879" s="25"/>
      <c r="E879" s="25"/>
      <c r="F879" s="25"/>
      <c r="G879" s="25"/>
      <c r="H879" s="52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24"/>
      <c r="B880" s="4"/>
      <c r="C880" s="52"/>
      <c r="D880" s="25"/>
      <c r="E880" s="25"/>
      <c r="F880" s="25"/>
      <c r="G880" s="25"/>
      <c r="H880" s="52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24"/>
      <c r="B881" s="4"/>
      <c r="C881" s="52"/>
      <c r="D881" s="25"/>
      <c r="E881" s="25"/>
      <c r="F881" s="25"/>
      <c r="G881" s="25"/>
      <c r="H881" s="52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24"/>
      <c r="B882" s="4"/>
      <c r="C882" s="52"/>
      <c r="D882" s="25"/>
      <c r="E882" s="25"/>
      <c r="F882" s="25"/>
      <c r="G882" s="25"/>
      <c r="H882" s="52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24"/>
      <c r="B883" s="4"/>
      <c r="C883" s="52"/>
      <c r="D883" s="25"/>
      <c r="E883" s="25"/>
      <c r="F883" s="25"/>
      <c r="G883" s="25"/>
      <c r="H883" s="52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24"/>
      <c r="B884" s="4"/>
      <c r="C884" s="52"/>
      <c r="D884" s="25"/>
      <c r="E884" s="25"/>
      <c r="F884" s="25"/>
      <c r="G884" s="25"/>
      <c r="H884" s="52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24"/>
      <c r="B885" s="4"/>
      <c r="C885" s="52"/>
      <c r="D885" s="25"/>
      <c r="E885" s="25"/>
      <c r="F885" s="25"/>
      <c r="G885" s="25"/>
      <c r="H885" s="52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24"/>
      <c r="B886" s="4"/>
      <c r="C886" s="52"/>
      <c r="D886" s="25"/>
      <c r="E886" s="25"/>
      <c r="F886" s="25"/>
      <c r="G886" s="25"/>
      <c r="H886" s="52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24"/>
      <c r="B887" s="4"/>
      <c r="C887" s="52"/>
      <c r="D887" s="25"/>
      <c r="E887" s="25"/>
      <c r="F887" s="25"/>
      <c r="G887" s="25"/>
      <c r="H887" s="52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24"/>
      <c r="B888" s="4"/>
      <c r="C888" s="52"/>
      <c r="D888" s="25"/>
      <c r="E888" s="25"/>
      <c r="F888" s="25"/>
      <c r="G888" s="25"/>
      <c r="H888" s="52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24"/>
      <c r="B889" s="4"/>
      <c r="C889" s="52"/>
      <c r="D889" s="25"/>
      <c r="E889" s="25"/>
      <c r="F889" s="25"/>
      <c r="G889" s="25"/>
      <c r="H889" s="52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24"/>
      <c r="B890" s="4"/>
      <c r="C890" s="52"/>
      <c r="D890" s="25"/>
      <c r="E890" s="25"/>
      <c r="F890" s="25"/>
      <c r="G890" s="25"/>
      <c r="H890" s="52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24"/>
      <c r="B891" s="4"/>
      <c r="C891" s="52"/>
      <c r="D891" s="25"/>
      <c r="E891" s="25"/>
      <c r="F891" s="25"/>
      <c r="G891" s="25"/>
      <c r="H891" s="52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24"/>
      <c r="B892" s="4"/>
      <c r="C892" s="52"/>
      <c r="D892" s="25"/>
      <c r="E892" s="25"/>
      <c r="F892" s="25"/>
      <c r="G892" s="25"/>
      <c r="H892" s="52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24"/>
      <c r="B893" s="4"/>
      <c r="C893" s="52"/>
      <c r="D893" s="25"/>
      <c r="E893" s="25"/>
      <c r="F893" s="25"/>
      <c r="G893" s="25"/>
      <c r="H893" s="52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24"/>
      <c r="B894" s="4"/>
      <c r="C894" s="52"/>
      <c r="D894" s="25"/>
      <c r="E894" s="25"/>
      <c r="F894" s="25"/>
      <c r="G894" s="25"/>
      <c r="H894" s="52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24"/>
      <c r="B895" s="4"/>
      <c r="C895" s="52"/>
      <c r="D895" s="25"/>
      <c r="E895" s="25"/>
      <c r="F895" s="25"/>
      <c r="G895" s="25"/>
      <c r="H895" s="52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24"/>
      <c r="B896" s="4"/>
      <c r="C896" s="52"/>
      <c r="D896" s="25"/>
      <c r="E896" s="25"/>
      <c r="F896" s="25"/>
      <c r="G896" s="25"/>
      <c r="H896" s="52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24"/>
      <c r="B897" s="4"/>
      <c r="C897" s="52"/>
      <c r="D897" s="25"/>
      <c r="E897" s="25"/>
      <c r="F897" s="25"/>
      <c r="G897" s="25"/>
      <c r="H897" s="52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24"/>
      <c r="B898" s="4"/>
      <c r="C898" s="52"/>
      <c r="D898" s="25"/>
      <c r="E898" s="25"/>
      <c r="F898" s="25"/>
      <c r="G898" s="25"/>
      <c r="H898" s="52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24"/>
      <c r="B899" s="4"/>
      <c r="C899" s="52"/>
      <c r="D899" s="25"/>
      <c r="E899" s="25"/>
      <c r="F899" s="25"/>
      <c r="G899" s="25"/>
      <c r="H899" s="52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24"/>
      <c r="B900" s="4"/>
      <c r="C900" s="52"/>
      <c r="D900" s="25"/>
      <c r="E900" s="25"/>
      <c r="F900" s="25"/>
      <c r="G900" s="25"/>
      <c r="H900" s="52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24"/>
      <c r="B901" s="4"/>
      <c r="C901" s="52"/>
      <c r="D901" s="25"/>
      <c r="E901" s="25"/>
      <c r="F901" s="25"/>
      <c r="G901" s="25"/>
      <c r="H901" s="52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24"/>
      <c r="B902" s="4"/>
      <c r="C902" s="52"/>
      <c r="D902" s="25"/>
      <c r="E902" s="25"/>
      <c r="F902" s="25"/>
      <c r="G902" s="25"/>
      <c r="H902" s="52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24"/>
      <c r="B903" s="4"/>
      <c r="C903" s="52"/>
      <c r="D903" s="25"/>
      <c r="E903" s="25"/>
      <c r="F903" s="25"/>
      <c r="G903" s="25"/>
      <c r="H903" s="52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24"/>
      <c r="B904" s="4"/>
      <c r="C904" s="52"/>
      <c r="D904" s="25"/>
      <c r="E904" s="25"/>
      <c r="F904" s="25"/>
      <c r="G904" s="25"/>
      <c r="H904" s="52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24"/>
      <c r="B905" s="4"/>
      <c r="C905" s="52"/>
      <c r="D905" s="25"/>
      <c r="E905" s="25"/>
      <c r="F905" s="25"/>
      <c r="G905" s="25"/>
      <c r="H905" s="52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24"/>
      <c r="B906" s="4"/>
      <c r="C906" s="52"/>
      <c r="D906" s="25"/>
      <c r="E906" s="25"/>
      <c r="F906" s="25"/>
      <c r="G906" s="25"/>
      <c r="H906" s="52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24"/>
      <c r="B907" s="4"/>
      <c r="C907" s="52"/>
      <c r="D907" s="25"/>
      <c r="E907" s="25"/>
      <c r="F907" s="25"/>
      <c r="G907" s="25"/>
      <c r="H907" s="52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24"/>
      <c r="B908" s="4"/>
      <c r="C908" s="52"/>
      <c r="D908" s="25"/>
      <c r="E908" s="25"/>
      <c r="F908" s="25"/>
      <c r="G908" s="25"/>
      <c r="H908" s="52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24"/>
      <c r="B909" s="4"/>
      <c r="C909" s="52"/>
      <c r="D909" s="25"/>
      <c r="E909" s="25"/>
      <c r="F909" s="25"/>
      <c r="G909" s="25"/>
      <c r="H909" s="52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24"/>
      <c r="B910" s="4"/>
      <c r="C910" s="52"/>
      <c r="D910" s="25"/>
      <c r="E910" s="25"/>
      <c r="F910" s="25"/>
      <c r="G910" s="25"/>
      <c r="H910" s="52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24"/>
      <c r="B911" s="4"/>
      <c r="C911" s="52"/>
      <c r="D911" s="25"/>
      <c r="E911" s="25"/>
      <c r="F911" s="25"/>
      <c r="G911" s="25"/>
      <c r="H911" s="52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24"/>
      <c r="B912" s="4"/>
      <c r="C912" s="52"/>
      <c r="D912" s="25"/>
      <c r="E912" s="25"/>
      <c r="F912" s="25"/>
      <c r="G912" s="25"/>
      <c r="H912" s="52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24"/>
      <c r="B913" s="4"/>
      <c r="C913" s="52"/>
      <c r="D913" s="25"/>
      <c r="E913" s="25"/>
      <c r="F913" s="25"/>
      <c r="G913" s="25"/>
      <c r="H913" s="52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24"/>
      <c r="B914" s="4"/>
      <c r="C914" s="52"/>
      <c r="D914" s="25"/>
      <c r="E914" s="25"/>
      <c r="F914" s="25"/>
      <c r="G914" s="25"/>
      <c r="H914" s="52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24"/>
      <c r="B915" s="4"/>
      <c r="C915" s="52"/>
      <c r="D915" s="25"/>
      <c r="E915" s="25"/>
      <c r="F915" s="25"/>
      <c r="G915" s="25"/>
      <c r="H915" s="52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24"/>
      <c r="B916" s="4"/>
      <c r="C916" s="52"/>
      <c r="D916" s="25"/>
      <c r="E916" s="25"/>
      <c r="F916" s="25"/>
      <c r="G916" s="25"/>
      <c r="H916" s="52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24"/>
      <c r="B917" s="4"/>
      <c r="C917" s="52"/>
      <c r="D917" s="25"/>
      <c r="E917" s="25"/>
      <c r="F917" s="25"/>
      <c r="G917" s="25"/>
      <c r="H917" s="52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24"/>
      <c r="B918" s="4"/>
      <c r="C918" s="52"/>
      <c r="D918" s="25"/>
      <c r="E918" s="25"/>
      <c r="F918" s="25"/>
      <c r="G918" s="25"/>
      <c r="H918" s="52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24"/>
      <c r="B919" s="4"/>
      <c r="C919" s="52"/>
      <c r="D919" s="25"/>
      <c r="E919" s="25"/>
      <c r="F919" s="25"/>
      <c r="G919" s="25"/>
      <c r="H919" s="52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24"/>
      <c r="B920" s="4"/>
      <c r="C920" s="52"/>
      <c r="D920" s="25"/>
      <c r="E920" s="25"/>
      <c r="F920" s="25"/>
      <c r="G920" s="25"/>
      <c r="H920" s="52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24"/>
      <c r="B921" s="4"/>
      <c r="C921" s="52"/>
      <c r="D921" s="25"/>
      <c r="E921" s="25"/>
      <c r="F921" s="25"/>
      <c r="G921" s="25"/>
      <c r="H921" s="52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24"/>
      <c r="B922" s="4"/>
      <c r="C922" s="52"/>
      <c r="D922" s="25"/>
      <c r="E922" s="25"/>
      <c r="F922" s="25"/>
      <c r="G922" s="25"/>
      <c r="H922" s="52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24"/>
      <c r="B923" s="4"/>
      <c r="C923" s="52"/>
      <c r="D923" s="25"/>
      <c r="E923" s="25"/>
      <c r="F923" s="25"/>
      <c r="G923" s="25"/>
      <c r="H923" s="52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24"/>
      <c r="B924" s="4"/>
      <c r="C924" s="52"/>
      <c r="D924" s="25"/>
      <c r="E924" s="25"/>
      <c r="F924" s="25"/>
      <c r="G924" s="25"/>
      <c r="H924" s="52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24"/>
      <c r="B925" s="4"/>
      <c r="C925" s="52"/>
      <c r="D925" s="25"/>
      <c r="E925" s="25"/>
      <c r="F925" s="25"/>
      <c r="G925" s="25"/>
      <c r="H925" s="52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24"/>
      <c r="B926" s="4"/>
      <c r="C926" s="52"/>
      <c r="D926" s="25"/>
      <c r="E926" s="25"/>
      <c r="F926" s="25"/>
      <c r="G926" s="25"/>
      <c r="H926" s="52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24"/>
      <c r="B927" s="4"/>
      <c r="C927" s="52"/>
      <c r="D927" s="25"/>
      <c r="E927" s="25"/>
      <c r="F927" s="25"/>
      <c r="G927" s="25"/>
      <c r="H927" s="52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24"/>
      <c r="B928" s="4"/>
      <c r="C928" s="52"/>
      <c r="D928" s="25"/>
      <c r="E928" s="25"/>
      <c r="F928" s="25"/>
      <c r="G928" s="25"/>
      <c r="H928" s="52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24"/>
      <c r="B929" s="4"/>
      <c r="C929" s="52"/>
      <c r="D929" s="25"/>
      <c r="E929" s="25"/>
      <c r="F929" s="25"/>
      <c r="G929" s="25"/>
      <c r="H929" s="52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24"/>
      <c r="B930" s="4"/>
      <c r="C930" s="52"/>
      <c r="D930" s="25"/>
      <c r="E930" s="25"/>
      <c r="F930" s="25"/>
      <c r="G930" s="25"/>
      <c r="H930" s="52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24"/>
      <c r="B931" s="4"/>
      <c r="C931" s="52"/>
      <c r="D931" s="25"/>
      <c r="E931" s="25"/>
      <c r="F931" s="25"/>
      <c r="G931" s="25"/>
      <c r="H931" s="52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24"/>
      <c r="B932" s="4"/>
      <c r="C932" s="52"/>
      <c r="D932" s="25"/>
      <c r="E932" s="25"/>
      <c r="F932" s="25"/>
      <c r="G932" s="25"/>
      <c r="H932" s="52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24"/>
      <c r="B933" s="4"/>
      <c r="C933" s="52"/>
      <c r="D933" s="25"/>
      <c r="E933" s="25"/>
      <c r="F933" s="25"/>
      <c r="G933" s="25"/>
      <c r="H933" s="52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24"/>
      <c r="B934" s="4"/>
      <c r="C934" s="52"/>
      <c r="D934" s="25"/>
      <c r="E934" s="25"/>
      <c r="F934" s="25"/>
      <c r="G934" s="25"/>
      <c r="H934" s="52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24"/>
      <c r="B935" s="4"/>
      <c r="C935" s="52"/>
      <c r="D935" s="25"/>
      <c r="E935" s="25"/>
      <c r="F935" s="25"/>
      <c r="G935" s="25"/>
      <c r="H935" s="52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24"/>
      <c r="B936" s="4"/>
      <c r="C936" s="52"/>
      <c r="D936" s="25"/>
      <c r="E936" s="25"/>
      <c r="F936" s="25"/>
      <c r="G936" s="25"/>
      <c r="H936" s="52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24"/>
      <c r="B937" s="4"/>
      <c r="C937" s="52"/>
      <c r="D937" s="25"/>
      <c r="E937" s="25"/>
      <c r="F937" s="25"/>
      <c r="G937" s="25"/>
      <c r="H937" s="52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24"/>
      <c r="B938" s="4"/>
      <c r="C938" s="52"/>
      <c r="D938" s="25"/>
      <c r="E938" s="25"/>
      <c r="F938" s="25"/>
      <c r="G938" s="25"/>
      <c r="H938" s="52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24"/>
      <c r="B939" s="4"/>
      <c r="C939" s="52"/>
      <c r="D939" s="25"/>
      <c r="E939" s="25"/>
      <c r="F939" s="25"/>
      <c r="G939" s="25"/>
      <c r="H939" s="52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24"/>
      <c r="B940" s="4"/>
      <c r="C940" s="52"/>
      <c r="D940" s="25"/>
      <c r="E940" s="25"/>
      <c r="F940" s="25"/>
      <c r="G940" s="25"/>
      <c r="H940" s="52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24"/>
      <c r="B941" s="4"/>
      <c r="C941" s="52"/>
      <c r="D941" s="25"/>
      <c r="E941" s="25"/>
      <c r="F941" s="25"/>
      <c r="G941" s="25"/>
      <c r="H941" s="52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24"/>
      <c r="B942" s="4"/>
      <c r="C942" s="52"/>
      <c r="D942" s="25"/>
      <c r="E942" s="25"/>
      <c r="F942" s="25"/>
      <c r="G942" s="25"/>
      <c r="H942" s="52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24"/>
      <c r="B943" s="4"/>
      <c r="C943" s="52"/>
      <c r="D943" s="25"/>
      <c r="E943" s="25"/>
      <c r="F943" s="25"/>
      <c r="G943" s="25"/>
      <c r="H943" s="52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24"/>
      <c r="B944" s="4"/>
      <c r="C944" s="52"/>
      <c r="D944" s="25"/>
      <c r="E944" s="25"/>
      <c r="F944" s="25"/>
      <c r="G944" s="25"/>
      <c r="H944" s="52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24"/>
      <c r="B945" s="4"/>
      <c r="C945" s="52"/>
      <c r="D945" s="25"/>
      <c r="E945" s="25"/>
      <c r="F945" s="25"/>
      <c r="G945" s="25"/>
      <c r="H945" s="52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24"/>
      <c r="B946" s="4"/>
      <c r="C946" s="52"/>
      <c r="D946" s="25"/>
      <c r="E946" s="25"/>
      <c r="F946" s="25"/>
      <c r="G946" s="25"/>
      <c r="H946" s="52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24"/>
      <c r="B947" s="4"/>
      <c r="C947" s="52"/>
      <c r="D947" s="25"/>
      <c r="E947" s="25"/>
      <c r="F947" s="25"/>
      <c r="G947" s="25"/>
      <c r="H947" s="52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24"/>
      <c r="B948" s="4"/>
      <c r="C948" s="52"/>
      <c r="D948" s="25"/>
      <c r="E948" s="25"/>
      <c r="F948" s="25"/>
      <c r="G948" s="25"/>
      <c r="H948" s="52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24"/>
      <c r="B949" s="4"/>
      <c r="C949" s="52"/>
      <c r="D949" s="25"/>
      <c r="E949" s="25"/>
      <c r="F949" s="25"/>
      <c r="G949" s="25"/>
      <c r="H949" s="52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24"/>
      <c r="B950" s="4"/>
      <c r="C950" s="52"/>
      <c r="D950" s="25"/>
      <c r="E950" s="25"/>
      <c r="F950" s="25"/>
      <c r="G950" s="25"/>
      <c r="H950" s="52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24"/>
      <c r="B951" s="4"/>
      <c r="C951" s="52"/>
      <c r="D951" s="25"/>
      <c r="E951" s="25"/>
      <c r="F951" s="25"/>
      <c r="G951" s="25"/>
      <c r="H951" s="52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24"/>
      <c r="B952" s="4"/>
      <c r="C952" s="52"/>
      <c r="D952" s="25"/>
      <c r="E952" s="25"/>
      <c r="F952" s="25"/>
      <c r="G952" s="25"/>
      <c r="H952" s="52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24"/>
      <c r="B953" s="4"/>
      <c r="C953" s="52"/>
      <c r="D953" s="25"/>
      <c r="E953" s="25"/>
      <c r="F953" s="25"/>
      <c r="G953" s="25"/>
      <c r="H953" s="52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24"/>
      <c r="B954" s="4"/>
      <c r="C954" s="52"/>
      <c r="D954" s="25"/>
      <c r="E954" s="25"/>
      <c r="F954" s="25"/>
      <c r="G954" s="25"/>
      <c r="H954" s="52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24"/>
      <c r="B955" s="4"/>
      <c r="C955" s="52"/>
      <c r="D955" s="25"/>
      <c r="E955" s="25"/>
      <c r="F955" s="25"/>
      <c r="G955" s="25"/>
      <c r="H955" s="52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24"/>
      <c r="B956" s="4"/>
      <c r="C956" s="52"/>
      <c r="D956" s="25"/>
      <c r="E956" s="25"/>
      <c r="F956" s="25"/>
      <c r="G956" s="25"/>
      <c r="H956" s="52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24"/>
      <c r="B957" s="4"/>
      <c r="C957" s="52"/>
      <c r="D957" s="25"/>
      <c r="E957" s="25"/>
      <c r="F957" s="25"/>
      <c r="G957" s="25"/>
      <c r="H957" s="52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24"/>
      <c r="B958" s="4"/>
      <c r="C958" s="52"/>
      <c r="D958" s="25"/>
      <c r="E958" s="25"/>
      <c r="F958" s="25"/>
      <c r="G958" s="25"/>
      <c r="H958" s="52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24"/>
      <c r="B959" s="4"/>
      <c r="C959" s="52"/>
      <c r="D959" s="25"/>
      <c r="E959" s="25"/>
      <c r="F959" s="25"/>
      <c r="G959" s="25"/>
      <c r="H959" s="52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24"/>
      <c r="B960" s="4"/>
      <c r="C960" s="52"/>
      <c r="D960" s="25"/>
      <c r="E960" s="25"/>
      <c r="F960" s="25"/>
      <c r="G960" s="25"/>
      <c r="H960" s="52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24"/>
      <c r="B961" s="4"/>
      <c r="C961" s="52"/>
      <c r="D961" s="25"/>
      <c r="E961" s="25"/>
      <c r="F961" s="25"/>
      <c r="G961" s="25"/>
      <c r="H961" s="52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24"/>
      <c r="B962" s="4"/>
      <c r="C962" s="52"/>
      <c r="D962" s="25"/>
      <c r="E962" s="25"/>
      <c r="F962" s="25"/>
      <c r="G962" s="25"/>
      <c r="H962" s="52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24"/>
      <c r="B963" s="4"/>
      <c r="C963" s="52"/>
      <c r="D963" s="25"/>
      <c r="E963" s="25"/>
      <c r="F963" s="25"/>
      <c r="G963" s="25"/>
      <c r="H963" s="52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24"/>
      <c r="B964" s="4"/>
      <c r="C964" s="52"/>
      <c r="D964" s="25"/>
      <c r="E964" s="25"/>
      <c r="F964" s="25"/>
      <c r="G964" s="25"/>
      <c r="H964" s="52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24"/>
      <c r="B965" s="4"/>
      <c r="C965" s="52"/>
      <c r="D965" s="25"/>
      <c r="E965" s="25"/>
      <c r="F965" s="25"/>
      <c r="G965" s="25"/>
      <c r="H965" s="52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24"/>
      <c r="B966" s="4"/>
      <c r="C966" s="52"/>
      <c r="D966" s="25"/>
      <c r="E966" s="25"/>
      <c r="F966" s="25"/>
      <c r="G966" s="25"/>
      <c r="H966" s="52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24"/>
      <c r="B967" s="4"/>
      <c r="C967" s="52"/>
      <c r="D967" s="25"/>
      <c r="E967" s="25"/>
      <c r="F967" s="25"/>
      <c r="G967" s="25"/>
      <c r="H967" s="52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24"/>
      <c r="B968" s="4"/>
      <c r="C968" s="52"/>
      <c r="D968" s="25"/>
      <c r="E968" s="25"/>
      <c r="F968" s="25"/>
      <c r="G968" s="25"/>
      <c r="H968" s="52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24"/>
      <c r="B969" s="4"/>
      <c r="C969" s="52"/>
      <c r="D969" s="25"/>
      <c r="E969" s="25"/>
      <c r="F969" s="25"/>
      <c r="G969" s="25"/>
      <c r="H969" s="52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24"/>
      <c r="B970" s="4"/>
      <c r="C970" s="52"/>
      <c r="D970" s="25"/>
      <c r="E970" s="25"/>
      <c r="F970" s="25"/>
      <c r="G970" s="25"/>
      <c r="H970" s="52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24"/>
      <c r="B971" s="4"/>
      <c r="C971" s="52"/>
      <c r="D971" s="25"/>
      <c r="E971" s="25"/>
      <c r="F971" s="25"/>
      <c r="G971" s="25"/>
      <c r="H971" s="52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24"/>
      <c r="B972" s="4"/>
      <c r="C972" s="52"/>
      <c r="D972" s="25"/>
      <c r="E972" s="25"/>
      <c r="F972" s="25"/>
      <c r="G972" s="25"/>
      <c r="H972" s="52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24"/>
      <c r="B973" s="4"/>
      <c r="C973" s="52"/>
      <c r="D973" s="25"/>
      <c r="E973" s="25"/>
      <c r="F973" s="25"/>
      <c r="G973" s="25"/>
      <c r="H973" s="52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24"/>
      <c r="B974" s="4"/>
      <c r="C974" s="52"/>
      <c r="D974" s="25"/>
      <c r="E974" s="25"/>
      <c r="F974" s="25"/>
      <c r="G974" s="25"/>
      <c r="H974" s="52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24"/>
      <c r="B975" s="4"/>
      <c r="C975" s="52"/>
      <c r="D975" s="25"/>
      <c r="E975" s="25"/>
      <c r="F975" s="25"/>
      <c r="G975" s="25"/>
      <c r="H975" s="52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24"/>
      <c r="B976" s="4"/>
      <c r="C976" s="52"/>
      <c r="D976" s="25"/>
      <c r="E976" s="25"/>
      <c r="F976" s="25"/>
      <c r="G976" s="25"/>
      <c r="H976" s="52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24"/>
      <c r="B977" s="4"/>
      <c r="C977" s="52"/>
      <c r="D977" s="25"/>
      <c r="E977" s="25"/>
      <c r="F977" s="25"/>
      <c r="G977" s="25"/>
      <c r="H977" s="52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24"/>
      <c r="B978" s="4"/>
      <c r="C978" s="52"/>
      <c r="D978" s="25"/>
      <c r="E978" s="25"/>
      <c r="F978" s="25"/>
      <c r="G978" s="25"/>
      <c r="H978" s="52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24"/>
      <c r="B979" s="4"/>
      <c r="C979" s="52"/>
      <c r="D979" s="25"/>
      <c r="E979" s="25"/>
      <c r="F979" s="25"/>
      <c r="G979" s="25"/>
      <c r="H979" s="52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24"/>
      <c r="B980" s="4"/>
      <c r="C980" s="52"/>
      <c r="D980" s="25"/>
      <c r="E980" s="25"/>
      <c r="F980" s="25"/>
      <c r="G980" s="25"/>
      <c r="H980" s="52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24"/>
      <c r="B981" s="4"/>
      <c r="C981" s="52"/>
      <c r="D981" s="25"/>
      <c r="E981" s="25"/>
      <c r="F981" s="25"/>
      <c r="G981" s="25"/>
      <c r="H981" s="52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24"/>
      <c r="B982" s="4"/>
      <c r="C982" s="52"/>
      <c r="D982" s="25"/>
      <c r="E982" s="25"/>
      <c r="F982" s="25"/>
      <c r="G982" s="25"/>
      <c r="H982" s="52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24"/>
      <c r="B983" s="4"/>
      <c r="C983" s="52"/>
      <c r="D983" s="25"/>
      <c r="E983" s="25"/>
      <c r="F983" s="25"/>
      <c r="G983" s="25"/>
      <c r="H983" s="52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24"/>
      <c r="B984" s="4"/>
      <c r="C984" s="52"/>
      <c r="D984" s="25"/>
      <c r="E984" s="25"/>
      <c r="F984" s="25"/>
      <c r="G984" s="25"/>
      <c r="H984" s="52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24"/>
      <c r="B985" s="4"/>
      <c r="C985" s="52"/>
      <c r="D985" s="25"/>
      <c r="E985" s="25"/>
      <c r="F985" s="25"/>
      <c r="G985" s="25"/>
      <c r="H985" s="52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24"/>
      <c r="B986" s="4"/>
      <c r="C986" s="52"/>
      <c r="D986" s="25"/>
      <c r="E986" s="25"/>
      <c r="F986" s="25"/>
      <c r="G986" s="25"/>
      <c r="H986" s="52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24"/>
      <c r="B987" s="4"/>
      <c r="C987" s="52"/>
      <c r="D987" s="25"/>
      <c r="E987" s="25"/>
      <c r="F987" s="25"/>
      <c r="G987" s="25"/>
      <c r="H987" s="52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24"/>
      <c r="B988" s="4"/>
      <c r="C988" s="52"/>
      <c r="D988" s="25"/>
      <c r="E988" s="25"/>
      <c r="F988" s="25"/>
      <c r="G988" s="25"/>
      <c r="H988" s="52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24"/>
      <c r="B989" s="4"/>
      <c r="C989" s="52"/>
      <c r="D989" s="25"/>
      <c r="E989" s="25"/>
      <c r="F989" s="25"/>
      <c r="G989" s="25"/>
      <c r="H989" s="52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24"/>
      <c r="B990" s="4"/>
      <c r="C990" s="52"/>
      <c r="D990" s="25"/>
      <c r="E990" s="25"/>
      <c r="F990" s="25"/>
      <c r="G990" s="25"/>
      <c r="H990" s="52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24"/>
      <c r="B991" s="4"/>
      <c r="C991" s="52"/>
      <c r="D991" s="25"/>
      <c r="E991" s="25"/>
      <c r="F991" s="25"/>
      <c r="G991" s="25"/>
      <c r="H991" s="52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24"/>
      <c r="B992" s="4"/>
      <c r="C992" s="52"/>
      <c r="D992" s="25"/>
      <c r="E992" s="25"/>
      <c r="F992" s="25"/>
      <c r="G992" s="25"/>
      <c r="H992" s="52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24"/>
      <c r="B993" s="4"/>
      <c r="C993" s="52"/>
      <c r="D993" s="25"/>
      <c r="E993" s="25"/>
      <c r="F993" s="25"/>
      <c r="G993" s="25"/>
      <c r="H993" s="52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24"/>
      <c r="B994" s="4"/>
      <c r="C994" s="52"/>
      <c r="D994" s="25"/>
      <c r="E994" s="25"/>
      <c r="F994" s="25"/>
      <c r="G994" s="25"/>
      <c r="H994" s="52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24"/>
      <c r="B995" s="4"/>
      <c r="C995" s="52"/>
      <c r="D995" s="25"/>
      <c r="E995" s="25"/>
      <c r="F995" s="25"/>
      <c r="G995" s="25"/>
      <c r="H995" s="52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24"/>
      <c r="B996" s="4"/>
      <c r="C996" s="52"/>
      <c r="D996" s="25"/>
      <c r="E996" s="25"/>
      <c r="F996" s="25"/>
      <c r="G996" s="25"/>
      <c r="H996" s="52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24"/>
      <c r="B997" s="4"/>
      <c r="C997" s="52"/>
      <c r="D997" s="25"/>
      <c r="E997" s="25"/>
      <c r="F997" s="25"/>
      <c r="G997" s="25"/>
      <c r="H997" s="52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24"/>
      <c r="B998" s="4"/>
      <c r="C998" s="52"/>
      <c r="D998" s="25"/>
      <c r="E998" s="25"/>
      <c r="F998" s="25"/>
      <c r="G998" s="25"/>
      <c r="H998" s="52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24"/>
      <c r="B999" s="4"/>
      <c r="C999" s="52"/>
      <c r="D999" s="25"/>
      <c r="E999" s="25"/>
      <c r="F999" s="25"/>
      <c r="G999" s="25"/>
      <c r="H999" s="52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24"/>
      <c r="B1000" s="4"/>
      <c r="C1000" s="52"/>
      <c r="D1000" s="25"/>
      <c r="E1000" s="25"/>
      <c r="F1000" s="25"/>
      <c r="G1000" s="25"/>
      <c r="H1000" s="52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1:A2"/>
    <mergeCell ref="B1:B2"/>
    <mergeCell ref="D1:H1"/>
    <mergeCell ref="I1:M1"/>
    <mergeCell ref="N1:R1"/>
  </mergeCell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0"/>
  <cols>
    <col customWidth="1" min="1" max="1" width="9.71"/>
    <col customWidth="1" min="2" max="2" width="39.57"/>
    <col customWidth="1" min="3" max="3" width="12.14"/>
    <col customWidth="1" min="4" max="23" width="10.29"/>
    <col customWidth="1" min="24" max="26" width="8.71"/>
  </cols>
  <sheetData>
    <row r="1" ht="12.75" customHeight="1">
      <c r="A1" s="1" t="s">
        <v>0</v>
      </c>
      <c r="B1" s="2" t="s">
        <v>1</v>
      </c>
      <c r="C1" s="31" t="s">
        <v>2</v>
      </c>
      <c r="D1" s="32" t="s">
        <v>311</v>
      </c>
      <c r="E1" s="33"/>
      <c r="F1" s="33"/>
      <c r="G1" s="33"/>
      <c r="H1" s="34"/>
      <c r="I1" s="32" t="s">
        <v>350</v>
      </c>
      <c r="J1" s="33"/>
      <c r="K1" s="33"/>
      <c r="L1" s="33"/>
      <c r="M1" s="34"/>
      <c r="N1" s="32" t="s">
        <v>351</v>
      </c>
      <c r="O1" s="33"/>
      <c r="P1" s="33"/>
      <c r="Q1" s="33"/>
      <c r="R1" s="34"/>
      <c r="S1" s="32" t="s">
        <v>352</v>
      </c>
      <c r="T1" s="33"/>
      <c r="U1" s="33"/>
      <c r="V1" s="33"/>
      <c r="W1" s="34"/>
      <c r="X1" s="4"/>
      <c r="Y1" s="4"/>
      <c r="Z1" s="4"/>
    </row>
    <row r="2" ht="12.75" customHeight="1">
      <c r="A2" s="5"/>
      <c r="B2" s="5"/>
      <c r="C2" s="3" t="s">
        <v>3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310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310</v>
      </c>
      <c r="N2" s="3" t="s">
        <v>320</v>
      </c>
      <c r="O2" s="3" t="s">
        <v>321</v>
      </c>
      <c r="P2" s="3" t="s">
        <v>322</v>
      </c>
      <c r="Q2" s="3" t="s">
        <v>323</v>
      </c>
      <c r="R2" s="3" t="s">
        <v>310</v>
      </c>
      <c r="S2" s="3" t="s">
        <v>320</v>
      </c>
      <c r="T2" s="3" t="s">
        <v>321</v>
      </c>
      <c r="U2" s="3" t="s">
        <v>322</v>
      </c>
      <c r="V2" s="3" t="s">
        <v>323</v>
      </c>
      <c r="W2" s="3" t="s">
        <v>310</v>
      </c>
      <c r="X2" s="4"/>
      <c r="Y2" s="4"/>
      <c r="Z2" s="4"/>
    </row>
    <row r="3" ht="12.75" customHeight="1">
      <c r="A3" s="6" t="s">
        <v>4</v>
      </c>
      <c r="B3" s="7" t="s">
        <v>5</v>
      </c>
      <c r="C3" s="8" t="str">
        <f t="shared" ref="C3:W3" si="1">+C4+C74+C108+C158+C190</f>
        <v>#REF!</v>
      </c>
      <c r="D3" s="8">
        <f t="shared" si="1"/>
        <v>26.756225</v>
      </c>
      <c r="E3" s="8">
        <f t="shared" si="1"/>
        <v>96.238225</v>
      </c>
      <c r="F3" s="8">
        <f t="shared" si="1"/>
        <v>90.643725</v>
      </c>
      <c r="G3" s="8">
        <f t="shared" si="1"/>
        <v>78.528725</v>
      </c>
      <c r="H3" s="8" t="str">
        <f t="shared" si="1"/>
        <v>#REF!</v>
      </c>
      <c r="I3" s="8">
        <f t="shared" si="1"/>
        <v>0.0975</v>
      </c>
      <c r="J3" s="8">
        <f t="shared" si="1"/>
        <v>6.00775</v>
      </c>
      <c r="K3" s="8">
        <f t="shared" si="1"/>
        <v>1.460625</v>
      </c>
      <c r="L3" s="8">
        <f t="shared" si="1"/>
        <v>1.560625</v>
      </c>
      <c r="M3" s="8">
        <f t="shared" si="1"/>
        <v>9.1365</v>
      </c>
      <c r="N3" s="8">
        <f t="shared" si="1"/>
        <v>0.10875</v>
      </c>
      <c r="O3" s="8">
        <f t="shared" si="1"/>
        <v>7.06175</v>
      </c>
      <c r="P3" s="8">
        <f t="shared" si="1"/>
        <v>1.10575</v>
      </c>
      <c r="Q3" s="8">
        <f t="shared" si="1"/>
        <v>1.12575</v>
      </c>
      <c r="R3" s="8">
        <f t="shared" si="1"/>
        <v>9.402</v>
      </c>
      <c r="S3" s="8">
        <f t="shared" si="1"/>
        <v>0.105</v>
      </c>
      <c r="T3" s="8">
        <f t="shared" si="1"/>
        <v>9.35875</v>
      </c>
      <c r="U3" s="8">
        <f t="shared" si="1"/>
        <v>1.325</v>
      </c>
      <c r="V3" s="8">
        <f t="shared" si="1"/>
        <v>1.825</v>
      </c>
      <c r="W3" s="8">
        <f t="shared" si="1"/>
        <v>12.61375</v>
      </c>
      <c r="X3" s="4"/>
      <c r="Y3" s="4"/>
      <c r="Z3" s="4"/>
    </row>
    <row r="4" ht="12.75" customHeight="1">
      <c r="A4" s="9" t="s">
        <v>6</v>
      </c>
      <c r="B4" s="10" t="s">
        <v>7</v>
      </c>
      <c r="C4" s="11">
        <f t="shared" ref="C4:W4" si="2">C5+C24+C27+C39+C43+C51+C62+C73</f>
        <v>194.68115</v>
      </c>
      <c r="D4" s="11">
        <f t="shared" si="2"/>
        <v>10.727475</v>
      </c>
      <c r="E4" s="11">
        <f t="shared" si="2"/>
        <v>59.689475</v>
      </c>
      <c r="F4" s="11">
        <f t="shared" si="2"/>
        <v>52.044975</v>
      </c>
      <c r="G4" s="11">
        <f t="shared" si="2"/>
        <v>49.379975</v>
      </c>
      <c r="H4" s="11">
        <f t="shared" si="2"/>
        <v>171.8419</v>
      </c>
      <c r="I4" s="11">
        <f t="shared" si="2"/>
        <v>0.0075</v>
      </c>
      <c r="J4" s="11">
        <f t="shared" si="2"/>
        <v>5.42375</v>
      </c>
      <c r="K4" s="11">
        <f t="shared" si="2"/>
        <v>0.760625</v>
      </c>
      <c r="L4" s="11">
        <f t="shared" si="2"/>
        <v>0.760625</v>
      </c>
      <c r="M4" s="11">
        <f t="shared" si="2"/>
        <v>6.9625</v>
      </c>
      <c r="N4" s="11">
        <f t="shared" si="2"/>
        <v>0.01875</v>
      </c>
      <c r="O4" s="11">
        <f t="shared" si="2"/>
        <v>6.46275</v>
      </c>
      <c r="P4" s="11">
        <f t="shared" si="2"/>
        <v>0.23575</v>
      </c>
      <c r="Q4" s="11">
        <f t="shared" si="2"/>
        <v>0.23575</v>
      </c>
      <c r="R4" s="11">
        <f t="shared" si="2"/>
        <v>6.953</v>
      </c>
      <c r="S4" s="11">
        <f t="shared" si="2"/>
        <v>0.015</v>
      </c>
      <c r="T4" s="11">
        <f t="shared" si="2"/>
        <v>8.49875</v>
      </c>
      <c r="U4" s="11">
        <f t="shared" si="2"/>
        <v>0.205</v>
      </c>
      <c r="V4" s="11">
        <f t="shared" si="2"/>
        <v>0.205</v>
      </c>
      <c r="W4" s="11">
        <f t="shared" si="2"/>
        <v>8.92375</v>
      </c>
      <c r="X4" s="4"/>
      <c r="Y4" s="4"/>
      <c r="Z4" s="4"/>
    </row>
    <row r="5" ht="12.75" customHeight="1">
      <c r="A5" s="12" t="s">
        <v>8</v>
      </c>
      <c r="B5" s="13" t="s">
        <v>9</v>
      </c>
      <c r="C5" s="14">
        <f t="shared" ref="C5:W5" si="3">SUM(C6:C23)</f>
        <v>119.809</v>
      </c>
      <c r="D5" s="14">
        <f t="shared" si="3"/>
        <v>2.14</v>
      </c>
      <c r="E5" s="14">
        <f t="shared" si="3"/>
        <v>38.141</v>
      </c>
      <c r="F5" s="14">
        <f t="shared" si="3"/>
        <v>30.269</v>
      </c>
      <c r="G5" s="14">
        <f t="shared" si="3"/>
        <v>30.269</v>
      </c>
      <c r="H5" s="14">
        <f t="shared" si="3"/>
        <v>100.819</v>
      </c>
      <c r="I5" s="14">
        <f t="shared" si="3"/>
        <v>0</v>
      </c>
      <c r="J5" s="14">
        <f t="shared" si="3"/>
        <v>4.22</v>
      </c>
      <c r="K5" s="14">
        <f t="shared" si="3"/>
        <v>0</v>
      </c>
      <c r="L5" s="14">
        <f t="shared" si="3"/>
        <v>0</v>
      </c>
      <c r="M5" s="14">
        <f t="shared" si="3"/>
        <v>4.22</v>
      </c>
      <c r="N5" s="14">
        <f t="shared" si="3"/>
        <v>0</v>
      </c>
      <c r="O5" s="14">
        <f t="shared" si="3"/>
        <v>6.33</v>
      </c>
      <c r="P5" s="14">
        <f t="shared" si="3"/>
        <v>0</v>
      </c>
      <c r="Q5" s="14">
        <f t="shared" si="3"/>
        <v>0</v>
      </c>
      <c r="R5" s="14">
        <f t="shared" si="3"/>
        <v>6.33</v>
      </c>
      <c r="S5" s="14">
        <f t="shared" si="3"/>
        <v>0</v>
      </c>
      <c r="T5" s="14">
        <f t="shared" si="3"/>
        <v>8.44</v>
      </c>
      <c r="U5" s="14">
        <f t="shared" si="3"/>
        <v>0</v>
      </c>
      <c r="V5" s="14">
        <f t="shared" si="3"/>
        <v>0</v>
      </c>
      <c r="W5" s="14">
        <f t="shared" si="3"/>
        <v>8.44</v>
      </c>
      <c r="X5" s="4"/>
      <c r="Y5" s="4"/>
      <c r="Z5" s="4"/>
    </row>
    <row r="6" ht="12.75" customHeight="1">
      <c r="A6" s="15" t="s">
        <v>10</v>
      </c>
      <c r="B6" s="16" t="s">
        <v>11</v>
      </c>
      <c r="C6" s="35">
        <f t="shared" ref="C6:C23" si="4">H6+M6+R6+W6</f>
        <v>8.42</v>
      </c>
      <c r="D6" s="17"/>
      <c r="E6" s="19">
        <v>4.2</v>
      </c>
      <c r="F6" s="19">
        <v>2.11</v>
      </c>
      <c r="G6" s="19">
        <v>2.11</v>
      </c>
      <c r="H6" s="36">
        <f t="shared" ref="H6:H23" si="5">SUM(D6:G6)</f>
        <v>8.42</v>
      </c>
      <c r="I6" s="17"/>
      <c r="J6" s="17"/>
      <c r="K6" s="17"/>
      <c r="L6" s="17"/>
      <c r="M6" s="36">
        <f t="shared" ref="M6:M23" si="6">SUM(I6:L6)</f>
        <v>0</v>
      </c>
      <c r="N6" s="17"/>
      <c r="O6" s="17"/>
      <c r="P6" s="17"/>
      <c r="Q6" s="17"/>
      <c r="R6" s="36">
        <f t="shared" ref="R6:R23" si="7">SUM(N6:Q6)</f>
        <v>0</v>
      </c>
      <c r="S6" s="17"/>
      <c r="T6" s="17"/>
      <c r="U6" s="17"/>
      <c r="V6" s="17"/>
      <c r="W6" s="36">
        <f t="shared" ref="W6:W23" si="8">SUM(S6:V6)</f>
        <v>0</v>
      </c>
      <c r="X6" s="4"/>
      <c r="Y6" s="4"/>
      <c r="Z6" s="4"/>
    </row>
    <row r="7" ht="12.75" customHeight="1">
      <c r="A7" s="15" t="s">
        <v>12</v>
      </c>
      <c r="B7" s="16" t="s">
        <v>13</v>
      </c>
      <c r="C7" s="35">
        <f t="shared" si="4"/>
        <v>0</v>
      </c>
      <c r="D7" s="17"/>
      <c r="E7" s="17"/>
      <c r="F7" s="17"/>
      <c r="G7" s="17"/>
      <c r="H7" s="36">
        <f t="shared" si="5"/>
        <v>0</v>
      </c>
      <c r="I7" s="17"/>
      <c r="J7" s="17"/>
      <c r="K7" s="17"/>
      <c r="L7" s="17"/>
      <c r="M7" s="36">
        <f t="shared" si="6"/>
        <v>0</v>
      </c>
      <c r="N7" s="17"/>
      <c r="O7" s="17"/>
      <c r="P7" s="17"/>
      <c r="Q7" s="17"/>
      <c r="R7" s="36">
        <f t="shared" si="7"/>
        <v>0</v>
      </c>
      <c r="S7" s="17"/>
      <c r="T7" s="17"/>
      <c r="U7" s="17"/>
      <c r="V7" s="17"/>
      <c r="W7" s="36">
        <f t="shared" si="8"/>
        <v>0</v>
      </c>
      <c r="X7" s="4"/>
      <c r="Y7" s="4"/>
      <c r="Z7" s="4"/>
    </row>
    <row r="8" ht="12.75" customHeight="1">
      <c r="A8" s="15" t="s">
        <v>14</v>
      </c>
      <c r="B8" s="16" t="s">
        <v>15</v>
      </c>
      <c r="C8" s="35">
        <f t="shared" si="4"/>
        <v>17.025</v>
      </c>
      <c r="D8" s="17"/>
      <c r="E8" s="19">
        <v>5.675</v>
      </c>
      <c r="F8" s="19">
        <v>5.675</v>
      </c>
      <c r="G8" s="19">
        <v>5.675</v>
      </c>
      <c r="H8" s="36">
        <f t="shared" si="5"/>
        <v>17.025</v>
      </c>
      <c r="I8" s="17"/>
      <c r="J8" s="17"/>
      <c r="K8" s="17"/>
      <c r="L8" s="17"/>
      <c r="M8" s="36">
        <f t="shared" si="6"/>
        <v>0</v>
      </c>
      <c r="N8" s="17"/>
      <c r="O8" s="17"/>
      <c r="P8" s="17"/>
      <c r="Q8" s="17"/>
      <c r="R8" s="36">
        <f t="shared" si="7"/>
        <v>0</v>
      </c>
      <c r="S8" s="17"/>
      <c r="T8" s="17"/>
      <c r="U8" s="17"/>
      <c r="V8" s="17"/>
      <c r="W8" s="36">
        <f t="shared" si="8"/>
        <v>0</v>
      </c>
      <c r="X8" s="4"/>
      <c r="Y8" s="4"/>
      <c r="Z8" s="4"/>
    </row>
    <row r="9" ht="12.75" customHeight="1">
      <c r="A9" s="15" t="s">
        <v>16</v>
      </c>
      <c r="B9" s="16" t="s">
        <v>17</v>
      </c>
      <c r="C9" s="35">
        <f t="shared" si="4"/>
        <v>42.297</v>
      </c>
      <c r="D9" s="17"/>
      <c r="E9" s="19">
        <v>14.099</v>
      </c>
      <c r="F9" s="19">
        <v>14.099</v>
      </c>
      <c r="G9" s="19">
        <v>14.099</v>
      </c>
      <c r="H9" s="36">
        <f t="shared" si="5"/>
        <v>42.297</v>
      </c>
      <c r="I9" s="17"/>
      <c r="J9" s="17"/>
      <c r="K9" s="17"/>
      <c r="L9" s="17"/>
      <c r="M9" s="36">
        <f t="shared" si="6"/>
        <v>0</v>
      </c>
      <c r="N9" s="17"/>
      <c r="O9" s="17"/>
      <c r="P9" s="17"/>
      <c r="Q9" s="17"/>
      <c r="R9" s="36">
        <f t="shared" si="7"/>
        <v>0</v>
      </c>
      <c r="S9" s="17"/>
      <c r="T9" s="17"/>
      <c r="U9" s="17"/>
      <c r="V9" s="17"/>
      <c r="W9" s="36">
        <f t="shared" si="8"/>
        <v>0</v>
      </c>
      <c r="X9" s="4"/>
      <c r="Y9" s="4"/>
      <c r="Z9" s="4"/>
    </row>
    <row r="10" ht="12.75" customHeight="1">
      <c r="A10" s="15" t="s">
        <v>18</v>
      </c>
      <c r="B10" s="16" t="s">
        <v>19</v>
      </c>
      <c r="C10" s="35">
        <f t="shared" si="4"/>
        <v>22.785</v>
      </c>
      <c r="D10" s="17"/>
      <c r="E10" s="37">
        <v>7.595</v>
      </c>
      <c r="F10" s="37">
        <v>7.595</v>
      </c>
      <c r="G10" s="37">
        <v>7.595</v>
      </c>
      <c r="H10" s="36">
        <f t="shared" si="5"/>
        <v>22.785</v>
      </c>
      <c r="I10" s="17"/>
      <c r="J10" s="17"/>
      <c r="K10" s="17"/>
      <c r="L10" s="17"/>
      <c r="M10" s="36">
        <f t="shared" si="6"/>
        <v>0</v>
      </c>
      <c r="N10" s="17"/>
      <c r="O10" s="17"/>
      <c r="P10" s="17"/>
      <c r="Q10" s="17"/>
      <c r="R10" s="36">
        <f t="shared" si="7"/>
        <v>0</v>
      </c>
      <c r="S10" s="17"/>
      <c r="T10" s="17"/>
      <c r="U10" s="17"/>
      <c r="V10" s="17"/>
      <c r="W10" s="36">
        <f t="shared" si="8"/>
        <v>0</v>
      </c>
      <c r="X10" s="4"/>
      <c r="Y10" s="4"/>
      <c r="Z10" s="4"/>
    </row>
    <row r="11" ht="12.75" customHeight="1">
      <c r="A11" s="15" t="s">
        <v>20</v>
      </c>
      <c r="B11" s="16" t="s">
        <v>21</v>
      </c>
      <c r="C11" s="35">
        <f t="shared" si="4"/>
        <v>2.112</v>
      </c>
      <c r="D11" s="19"/>
      <c r="E11" s="19">
        <v>0.704</v>
      </c>
      <c r="F11" s="19">
        <v>0.704</v>
      </c>
      <c r="G11" s="19">
        <v>0.704</v>
      </c>
      <c r="H11" s="36">
        <f t="shared" si="5"/>
        <v>2.112</v>
      </c>
      <c r="I11" s="17"/>
      <c r="J11" s="17"/>
      <c r="K11" s="17"/>
      <c r="L11" s="17"/>
      <c r="M11" s="36">
        <f t="shared" si="6"/>
        <v>0</v>
      </c>
      <c r="N11" s="17"/>
      <c r="O11" s="17"/>
      <c r="P11" s="17"/>
      <c r="Q11" s="17"/>
      <c r="R11" s="36">
        <f t="shared" si="7"/>
        <v>0</v>
      </c>
      <c r="S11" s="17"/>
      <c r="T11" s="17"/>
      <c r="U11" s="17"/>
      <c r="V11" s="17"/>
      <c r="W11" s="36">
        <f t="shared" si="8"/>
        <v>0</v>
      </c>
      <c r="X11" s="4"/>
      <c r="Y11" s="4"/>
      <c r="Z11" s="4"/>
    </row>
    <row r="12" ht="12.75" customHeight="1">
      <c r="A12" s="15" t="s">
        <v>22</v>
      </c>
      <c r="B12" s="16" t="s">
        <v>23</v>
      </c>
      <c r="C12" s="35">
        <f t="shared" si="4"/>
        <v>0.112</v>
      </c>
      <c r="D12" s="17"/>
      <c r="E12" s="19">
        <v>0.112</v>
      </c>
      <c r="F12" s="17"/>
      <c r="G12" s="17"/>
      <c r="H12" s="36">
        <f t="shared" si="5"/>
        <v>0.112</v>
      </c>
      <c r="I12" s="17"/>
      <c r="J12" s="17"/>
      <c r="K12" s="17"/>
      <c r="L12" s="17"/>
      <c r="M12" s="36">
        <f t="shared" si="6"/>
        <v>0</v>
      </c>
      <c r="N12" s="17"/>
      <c r="O12" s="17"/>
      <c r="P12" s="17"/>
      <c r="Q12" s="17"/>
      <c r="R12" s="36">
        <f t="shared" si="7"/>
        <v>0</v>
      </c>
      <c r="S12" s="17"/>
      <c r="T12" s="17"/>
      <c r="U12" s="17"/>
      <c r="V12" s="17"/>
      <c r="W12" s="36">
        <f t="shared" si="8"/>
        <v>0</v>
      </c>
      <c r="X12" s="4"/>
      <c r="Y12" s="4"/>
      <c r="Z12" s="4"/>
    </row>
    <row r="13" ht="12.75" customHeight="1">
      <c r="A13" s="15" t="s">
        <v>24</v>
      </c>
      <c r="B13" s="16" t="s">
        <v>25</v>
      </c>
      <c r="C13" s="35">
        <f t="shared" si="4"/>
        <v>0</v>
      </c>
      <c r="D13" s="17"/>
      <c r="E13" s="17"/>
      <c r="F13" s="17"/>
      <c r="G13" s="17"/>
      <c r="H13" s="36">
        <f t="shared" si="5"/>
        <v>0</v>
      </c>
      <c r="I13" s="17"/>
      <c r="J13" s="17"/>
      <c r="K13" s="17"/>
      <c r="L13" s="17"/>
      <c r="M13" s="36">
        <f t="shared" si="6"/>
        <v>0</v>
      </c>
      <c r="N13" s="17"/>
      <c r="O13" s="17"/>
      <c r="P13" s="17"/>
      <c r="Q13" s="17"/>
      <c r="R13" s="36">
        <f t="shared" si="7"/>
        <v>0</v>
      </c>
      <c r="S13" s="17"/>
      <c r="T13" s="17"/>
      <c r="U13" s="17"/>
      <c r="V13" s="17"/>
      <c r="W13" s="36">
        <f t="shared" si="8"/>
        <v>0</v>
      </c>
      <c r="X13" s="4"/>
      <c r="Y13" s="4"/>
      <c r="Z13" s="4"/>
    </row>
    <row r="14" ht="12.75" customHeight="1">
      <c r="A14" s="15" t="s">
        <v>26</v>
      </c>
      <c r="B14" s="16" t="s">
        <v>27</v>
      </c>
      <c r="C14" s="35">
        <f t="shared" si="4"/>
        <v>0.258</v>
      </c>
      <c r="D14" s="17"/>
      <c r="E14" s="19">
        <v>0.086</v>
      </c>
      <c r="F14" s="19">
        <v>0.086</v>
      </c>
      <c r="G14" s="19">
        <v>0.086</v>
      </c>
      <c r="H14" s="36">
        <f t="shared" si="5"/>
        <v>0.258</v>
      </c>
      <c r="I14" s="17"/>
      <c r="J14" s="17"/>
      <c r="K14" s="17"/>
      <c r="L14" s="17"/>
      <c r="M14" s="36">
        <f t="shared" si="6"/>
        <v>0</v>
      </c>
      <c r="N14" s="17"/>
      <c r="O14" s="17"/>
      <c r="P14" s="17"/>
      <c r="Q14" s="17"/>
      <c r="R14" s="36">
        <f t="shared" si="7"/>
        <v>0</v>
      </c>
      <c r="S14" s="17"/>
      <c r="T14" s="17"/>
      <c r="U14" s="17"/>
      <c r="V14" s="17"/>
      <c r="W14" s="36">
        <f t="shared" si="8"/>
        <v>0</v>
      </c>
      <c r="X14" s="4"/>
      <c r="Y14" s="4"/>
      <c r="Z14" s="4"/>
    </row>
    <row r="15" ht="12.75" customHeight="1">
      <c r="A15" s="15" t="s">
        <v>28</v>
      </c>
      <c r="B15" s="16" t="s">
        <v>29</v>
      </c>
      <c r="C15" s="35">
        <f t="shared" si="4"/>
        <v>0</v>
      </c>
      <c r="D15" s="17"/>
      <c r="E15" s="17"/>
      <c r="F15" s="17"/>
      <c r="G15" s="17"/>
      <c r="H15" s="36">
        <f t="shared" si="5"/>
        <v>0</v>
      </c>
      <c r="I15" s="17"/>
      <c r="J15" s="17"/>
      <c r="K15" s="17"/>
      <c r="L15" s="17"/>
      <c r="M15" s="36">
        <f t="shared" si="6"/>
        <v>0</v>
      </c>
      <c r="N15" s="17"/>
      <c r="O15" s="17"/>
      <c r="P15" s="17"/>
      <c r="Q15" s="17"/>
      <c r="R15" s="36">
        <f t="shared" si="7"/>
        <v>0</v>
      </c>
      <c r="S15" s="17"/>
      <c r="T15" s="17"/>
      <c r="U15" s="17"/>
      <c r="V15" s="17"/>
      <c r="W15" s="36">
        <f t="shared" si="8"/>
        <v>0</v>
      </c>
      <c r="X15" s="4"/>
      <c r="Y15" s="4"/>
      <c r="Z15" s="4"/>
    </row>
    <row r="16" ht="12.75" customHeight="1">
      <c r="A16" s="15" t="s">
        <v>30</v>
      </c>
      <c r="B16" s="16" t="s">
        <v>31</v>
      </c>
      <c r="C16" s="35">
        <f t="shared" si="4"/>
        <v>0</v>
      </c>
      <c r="D16" s="17"/>
      <c r="E16" s="17"/>
      <c r="F16" s="17"/>
      <c r="G16" s="17"/>
      <c r="H16" s="36">
        <f t="shared" si="5"/>
        <v>0</v>
      </c>
      <c r="I16" s="17"/>
      <c r="J16" s="17"/>
      <c r="K16" s="17"/>
      <c r="L16" s="17"/>
      <c r="M16" s="36">
        <f t="shared" si="6"/>
        <v>0</v>
      </c>
      <c r="N16" s="17"/>
      <c r="O16" s="17"/>
      <c r="P16" s="17"/>
      <c r="Q16" s="17"/>
      <c r="R16" s="36">
        <f t="shared" si="7"/>
        <v>0</v>
      </c>
      <c r="S16" s="17"/>
      <c r="T16" s="17"/>
      <c r="U16" s="17"/>
      <c r="V16" s="17"/>
      <c r="W16" s="36">
        <f t="shared" si="8"/>
        <v>0</v>
      </c>
      <c r="X16" s="4"/>
      <c r="Y16" s="4"/>
      <c r="Z16" s="4"/>
    </row>
    <row r="17" ht="12.75" customHeight="1">
      <c r="A17" s="15" t="s">
        <v>32</v>
      </c>
      <c r="B17" s="16" t="s">
        <v>33</v>
      </c>
      <c r="C17" s="35">
        <f t="shared" si="4"/>
        <v>5.67</v>
      </c>
      <c r="D17" s="17"/>
      <c r="E17" s="19">
        <v>5.67</v>
      </c>
      <c r="F17" s="17"/>
      <c r="G17" s="17"/>
      <c r="H17" s="36">
        <f t="shared" si="5"/>
        <v>5.67</v>
      </c>
      <c r="I17" s="17"/>
      <c r="J17" s="17"/>
      <c r="K17" s="17"/>
      <c r="L17" s="17"/>
      <c r="M17" s="36">
        <f t="shared" si="6"/>
        <v>0</v>
      </c>
      <c r="N17" s="17"/>
      <c r="O17" s="17"/>
      <c r="P17" s="17"/>
      <c r="Q17" s="17"/>
      <c r="R17" s="36">
        <f t="shared" si="7"/>
        <v>0</v>
      </c>
      <c r="S17" s="17"/>
      <c r="T17" s="17"/>
      <c r="U17" s="17"/>
      <c r="V17" s="17"/>
      <c r="W17" s="36">
        <f t="shared" si="8"/>
        <v>0</v>
      </c>
      <c r="X17" s="4"/>
      <c r="Y17" s="4"/>
      <c r="Z17" s="4"/>
    </row>
    <row r="18" ht="12.75" customHeight="1">
      <c r="A18" s="15" t="s">
        <v>34</v>
      </c>
      <c r="B18" s="16" t="s">
        <v>35</v>
      </c>
      <c r="C18" s="35">
        <f t="shared" si="4"/>
        <v>0</v>
      </c>
      <c r="D18" s="17"/>
      <c r="E18" s="17"/>
      <c r="F18" s="17"/>
      <c r="G18" s="17"/>
      <c r="H18" s="36">
        <f t="shared" si="5"/>
        <v>0</v>
      </c>
      <c r="I18" s="17"/>
      <c r="J18" s="17"/>
      <c r="K18" s="17"/>
      <c r="L18" s="17"/>
      <c r="M18" s="36">
        <f t="shared" si="6"/>
        <v>0</v>
      </c>
      <c r="N18" s="17"/>
      <c r="O18" s="17"/>
      <c r="P18" s="17"/>
      <c r="Q18" s="17"/>
      <c r="R18" s="36">
        <f t="shared" si="7"/>
        <v>0</v>
      </c>
      <c r="S18" s="17"/>
      <c r="T18" s="17"/>
      <c r="U18" s="17"/>
      <c r="V18" s="17"/>
      <c r="W18" s="36">
        <f t="shared" si="8"/>
        <v>0</v>
      </c>
      <c r="X18" s="4"/>
      <c r="Y18" s="4"/>
      <c r="Z18" s="4"/>
    </row>
    <row r="19" ht="12.75" customHeight="1">
      <c r="A19" s="15" t="s">
        <v>36</v>
      </c>
      <c r="B19" s="16" t="s">
        <v>37</v>
      </c>
      <c r="C19" s="35">
        <f t="shared" si="4"/>
        <v>0</v>
      </c>
      <c r="D19" s="17"/>
      <c r="E19" s="17"/>
      <c r="F19" s="17"/>
      <c r="G19" s="17"/>
      <c r="H19" s="36">
        <f t="shared" si="5"/>
        <v>0</v>
      </c>
      <c r="I19" s="17"/>
      <c r="J19" s="17"/>
      <c r="K19" s="17"/>
      <c r="L19" s="17"/>
      <c r="M19" s="36">
        <f t="shared" si="6"/>
        <v>0</v>
      </c>
      <c r="N19" s="17"/>
      <c r="O19" s="17"/>
      <c r="P19" s="17"/>
      <c r="Q19" s="17"/>
      <c r="R19" s="36">
        <f t="shared" si="7"/>
        <v>0</v>
      </c>
      <c r="S19" s="17"/>
      <c r="T19" s="17"/>
      <c r="U19" s="17"/>
      <c r="V19" s="17"/>
      <c r="W19" s="36">
        <f t="shared" si="8"/>
        <v>0</v>
      </c>
      <c r="X19" s="4"/>
      <c r="Y19" s="4"/>
      <c r="Z19" s="4"/>
    </row>
    <row r="20" ht="12.75" customHeight="1">
      <c r="A20" s="15" t="s">
        <v>38</v>
      </c>
      <c r="B20" s="16" t="s">
        <v>39</v>
      </c>
      <c r="C20" s="35">
        <f t="shared" si="4"/>
        <v>0</v>
      </c>
      <c r="D20" s="17"/>
      <c r="E20" s="17"/>
      <c r="F20" s="17"/>
      <c r="G20" s="17"/>
      <c r="H20" s="36">
        <f t="shared" si="5"/>
        <v>0</v>
      </c>
      <c r="I20" s="17"/>
      <c r="J20" s="17"/>
      <c r="K20" s="17"/>
      <c r="L20" s="17"/>
      <c r="M20" s="36">
        <f t="shared" si="6"/>
        <v>0</v>
      </c>
      <c r="N20" s="17"/>
      <c r="O20" s="17"/>
      <c r="P20" s="17"/>
      <c r="Q20" s="17"/>
      <c r="R20" s="36">
        <f t="shared" si="7"/>
        <v>0</v>
      </c>
      <c r="S20" s="17"/>
      <c r="T20" s="17"/>
      <c r="U20" s="17"/>
      <c r="V20" s="17"/>
      <c r="W20" s="36">
        <f t="shared" si="8"/>
        <v>0</v>
      </c>
      <c r="X20" s="4"/>
      <c r="Y20" s="4"/>
      <c r="Z20" s="4"/>
    </row>
    <row r="21" ht="12.75" customHeight="1">
      <c r="A21" s="15" t="s">
        <v>40</v>
      </c>
      <c r="B21" s="16" t="s">
        <v>41</v>
      </c>
      <c r="C21" s="35">
        <f t="shared" si="4"/>
        <v>2.14</v>
      </c>
      <c r="D21" s="19">
        <v>2.14</v>
      </c>
      <c r="E21" s="17"/>
      <c r="F21" s="17"/>
      <c r="G21" s="17"/>
      <c r="H21" s="36">
        <f t="shared" si="5"/>
        <v>2.14</v>
      </c>
      <c r="I21" s="17"/>
      <c r="J21" s="17"/>
      <c r="K21" s="17"/>
      <c r="L21" s="17"/>
      <c r="M21" s="36">
        <f t="shared" si="6"/>
        <v>0</v>
      </c>
      <c r="N21" s="17"/>
      <c r="O21" s="17"/>
      <c r="P21" s="17"/>
      <c r="Q21" s="17"/>
      <c r="R21" s="36">
        <f t="shared" si="7"/>
        <v>0</v>
      </c>
      <c r="S21" s="17"/>
      <c r="T21" s="17"/>
      <c r="U21" s="17"/>
      <c r="V21" s="17"/>
      <c r="W21" s="36">
        <f t="shared" si="8"/>
        <v>0</v>
      </c>
      <c r="X21" s="4"/>
      <c r="Y21" s="4"/>
      <c r="Z21" s="4"/>
    </row>
    <row r="22" ht="12.75" customHeight="1">
      <c r="A22" s="15" t="s">
        <v>42</v>
      </c>
      <c r="B22" s="16" t="s">
        <v>43</v>
      </c>
      <c r="C22" s="35">
        <f t="shared" si="4"/>
        <v>0</v>
      </c>
      <c r="D22" s="17"/>
      <c r="E22" s="17"/>
      <c r="F22" s="17"/>
      <c r="G22" s="17"/>
      <c r="H22" s="36">
        <f t="shared" si="5"/>
        <v>0</v>
      </c>
      <c r="I22" s="17"/>
      <c r="J22" s="17"/>
      <c r="K22" s="17"/>
      <c r="L22" s="17"/>
      <c r="M22" s="36">
        <f t="shared" si="6"/>
        <v>0</v>
      </c>
      <c r="N22" s="17"/>
      <c r="O22" s="17"/>
      <c r="P22" s="17"/>
      <c r="Q22" s="17"/>
      <c r="R22" s="36">
        <f t="shared" si="7"/>
        <v>0</v>
      </c>
      <c r="S22" s="17"/>
      <c r="T22" s="17"/>
      <c r="U22" s="17"/>
      <c r="V22" s="17"/>
      <c r="W22" s="36">
        <f t="shared" si="8"/>
        <v>0</v>
      </c>
      <c r="X22" s="4"/>
      <c r="Y22" s="4"/>
      <c r="Z22" s="4"/>
    </row>
    <row r="23" ht="12.75" customHeight="1">
      <c r="A23" s="15" t="s">
        <v>44</v>
      </c>
      <c r="B23" s="16" t="s">
        <v>45</v>
      </c>
      <c r="C23" s="35">
        <f t="shared" si="4"/>
        <v>18.99</v>
      </c>
      <c r="D23" s="17"/>
      <c r="E23" s="17"/>
      <c r="F23" s="17"/>
      <c r="G23" s="17"/>
      <c r="H23" s="36">
        <f t="shared" si="5"/>
        <v>0</v>
      </c>
      <c r="I23" s="17"/>
      <c r="J23" s="19">
        <v>4.22</v>
      </c>
      <c r="K23" s="17"/>
      <c r="L23" s="17"/>
      <c r="M23" s="36">
        <f t="shared" si="6"/>
        <v>4.22</v>
      </c>
      <c r="N23" s="17"/>
      <c r="O23" s="19">
        <v>6.33</v>
      </c>
      <c r="P23" s="17"/>
      <c r="Q23" s="17"/>
      <c r="R23" s="36">
        <f t="shared" si="7"/>
        <v>6.33</v>
      </c>
      <c r="S23" s="17"/>
      <c r="T23" s="19">
        <v>8.44</v>
      </c>
      <c r="U23" s="17"/>
      <c r="V23" s="17"/>
      <c r="W23" s="36">
        <f t="shared" si="8"/>
        <v>8.44</v>
      </c>
      <c r="X23" s="4"/>
      <c r="Y23" s="4"/>
      <c r="Z23" s="4"/>
    </row>
    <row r="24" ht="12.75" customHeight="1">
      <c r="A24" s="12" t="s">
        <v>46</v>
      </c>
      <c r="B24" s="13" t="s">
        <v>47</v>
      </c>
      <c r="C24" s="14">
        <f t="shared" ref="C24:W24" si="9">SUM(C25:C26)</f>
        <v>0</v>
      </c>
      <c r="D24" s="14">
        <f t="shared" si="9"/>
        <v>0</v>
      </c>
      <c r="E24" s="14">
        <f t="shared" si="9"/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9"/>
        <v>0</v>
      </c>
      <c r="O24" s="14">
        <f t="shared" si="9"/>
        <v>0</v>
      </c>
      <c r="P24" s="14">
        <f t="shared" si="9"/>
        <v>0</v>
      </c>
      <c r="Q24" s="14">
        <f t="shared" si="9"/>
        <v>0</v>
      </c>
      <c r="R24" s="14">
        <f t="shared" si="9"/>
        <v>0</v>
      </c>
      <c r="S24" s="14">
        <f t="shared" si="9"/>
        <v>0</v>
      </c>
      <c r="T24" s="14">
        <f t="shared" si="9"/>
        <v>0</v>
      </c>
      <c r="U24" s="14">
        <f t="shared" si="9"/>
        <v>0</v>
      </c>
      <c r="V24" s="14">
        <f t="shared" si="9"/>
        <v>0</v>
      </c>
      <c r="W24" s="14">
        <f t="shared" si="9"/>
        <v>0</v>
      </c>
      <c r="X24" s="4"/>
      <c r="Y24" s="4"/>
      <c r="Z24" s="4"/>
    </row>
    <row r="25" ht="12.75" customHeight="1">
      <c r="A25" s="15" t="s">
        <v>48</v>
      </c>
      <c r="B25" s="16" t="s">
        <v>49</v>
      </c>
      <c r="C25" s="35">
        <f t="shared" ref="C25:C26" si="10">H25+M25+R25+W25</f>
        <v>0</v>
      </c>
      <c r="D25" s="17"/>
      <c r="E25" s="17"/>
      <c r="F25" s="17"/>
      <c r="G25" s="17"/>
      <c r="H25" s="36">
        <f t="shared" ref="H25:H26" si="11">SUM(D25:G25)</f>
        <v>0</v>
      </c>
      <c r="I25" s="17"/>
      <c r="J25" s="17"/>
      <c r="K25" s="17"/>
      <c r="L25" s="17"/>
      <c r="M25" s="36">
        <f t="shared" ref="M25:M26" si="12">SUM(I25:L25)</f>
        <v>0</v>
      </c>
      <c r="N25" s="17"/>
      <c r="O25" s="17"/>
      <c r="P25" s="17"/>
      <c r="Q25" s="17"/>
      <c r="R25" s="36">
        <f t="shared" ref="R25:R26" si="13">SUM(N25:Q25)</f>
        <v>0</v>
      </c>
      <c r="S25" s="17"/>
      <c r="T25" s="17"/>
      <c r="U25" s="17"/>
      <c r="V25" s="17"/>
      <c r="W25" s="36">
        <f t="shared" ref="W25:W26" si="14">SUM(S25:V25)</f>
        <v>0</v>
      </c>
      <c r="X25" s="4"/>
      <c r="Y25" s="4"/>
      <c r="Z25" s="4"/>
    </row>
    <row r="26" ht="12.75" customHeight="1">
      <c r="A26" s="15" t="s">
        <v>50</v>
      </c>
      <c r="B26" s="16" t="s">
        <v>51</v>
      </c>
      <c r="C26" s="35">
        <f t="shared" si="10"/>
        <v>0</v>
      </c>
      <c r="D26" s="17"/>
      <c r="E26" s="17"/>
      <c r="F26" s="17"/>
      <c r="G26" s="17"/>
      <c r="H26" s="36">
        <f t="shared" si="11"/>
        <v>0</v>
      </c>
      <c r="I26" s="17"/>
      <c r="J26" s="17"/>
      <c r="K26" s="17"/>
      <c r="L26" s="17"/>
      <c r="M26" s="36">
        <f t="shared" si="12"/>
        <v>0</v>
      </c>
      <c r="N26" s="17"/>
      <c r="O26" s="17"/>
      <c r="P26" s="17"/>
      <c r="Q26" s="17"/>
      <c r="R26" s="36">
        <f t="shared" si="13"/>
        <v>0</v>
      </c>
      <c r="S26" s="17"/>
      <c r="T26" s="17"/>
      <c r="U26" s="17"/>
      <c r="V26" s="17"/>
      <c r="W26" s="36">
        <f t="shared" si="14"/>
        <v>0</v>
      </c>
      <c r="X26" s="4"/>
      <c r="Y26" s="4"/>
      <c r="Z26" s="4"/>
    </row>
    <row r="27" ht="12.75" customHeight="1">
      <c r="A27" s="12" t="s">
        <v>52</v>
      </c>
      <c r="B27" s="13" t="s">
        <v>53</v>
      </c>
      <c r="C27" s="14">
        <f t="shared" ref="C27:W27" si="15">SUM(C28:C38)</f>
        <v>27.13225</v>
      </c>
      <c r="D27" s="14">
        <f t="shared" si="15"/>
        <v>0</v>
      </c>
      <c r="E27" s="14">
        <f t="shared" si="15"/>
        <v>9.891</v>
      </c>
      <c r="F27" s="14">
        <f t="shared" si="15"/>
        <v>5.0285</v>
      </c>
      <c r="G27" s="14">
        <f t="shared" si="15"/>
        <v>9.4885</v>
      </c>
      <c r="H27" s="14">
        <f t="shared" si="15"/>
        <v>24.408</v>
      </c>
      <c r="I27" s="14">
        <f t="shared" si="15"/>
        <v>0</v>
      </c>
      <c r="J27" s="14">
        <f t="shared" si="15"/>
        <v>1.19625</v>
      </c>
      <c r="K27" s="14">
        <f t="shared" si="15"/>
        <v>0.593125</v>
      </c>
      <c r="L27" s="14">
        <f t="shared" si="15"/>
        <v>0.593125</v>
      </c>
      <c r="M27" s="14">
        <f t="shared" si="15"/>
        <v>2.3925</v>
      </c>
      <c r="N27" s="14">
        <f t="shared" si="15"/>
        <v>0</v>
      </c>
      <c r="O27" s="14">
        <f t="shared" si="15"/>
        <v>0.114</v>
      </c>
      <c r="P27" s="14">
        <f t="shared" si="15"/>
        <v>0.057</v>
      </c>
      <c r="Q27" s="14">
        <f t="shared" si="15"/>
        <v>0.057</v>
      </c>
      <c r="R27" s="14">
        <f t="shared" si="15"/>
        <v>0.228</v>
      </c>
      <c r="S27" s="14">
        <f t="shared" si="15"/>
        <v>0</v>
      </c>
      <c r="T27" s="14">
        <f t="shared" si="15"/>
        <v>0.04375</v>
      </c>
      <c r="U27" s="14">
        <f t="shared" si="15"/>
        <v>0.03</v>
      </c>
      <c r="V27" s="14">
        <f t="shared" si="15"/>
        <v>0.03</v>
      </c>
      <c r="W27" s="14">
        <f t="shared" si="15"/>
        <v>0.10375</v>
      </c>
      <c r="X27" s="4"/>
      <c r="Y27" s="4"/>
      <c r="Z27" s="4"/>
    </row>
    <row r="28" ht="12.75" customHeight="1">
      <c r="A28" s="15" t="s">
        <v>54</v>
      </c>
      <c r="B28" s="16" t="s">
        <v>55</v>
      </c>
      <c r="C28" s="35">
        <f t="shared" ref="C28:C38" si="16">H28+M28+R28+W28</f>
        <v>0</v>
      </c>
      <c r="D28" s="17"/>
      <c r="E28" s="17"/>
      <c r="F28" s="17"/>
      <c r="G28" s="17"/>
      <c r="H28" s="36">
        <f t="shared" ref="H28:H38" si="17">SUM(D28:G28)</f>
        <v>0</v>
      </c>
      <c r="I28" s="17"/>
      <c r="J28" s="17"/>
      <c r="K28" s="17"/>
      <c r="L28" s="17"/>
      <c r="M28" s="36">
        <f t="shared" ref="M28:M30" si="18">SUM(I28:L28)</f>
        <v>0</v>
      </c>
      <c r="N28" s="17"/>
      <c r="O28" s="17"/>
      <c r="P28" s="17"/>
      <c r="Q28" s="17"/>
      <c r="R28" s="36">
        <f t="shared" ref="R28:R38" si="19">SUM(N28:Q28)</f>
        <v>0</v>
      </c>
      <c r="S28" s="17"/>
      <c r="T28" s="17"/>
      <c r="U28" s="17"/>
      <c r="V28" s="17"/>
      <c r="W28" s="36">
        <f t="shared" ref="W28:W38" si="20">SUM(S28:V28)</f>
        <v>0</v>
      </c>
      <c r="X28" s="4"/>
      <c r="Y28" s="4"/>
      <c r="Z28" s="4"/>
    </row>
    <row r="29" ht="12.75" customHeight="1">
      <c r="A29" s="15" t="s">
        <v>56</v>
      </c>
      <c r="B29" s="16" t="s">
        <v>57</v>
      </c>
      <c r="C29" s="35">
        <f t="shared" si="16"/>
        <v>0</v>
      </c>
      <c r="D29" s="17"/>
      <c r="E29" s="17"/>
      <c r="F29" s="17"/>
      <c r="G29" s="17"/>
      <c r="H29" s="36">
        <f t="shared" si="17"/>
        <v>0</v>
      </c>
      <c r="I29" s="17"/>
      <c r="J29" s="17"/>
      <c r="K29" s="17"/>
      <c r="L29" s="17"/>
      <c r="M29" s="36">
        <f t="shared" si="18"/>
        <v>0</v>
      </c>
      <c r="N29" s="17"/>
      <c r="O29" s="17"/>
      <c r="P29" s="17"/>
      <c r="Q29" s="17"/>
      <c r="R29" s="36">
        <f t="shared" si="19"/>
        <v>0</v>
      </c>
      <c r="S29" s="17"/>
      <c r="T29" s="17"/>
      <c r="U29" s="17"/>
      <c r="V29" s="17"/>
      <c r="W29" s="36">
        <f t="shared" si="20"/>
        <v>0</v>
      </c>
      <c r="X29" s="4"/>
      <c r="Y29" s="4"/>
      <c r="Z29" s="4"/>
    </row>
    <row r="30" ht="12.75" customHeight="1">
      <c r="A30" s="15" t="s">
        <v>58</v>
      </c>
      <c r="B30" s="16" t="s">
        <v>59</v>
      </c>
      <c r="C30" s="35">
        <f t="shared" si="16"/>
        <v>0</v>
      </c>
      <c r="D30" s="17"/>
      <c r="E30" s="17"/>
      <c r="F30" s="17"/>
      <c r="G30" s="17"/>
      <c r="H30" s="36">
        <f t="shared" si="17"/>
        <v>0</v>
      </c>
      <c r="I30" s="17"/>
      <c r="J30" s="17"/>
      <c r="K30" s="17"/>
      <c r="L30" s="17"/>
      <c r="M30" s="36">
        <f t="shared" si="18"/>
        <v>0</v>
      </c>
      <c r="N30" s="17"/>
      <c r="O30" s="17"/>
      <c r="P30" s="17"/>
      <c r="Q30" s="17"/>
      <c r="R30" s="36">
        <f t="shared" si="19"/>
        <v>0</v>
      </c>
      <c r="S30" s="17"/>
      <c r="T30" s="17"/>
      <c r="U30" s="17"/>
      <c r="V30" s="17"/>
      <c r="W30" s="36">
        <f t="shared" si="20"/>
        <v>0</v>
      </c>
      <c r="X30" s="4"/>
      <c r="Y30" s="4"/>
      <c r="Z30" s="4"/>
    </row>
    <row r="31" ht="12.75" customHeight="1">
      <c r="A31" s="15" t="s">
        <v>60</v>
      </c>
      <c r="B31" s="16" t="s">
        <v>61</v>
      </c>
      <c r="C31" s="35">
        <f t="shared" si="16"/>
        <v>15.56</v>
      </c>
      <c r="D31" s="17"/>
      <c r="E31" s="19">
        <v>6.6</v>
      </c>
      <c r="F31" s="19">
        <v>3.3</v>
      </c>
      <c r="G31" s="19">
        <v>3.3</v>
      </c>
      <c r="H31" s="36">
        <f t="shared" si="17"/>
        <v>13.2</v>
      </c>
      <c r="I31" s="17"/>
      <c r="J31" s="19">
        <v>1.18</v>
      </c>
      <c r="K31" s="19">
        <v>0.585</v>
      </c>
      <c r="L31" s="19">
        <v>0.585</v>
      </c>
      <c r="M31" s="38">
        <v>2.36</v>
      </c>
      <c r="N31" s="17"/>
      <c r="O31" s="17"/>
      <c r="P31" s="17"/>
      <c r="Q31" s="17"/>
      <c r="R31" s="36">
        <f t="shared" si="19"/>
        <v>0</v>
      </c>
      <c r="S31" s="17"/>
      <c r="T31" s="17"/>
      <c r="U31" s="17"/>
      <c r="V31" s="17"/>
      <c r="W31" s="36">
        <f t="shared" si="20"/>
        <v>0</v>
      </c>
      <c r="X31" s="4"/>
      <c r="Y31" s="4"/>
      <c r="Z31" s="4"/>
    </row>
    <row r="32" ht="12.75" customHeight="1">
      <c r="A32" s="15" t="s">
        <v>62</v>
      </c>
      <c r="B32" s="16" t="s">
        <v>63</v>
      </c>
      <c r="C32" s="35">
        <f t="shared" si="16"/>
        <v>0.56225</v>
      </c>
      <c r="D32" s="17"/>
      <c r="E32" s="19">
        <v>0.066</v>
      </c>
      <c r="F32" s="19">
        <v>0.066</v>
      </c>
      <c r="G32" s="19">
        <v>0.066</v>
      </c>
      <c r="H32" s="36">
        <f t="shared" si="17"/>
        <v>0.198</v>
      </c>
      <c r="I32" s="17"/>
      <c r="J32" s="19">
        <v>0.01625</v>
      </c>
      <c r="K32" s="19">
        <v>0.008125</v>
      </c>
      <c r="L32" s="19">
        <v>0.008125</v>
      </c>
      <c r="M32" s="36">
        <f t="shared" ref="M32:M38" si="21">SUM(I32:L32)</f>
        <v>0.0325</v>
      </c>
      <c r="N32" s="17"/>
      <c r="O32" s="19">
        <v>0.114</v>
      </c>
      <c r="P32" s="19">
        <v>0.057</v>
      </c>
      <c r="Q32" s="19">
        <v>0.057</v>
      </c>
      <c r="R32" s="36">
        <f t="shared" si="19"/>
        <v>0.228</v>
      </c>
      <c r="S32" s="17"/>
      <c r="T32" s="19">
        <v>0.04375</v>
      </c>
      <c r="U32" s="19">
        <v>0.03</v>
      </c>
      <c r="V32" s="19">
        <v>0.03</v>
      </c>
      <c r="W32" s="36">
        <f t="shared" si="20"/>
        <v>0.10375</v>
      </c>
      <c r="X32" s="4"/>
      <c r="Y32" s="4"/>
      <c r="Z32" s="4"/>
    </row>
    <row r="33" ht="12.75" customHeight="1">
      <c r="A33" s="15" t="s">
        <v>64</v>
      </c>
      <c r="B33" s="16" t="s">
        <v>65</v>
      </c>
      <c r="C33" s="35">
        <f t="shared" si="16"/>
        <v>0.05</v>
      </c>
      <c r="D33" s="17"/>
      <c r="E33" s="17"/>
      <c r="F33" s="19">
        <v>0.05</v>
      </c>
      <c r="G33" s="17"/>
      <c r="H33" s="36">
        <f t="shared" si="17"/>
        <v>0.05</v>
      </c>
      <c r="I33" s="17"/>
      <c r="J33" s="17"/>
      <c r="K33" s="17"/>
      <c r="L33" s="17"/>
      <c r="M33" s="36">
        <f t="shared" si="21"/>
        <v>0</v>
      </c>
      <c r="N33" s="17"/>
      <c r="O33" s="17"/>
      <c r="P33" s="17"/>
      <c r="Q33" s="17"/>
      <c r="R33" s="36">
        <f t="shared" si="19"/>
        <v>0</v>
      </c>
      <c r="S33" s="17"/>
      <c r="T33" s="17"/>
      <c r="U33" s="17"/>
      <c r="V33" s="17"/>
      <c r="W33" s="36">
        <f t="shared" si="20"/>
        <v>0</v>
      </c>
      <c r="X33" s="4"/>
      <c r="Y33" s="4"/>
      <c r="Z33" s="4"/>
    </row>
    <row r="34" ht="12.75" customHeight="1">
      <c r="A34" s="15" t="s">
        <v>66</v>
      </c>
      <c r="B34" s="16" t="s">
        <v>67</v>
      </c>
      <c r="C34" s="35">
        <f t="shared" si="16"/>
        <v>4.51</v>
      </c>
      <c r="D34" s="17"/>
      <c r="E34" s="17"/>
      <c r="F34" s="17"/>
      <c r="G34" s="19">
        <v>4.51</v>
      </c>
      <c r="H34" s="36">
        <f t="shared" si="17"/>
        <v>4.51</v>
      </c>
      <c r="I34" s="17"/>
      <c r="J34" s="17"/>
      <c r="K34" s="17"/>
      <c r="L34" s="17"/>
      <c r="M34" s="36">
        <f t="shared" si="21"/>
        <v>0</v>
      </c>
      <c r="N34" s="17"/>
      <c r="O34" s="17"/>
      <c r="P34" s="17"/>
      <c r="Q34" s="17"/>
      <c r="R34" s="36">
        <f t="shared" si="19"/>
        <v>0</v>
      </c>
      <c r="S34" s="17"/>
      <c r="T34" s="17"/>
      <c r="U34" s="17"/>
      <c r="V34" s="17"/>
      <c r="W34" s="36">
        <f t="shared" si="20"/>
        <v>0</v>
      </c>
      <c r="X34" s="4"/>
      <c r="Y34" s="4"/>
      <c r="Z34" s="4"/>
    </row>
    <row r="35" ht="12.75" customHeight="1">
      <c r="A35" s="15" t="s">
        <v>68</v>
      </c>
      <c r="B35" s="16" t="s">
        <v>17</v>
      </c>
      <c r="C35" s="35">
        <f t="shared" si="16"/>
        <v>2.15</v>
      </c>
      <c r="D35" s="17"/>
      <c r="E35" s="19">
        <v>1.075</v>
      </c>
      <c r="F35" s="19">
        <v>0.5375</v>
      </c>
      <c r="G35" s="19">
        <v>0.5375</v>
      </c>
      <c r="H35" s="36">
        <f t="shared" si="17"/>
        <v>2.15</v>
      </c>
      <c r="I35" s="17"/>
      <c r="J35" s="17"/>
      <c r="K35" s="17"/>
      <c r="L35" s="17"/>
      <c r="M35" s="36">
        <f t="shared" si="21"/>
        <v>0</v>
      </c>
      <c r="N35" s="17"/>
      <c r="O35" s="17"/>
      <c r="P35" s="17"/>
      <c r="Q35" s="17"/>
      <c r="R35" s="36">
        <f t="shared" si="19"/>
        <v>0</v>
      </c>
      <c r="S35" s="17"/>
      <c r="T35" s="17"/>
      <c r="U35" s="17"/>
      <c r="V35" s="17"/>
      <c r="W35" s="36">
        <f t="shared" si="20"/>
        <v>0</v>
      </c>
      <c r="X35" s="4"/>
      <c r="Y35" s="4"/>
      <c r="Z35" s="4"/>
    </row>
    <row r="36" ht="12.75" customHeight="1">
      <c r="A36" s="15" t="s">
        <v>69</v>
      </c>
      <c r="B36" s="16" t="s">
        <v>19</v>
      </c>
      <c r="C36" s="35">
        <f t="shared" si="16"/>
        <v>4.3</v>
      </c>
      <c r="D36" s="17"/>
      <c r="E36" s="19">
        <v>2.15</v>
      </c>
      <c r="F36" s="19">
        <v>1.075</v>
      </c>
      <c r="G36" s="19">
        <v>1.075</v>
      </c>
      <c r="H36" s="36">
        <f t="shared" si="17"/>
        <v>4.3</v>
      </c>
      <c r="I36" s="17"/>
      <c r="J36" s="17"/>
      <c r="K36" s="17"/>
      <c r="L36" s="17"/>
      <c r="M36" s="36">
        <f t="shared" si="21"/>
        <v>0</v>
      </c>
      <c r="N36" s="17"/>
      <c r="O36" s="17"/>
      <c r="P36" s="17"/>
      <c r="Q36" s="17"/>
      <c r="R36" s="36">
        <f t="shared" si="19"/>
        <v>0</v>
      </c>
      <c r="S36" s="17"/>
      <c r="T36" s="17"/>
      <c r="U36" s="17"/>
      <c r="V36" s="17"/>
      <c r="W36" s="36">
        <f t="shared" si="20"/>
        <v>0</v>
      </c>
      <c r="X36" s="4"/>
      <c r="Y36" s="4"/>
      <c r="Z36" s="4"/>
    </row>
    <row r="37" ht="12.75" customHeight="1">
      <c r="A37" s="15" t="s">
        <v>70</v>
      </c>
      <c r="B37" s="16" t="s">
        <v>71</v>
      </c>
      <c r="C37" s="35">
        <f t="shared" si="16"/>
        <v>0</v>
      </c>
      <c r="D37" s="17"/>
      <c r="E37" s="17"/>
      <c r="F37" s="17"/>
      <c r="G37" s="17"/>
      <c r="H37" s="36">
        <f t="shared" si="17"/>
        <v>0</v>
      </c>
      <c r="I37" s="17"/>
      <c r="J37" s="17"/>
      <c r="K37" s="17"/>
      <c r="L37" s="17"/>
      <c r="M37" s="36">
        <f t="shared" si="21"/>
        <v>0</v>
      </c>
      <c r="N37" s="17"/>
      <c r="O37" s="17"/>
      <c r="P37" s="17"/>
      <c r="Q37" s="17"/>
      <c r="R37" s="36">
        <f t="shared" si="19"/>
        <v>0</v>
      </c>
      <c r="S37" s="17"/>
      <c r="T37" s="17"/>
      <c r="U37" s="17"/>
      <c r="V37" s="17"/>
      <c r="W37" s="36">
        <f t="shared" si="20"/>
        <v>0</v>
      </c>
      <c r="X37" s="4"/>
      <c r="Y37" s="4"/>
      <c r="Z37" s="4"/>
    </row>
    <row r="38" ht="12.75" customHeight="1">
      <c r="A38" s="15" t="s">
        <v>72</v>
      </c>
      <c r="B38" s="16" t="s">
        <v>45</v>
      </c>
      <c r="C38" s="35">
        <f t="shared" si="16"/>
        <v>0</v>
      </c>
      <c r="D38" s="17"/>
      <c r="E38" s="17"/>
      <c r="F38" s="17"/>
      <c r="G38" s="17"/>
      <c r="H38" s="36">
        <f t="shared" si="17"/>
        <v>0</v>
      </c>
      <c r="I38" s="17"/>
      <c r="J38" s="17"/>
      <c r="K38" s="17"/>
      <c r="L38" s="17"/>
      <c r="M38" s="36">
        <f t="shared" si="21"/>
        <v>0</v>
      </c>
      <c r="N38" s="17"/>
      <c r="O38" s="17"/>
      <c r="P38" s="17"/>
      <c r="Q38" s="17"/>
      <c r="R38" s="36">
        <f t="shared" si="19"/>
        <v>0</v>
      </c>
      <c r="S38" s="17"/>
      <c r="T38" s="17"/>
      <c r="U38" s="17"/>
      <c r="V38" s="17"/>
      <c r="W38" s="36">
        <f t="shared" si="20"/>
        <v>0</v>
      </c>
      <c r="X38" s="4"/>
      <c r="Y38" s="4"/>
      <c r="Z38" s="4"/>
    </row>
    <row r="39" ht="12.75" customHeight="1">
      <c r="A39" s="12" t="s">
        <v>73</v>
      </c>
      <c r="B39" s="13" t="s">
        <v>74</v>
      </c>
      <c r="C39" s="14">
        <f t="shared" ref="C39:W39" si="22">SUM(C40:C42)</f>
        <v>18.0629</v>
      </c>
      <c r="D39" s="14">
        <f t="shared" si="22"/>
        <v>4.474475</v>
      </c>
      <c r="E39" s="14">
        <f t="shared" si="22"/>
        <v>4.474475</v>
      </c>
      <c r="F39" s="14">
        <f t="shared" si="22"/>
        <v>4.474475</v>
      </c>
      <c r="G39" s="14">
        <f t="shared" si="22"/>
        <v>4.474475</v>
      </c>
      <c r="H39" s="14">
        <f t="shared" si="22"/>
        <v>17.8979</v>
      </c>
      <c r="I39" s="14">
        <f t="shared" si="22"/>
        <v>0.0075</v>
      </c>
      <c r="J39" s="14">
        <f t="shared" si="22"/>
        <v>0.0075</v>
      </c>
      <c r="K39" s="14">
        <f t="shared" si="22"/>
        <v>0.0075</v>
      </c>
      <c r="L39" s="14">
        <f t="shared" si="22"/>
        <v>0.0075</v>
      </c>
      <c r="M39" s="14">
        <f t="shared" si="22"/>
        <v>0.03</v>
      </c>
      <c r="N39" s="14">
        <f t="shared" si="22"/>
        <v>0.01875</v>
      </c>
      <c r="O39" s="14">
        <f t="shared" si="22"/>
        <v>0.01875</v>
      </c>
      <c r="P39" s="14">
        <f t="shared" si="22"/>
        <v>0.01875</v>
      </c>
      <c r="Q39" s="14">
        <f t="shared" si="22"/>
        <v>0.01875</v>
      </c>
      <c r="R39" s="14">
        <f t="shared" si="22"/>
        <v>0.075</v>
      </c>
      <c r="S39" s="14">
        <f t="shared" si="22"/>
        <v>0.015</v>
      </c>
      <c r="T39" s="14">
        <f t="shared" si="22"/>
        <v>0.015</v>
      </c>
      <c r="U39" s="14">
        <f t="shared" si="22"/>
        <v>0.015</v>
      </c>
      <c r="V39" s="14">
        <f t="shared" si="22"/>
        <v>0.015</v>
      </c>
      <c r="W39" s="14">
        <f t="shared" si="22"/>
        <v>0.06</v>
      </c>
      <c r="X39" s="4"/>
      <c r="Y39" s="4"/>
      <c r="Z39" s="4"/>
    </row>
    <row r="40" ht="12.75" customHeight="1">
      <c r="A40" s="15">
        <v>32.0</v>
      </c>
      <c r="B40" s="16" t="s">
        <v>75</v>
      </c>
      <c r="C40" s="35">
        <f t="shared" ref="C40:C42" si="23">H40+M40+R40+W40</f>
        <v>18.0629</v>
      </c>
      <c r="D40" s="41">
        <v>4.474475</v>
      </c>
      <c r="E40" s="41">
        <v>4.474475</v>
      </c>
      <c r="F40" s="41">
        <v>4.474475</v>
      </c>
      <c r="G40" s="41">
        <v>4.474475</v>
      </c>
      <c r="H40" s="36">
        <f t="shared" ref="H40:H42" si="24">SUM(D40:G40)</f>
        <v>17.8979</v>
      </c>
      <c r="I40" s="27">
        <v>0.0075</v>
      </c>
      <c r="J40" s="27">
        <v>0.0075</v>
      </c>
      <c r="K40" s="27">
        <v>0.0075</v>
      </c>
      <c r="L40" s="27">
        <v>0.0075</v>
      </c>
      <c r="M40" s="36">
        <f t="shared" ref="M40:M42" si="25">SUM(I40:L40)</f>
        <v>0.03</v>
      </c>
      <c r="N40" s="27">
        <v>0.01875</v>
      </c>
      <c r="O40" s="27">
        <v>0.01875</v>
      </c>
      <c r="P40" s="27">
        <v>0.01875</v>
      </c>
      <c r="Q40" s="27">
        <v>0.01875</v>
      </c>
      <c r="R40" s="36">
        <f t="shared" ref="R40:R42" si="26">SUM(N40:Q40)</f>
        <v>0.075</v>
      </c>
      <c r="S40" s="27">
        <v>0.015</v>
      </c>
      <c r="T40" s="27">
        <v>0.015</v>
      </c>
      <c r="U40" s="27">
        <v>0.015</v>
      </c>
      <c r="V40" s="27">
        <v>0.015</v>
      </c>
      <c r="W40" s="36">
        <f t="shared" ref="W40:W42" si="27">SUM(S40:V40)</f>
        <v>0.06</v>
      </c>
      <c r="X40" s="4"/>
      <c r="Y40" s="4"/>
      <c r="Z40" s="4"/>
    </row>
    <row r="41" ht="12.75" customHeight="1">
      <c r="A41" s="15">
        <v>33.0</v>
      </c>
      <c r="B41" s="16" t="s">
        <v>76</v>
      </c>
      <c r="C41" s="35">
        <f t="shared" si="23"/>
        <v>0</v>
      </c>
      <c r="D41" s="17"/>
      <c r="E41" s="17"/>
      <c r="F41" s="17"/>
      <c r="G41" s="17"/>
      <c r="H41" s="36">
        <f t="shared" si="24"/>
        <v>0</v>
      </c>
      <c r="I41" s="17"/>
      <c r="J41" s="17"/>
      <c r="K41" s="17"/>
      <c r="L41" s="17"/>
      <c r="M41" s="36">
        <f t="shared" si="25"/>
        <v>0</v>
      </c>
      <c r="N41" s="17"/>
      <c r="O41" s="17"/>
      <c r="P41" s="17"/>
      <c r="Q41" s="17"/>
      <c r="R41" s="36">
        <f t="shared" si="26"/>
        <v>0</v>
      </c>
      <c r="S41" s="17"/>
      <c r="T41" s="17"/>
      <c r="U41" s="17"/>
      <c r="V41" s="17"/>
      <c r="W41" s="36">
        <f t="shared" si="27"/>
        <v>0</v>
      </c>
      <c r="X41" s="4"/>
      <c r="Y41" s="4"/>
      <c r="Z41" s="4"/>
    </row>
    <row r="42" ht="12.75" customHeight="1">
      <c r="A42" s="15">
        <v>34.0</v>
      </c>
      <c r="B42" s="16" t="s">
        <v>77</v>
      </c>
      <c r="C42" s="35">
        <f t="shared" si="23"/>
        <v>0</v>
      </c>
      <c r="D42" s="17"/>
      <c r="E42" s="17"/>
      <c r="F42" s="17"/>
      <c r="G42" s="17"/>
      <c r="H42" s="36">
        <f t="shared" si="24"/>
        <v>0</v>
      </c>
      <c r="I42" s="17"/>
      <c r="J42" s="17"/>
      <c r="K42" s="17"/>
      <c r="L42" s="17"/>
      <c r="M42" s="36">
        <f t="shared" si="25"/>
        <v>0</v>
      </c>
      <c r="N42" s="17"/>
      <c r="O42" s="17"/>
      <c r="P42" s="17"/>
      <c r="Q42" s="17"/>
      <c r="R42" s="36">
        <f t="shared" si="26"/>
        <v>0</v>
      </c>
      <c r="S42" s="17"/>
      <c r="T42" s="17"/>
      <c r="U42" s="17"/>
      <c r="V42" s="17"/>
      <c r="W42" s="36">
        <f t="shared" si="27"/>
        <v>0</v>
      </c>
      <c r="X42" s="4"/>
      <c r="Y42" s="4"/>
      <c r="Z42" s="4"/>
    </row>
    <row r="43" ht="12.75" customHeight="1">
      <c r="A43" s="12" t="s">
        <v>78</v>
      </c>
      <c r="B43" s="13" t="s">
        <v>79</v>
      </c>
      <c r="C43" s="14">
        <f t="shared" ref="C43:W43" si="28">SUM(C44:C50)</f>
        <v>0</v>
      </c>
      <c r="D43" s="14">
        <f t="shared" si="28"/>
        <v>0</v>
      </c>
      <c r="E43" s="14">
        <f t="shared" si="28"/>
        <v>0</v>
      </c>
      <c r="F43" s="14">
        <f t="shared" si="28"/>
        <v>0</v>
      </c>
      <c r="G43" s="14">
        <f t="shared" si="28"/>
        <v>0</v>
      </c>
      <c r="H43" s="14">
        <f t="shared" si="28"/>
        <v>0</v>
      </c>
      <c r="I43" s="14">
        <f t="shared" si="28"/>
        <v>0</v>
      </c>
      <c r="J43" s="14">
        <f t="shared" si="28"/>
        <v>0</v>
      </c>
      <c r="K43" s="14">
        <f t="shared" si="28"/>
        <v>0</v>
      </c>
      <c r="L43" s="14">
        <f t="shared" si="28"/>
        <v>0</v>
      </c>
      <c r="M43" s="14">
        <f t="shared" si="28"/>
        <v>0</v>
      </c>
      <c r="N43" s="14">
        <f t="shared" si="28"/>
        <v>0</v>
      </c>
      <c r="O43" s="14">
        <f t="shared" si="28"/>
        <v>0</v>
      </c>
      <c r="P43" s="14">
        <f t="shared" si="28"/>
        <v>0</v>
      </c>
      <c r="Q43" s="14">
        <f t="shared" si="28"/>
        <v>0</v>
      </c>
      <c r="R43" s="14">
        <f t="shared" si="28"/>
        <v>0</v>
      </c>
      <c r="S43" s="14">
        <f t="shared" si="28"/>
        <v>0</v>
      </c>
      <c r="T43" s="14">
        <f t="shared" si="28"/>
        <v>0</v>
      </c>
      <c r="U43" s="14">
        <f t="shared" si="28"/>
        <v>0</v>
      </c>
      <c r="V43" s="14">
        <f t="shared" si="28"/>
        <v>0</v>
      </c>
      <c r="W43" s="14">
        <f t="shared" si="28"/>
        <v>0</v>
      </c>
      <c r="X43" s="4"/>
      <c r="Y43" s="4"/>
      <c r="Z43" s="4"/>
    </row>
    <row r="44" ht="12.75" customHeight="1">
      <c r="A44" s="18">
        <v>35.0</v>
      </c>
      <c r="B44" s="16" t="s">
        <v>80</v>
      </c>
      <c r="C44" s="35">
        <f t="shared" ref="C44:C50" si="29">H44+M44+R44+W44</f>
        <v>0</v>
      </c>
      <c r="D44" s="17"/>
      <c r="E44" s="17"/>
      <c r="F44" s="17"/>
      <c r="G44" s="17"/>
      <c r="H44" s="36">
        <f t="shared" ref="H44:H50" si="30">SUM(D44:G44)</f>
        <v>0</v>
      </c>
      <c r="I44" s="17"/>
      <c r="J44" s="17"/>
      <c r="K44" s="17"/>
      <c r="L44" s="17"/>
      <c r="M44" s="36">
        <f t="shared" ref="M44:M50" si="31">SUM(I44:L44)</f>
        <v>0</v>
      </c>
      <c r="N44" s="17"/>
      <c r="O44" s="17"/>
      <c r="P44" s="17"/>
      <c r="Q44" s="17"/>
      <c r="R44" s="36">
        <f t="shared" ref="R44:R50" si="32">SUM(N44:Q44)</f>
        <v>0</v>
      </c>
      <c r="S44" s="17"/>
      <c r="T44" s="17"/>
      <c r="U44" s="17"/>
      <c r="V44" s="17"/>
      <c r="W44" s="36">
        <f t="shared" ref="W44:W50" si="33">SUM(S44:V44)</f>
        <v>0</v>
      </c>
      <c r="X44" s="4"/>
      <c r="Y44" s="4"/>
      <c r="Z44" s="4"/>
    </row>
    <row r="45" ht="12.75" customHeight="1">
      <c r="A45" s="18">
        <v>36.0</v>
      </c>
      <c r="B45" s="16" t="s">
        <v>81</v>
      </c>
      <c r="C45" s="35">
        <f t="shared" si="29"/>
        <v>0</v>
      </c>
      <c r="D45" s="17"/>
      <c r="E45" s="17"/>
      <c r="F45" s="17"/>
      <c r="G45" s="17"/>
      <c r="H45" s="36">
        <f t="shared" si="30"/>
        <v>0</v>
      </c>
      <c r="I45" s="17"/>
      <c r="J45" s="17"/>
      <c r="K45" s="17"/>
      <c r="L45" s="17"/>
      <c r="M45" s="36">
        <f t="shared" si="31"/>
        <v>0</v>
      </c>
      <c r="N45" s="17"/>
      <c r="O45" s="17"/>
      <c r="P45" s="17"/>
      <c r="Q45" s="17"/>
      <c r="R45" s="36">
        <f t="shared" si="32"/>
        <v>0</v>
      </c>
      <c r="S45" s="17"/>
      <c r="T45" s="17"/>
      <c r="U45" s="17"/>
      <c r="V45" s="17"/>
      <c r="W45" s="36">
        <f t="shared" si="33"/>
        <v>0</v>
      </c>
      <c r="X45" s="4"/>
      <c r="Y45" s="4"/>
      <c r="Z45" s="4"/>
    </row>
    <row r="46" ht="12.75" customHeight="1">
      <c r="A46" s="18">
        <v>37.0</v>
      </c>
      <c r="B46" s="16" t="s">
        <v>82</v>
      </c>
      <c r="C46" s="35">
        <f t="shared" si="29"/>
        <v>0</v>
      </c>
      <c r="D46" s="17"/>
      <c r="E46" s="17"/>
      <c r="F46" s="17"/>
      <c r="G46" s="17"/>
      <c r="H46" s="36">
        <f t="shared" si="30"/>
        <v>0</v>
      </c>
      <c r="I46" s="17"/>
      <c r="J46" s="17"/>
      <c r="K46" s="17"/>
      <c r="L46" s="17"/>
      <c r="M46" s="36">
        <f t="shared" si="31"/>
        <v>0</v>
      </c>
      <c r="N46" s="17"/>
      <c r="O46" s="17"/>
      <c r="P46" s="17"/>
      <c r="Q46" s="17"/>
      <c r="R46" s="36">
        <f t="shared" si="32"/>
        <v>0</v>
      </c>
      <c r="S46" s="17"/>
      <c r="T46" s="17"/>
      <c r="U46" s="17"/>
      <c r="V46" s="17"/>
      <c r="W46" s="36">
        <f t="shared" si="33"/>
        <v>0</v>
      </c>
      <c r="X46" s="4"/>
      <c r="Y46" s="4"/>
      <c r="Z46" s="4"/>
    </row>
    <row r="47" ht="12.75" customHeight="1">
      <c r="A47" s="18">
        <v>38.0</v>
      </c>
      <c r="B47" s="16" t="s">
        <v>83</v>
      </c>
      <c r="C47" s="35">
        <f t="shared" si="29"/>
        <v>0</v>
      </c>
      <c r="D47" s="17"/>
      <c r="E47" s="17"/>
      <c r="F47" s="17"/>
      <c r="G47" s="17"/>
      <c r="H47" s="36">
        <f t="shared" si="30"/>
        <v>0</v>
      </c>
      <c r="I47" s="17"/>
      <c r="J47" s="17"/>
      <c r="K47" s="17"/>
      <c r="L47" s="17"/>
      <c r="M47" s="36">
        <f t="shared" si="31"/>
        <v>0</v>
      </c>
      <c r="N47" s="17"/>
      <c r="O47" s="17"/>
      <c r="P47" s="17"/>
      <c r="Q47" s="17"/>
      <c r="R47" s="36">
        <f t="shared" si="32"/>
        <v>0</v>
      </c>
      <c r="S47" s="17"/>
      <c r="T47" s="17"/>
      <c r="U47" s="17"/>
      <c r="V47" s="17"/>
      <c r="W47" s="36">
        <f t="shared" si="33"/>
        <v>0</v>
      </c>
      <c r="X47" s="4"/>
      <c r="Y47" s="4"/>
      <c r="Z47" s="4"/>
    </row>
    <row r="48" ht="12.75" customHeight="1">
      <c r="A48" s="18">
        <v>39.0</v>
      </c>
      <c r="B48" s="16" t="s">
        <v>84</v>
      </c>
      <c r="C48" s="35">
        <f t="shared" si="29"/>
        <v>0</v>
      </c>
      <c r="D48" s="17"/>
      <c r="E48" s="17"/>
      <c r="F48" s="17"/>
      <c r="G48" s="17"/>
      <c r="H48" s="36">
        <f t="shared" si="30"/>
        <v>0</v>
      </c>
      <c r="I48" s="17"/>
      <c r="J48" s="17"/>
      <c r="K48" s="17"/>
      <c r="L48" s="17"/>
      <c r="M48" s="36">
        <f t="shared" si="31"/>
        <v>0</v>
      </c>
      <c r="N48" s="17"/>
      <c r="O48" s="17"/>
      <c r="P48" s="17"/>
      <c r="Q48" s="17"/>
      <c r="R48" s="36">
        <f t="shared" si="32"/>
        <v>0</v>
      </c>
      <c r="S48" s="17"/>
      <c r="T48" s="17"/>
      <c r="U48" s="17"/>
      <c r="V48" s="17"/>
      <c r="W48" s="36">
        <f t="shared" si="33"/>
        <v>0</v>
      </c>
      <c r="X48" s="4"/>
      <c r="Y48" s="4"/>
      <c r="Z48" s="4"/>
    </row>
    <row r="49" ht="12.75" customHeight="1">
      <c r="A49" s="18">
        <v>40.0</v>
      </c>
      <c r="B49" s="16" t="s">
        <v>85</v>
      </c>
      <c r="C49" s="35">
        <f t="shared" si="29"/>
        <v>0</v>
      </c>
      <c r="D49" s="17"/>
      <c r="E49" s="17"/>
      <c r="F49" s="17"/>
      <c r="G49" s="17"/>
      <c r="H49" s="36">
        <f t="shared" si="30"/>
        <v>0</v>
      </c>
      <c r="I49" s="17"/>
      <c r="J49" s="17"/>
      <c r="K49" s="17"/>
      <c r="L49" s="17"/>
      <c r="M49" s="36">
        <f t="shared" si="31"/>
        <v>0</v>
      </c>
      <c r="N49" s="17"/>
      <c r="O49" s="17"/>
      <c r="P49" s="17"/>
      <c r="Q49" s="17"/>
      <c r="R49" s="36">
        <f t="shared" si="32"/>
        <v>0</v>
      </c>
      <c r="S49" s="17"/>
      <c r="T49" s="17"/>
      <c r="U49" s="17"/>
      <c r="V49" s="17"/>
      <c r="W49" s="36">
        <f t="shared" si="33"/>
        <v>0</v>
      </c>
      <c r="X49" s="4"/>
      <c r="Y49" s="4"/>
      <c r="Z49" s="4"/>
    </row>
    <row r="50" ht="12.75" customHeight="1">
      <c r="A50" s="18">
        <v>41.0</v>
      </c>
      <c r="B50" s="16" t="s">
        <v>45</v>
      </c>
      <c r="C50" s="35">
        <f t="shared" si="29"/>
        <v>0</v>
      </c>
      <c r="D50" s="17"/>
      <c r="E50" s="17"/>
      <c r="F50" s="17"/>
      <c r="G50" s="17"/>
      <c r="H50" s="36">
        <f t="shared" si="30"/>
        <v>0</v>
      </c>
      <c r="I50" s="17"/>
      <c r="J50" s="17"/>
      <c r="K50" s="17"/>
      <c r="L50" s="17"/>
      <c r="M50" s="36">
        <f t="shared" si="31"/>
        <v>0</v>
      </c>
      <c r="N50" s="17"/>
      <c r="O50" s="17"/>
      <c r="P50" s="17"/>
      <c r="Q50" s="17"/>
      <c r="R50" s="36">
        <f t="shared" si="32"/>
        <v>0</v>
      </c>
      <c r="S50" s="17"/>
      <c r="T50" s="17"/>
      <c r="U50" s="17"/>
      <c r="V50" s="17"/>
      <c r="W50" s="36">
        <f t="shared" si="33"/>
        <v>0</v>
      </c>
      <c r="X50" s="4"/>
      <c r="Y50" s="4"/>
      <c r="Z50" s="4"/>
    </row>
    <row r="51" ht="12.75" customHeight="1">
      <c r="A51" s="12" t="s">
        <v>86</v>
      </c>
      <c r="B51" s="13" t="s">
        <v>87</v>
      </c>
      <c r="C51" s="14">
        <f t="shared" ref="C51:W51" si="34">SUM(C52:C61)</f>
        <v>23.727</v>
      </c>
      <c r="D51" s="14">
        <f t="shared" si="34"/>
        <v>4.113</v>
      </c>
      <c r="E51" s="14">
        <f t="shared" si="34"/>
        <v>5.113</v>
      </c>
      <c r="F51" s="14">
        <f t="shared" si="34"/>
        <v>10.388</v>
      </c>
      <c r="G51" s="14">
        <f t="shared" si="34"/>
        <v>4.113</v>
      </c>
      <c r="H51" s="14">
        <f t="shared" si="34"/>
        <v>23.727</v>
      </c>
      <c r="I51" s="14">
        <f t="shared" si="34"/>
        <v>0</v>
      </c>
      <c r="J51" s="14">
        <f t="shared" si="34"/>
        <v>0</v>
      </c>
      <c r="K51" s="14">
        <f t="shared" si="34"/>
        <v>0</v>
      </c>
      <c r="L51" s="14">
        <f t="shared" si="34"/>
        <v>0</v>
      </c>
      <c r="M51" s="14">
        <f t="shared" si="34"/>
        <v>0</v>
      </c>
      <c r="N51" s="14">
        <f t="shared" si="34"/>
        <v>0</v>
      </c>
      <c r="O51" s="14">
        <f t="shared" si="34"/>
        <v>0</v>
      </c>
      <c r="P51" s="14">
        <f t="shared" si="34"/>
        <v>0</v>
      </c>
      <c r="Q51" s="14">
        <f t="shared" si="34"/>
        <v>0</v>
      </c>
      <c r="R51" s="14">
        <f t="shared" si="34"/>
        <v>0</v>
      </c>
      <c r="S51" s="14">
        <f t="shared" si="34"/>
        <v>0</v>
      </c>
      <c r="T51" s="14">
        <f t="shared" si="34"/>
        <v>0</v>
      </c>
      <c r="U51" s="14">
        <f t="shared" si="34"/>
        <v>0</v>
      </c>
      <c r="V51" s="14">
        <f t="shared" si="34"/>
        <v>0</v>
      </c>
      <c r="W51" s="14">
        <f t="shared" si="34"/>
        <v>0</v>
      </c>
      <c r="X51" s="4"/>
      <c r="Y51" s="4"/>
      <c r="Z51" s="4"/>
    </row>
    <row r="52" ht="12.75" customHeight="1">
      <c r="A52" s="18">
        <v>42.0</v>
      </c>
      <c r="B52" s="16" t="s">
        <v>88</v>
      </c>
      <c r="C52" s="35">
        <f t="shared" ref="C52:C61" si="35">H52+M52+R52+W52</f>
        <v>6.452</v>
      </c>
      <c r="D52" s="62">
        <v>1.613</v>
      </c>
      <c r="E52" s="62">
        <v>1.613</v>
      </c>
      <c r="F52" s="62">
        <v>1.613</v>
      </c>
      <c r="G52" s="62">
        <v>1.613</v>
      </c>
      <c r="H52" s="36">
        <f t="shared" ref="H52:H61" si="36">SUM(D52:G52)</f>
        <v>6.452</v>
      </c>
      <c r="I52" s="17"/>
      <c r="J52" s="17"/>
      <c r="K52" s="17"/>
      <c r="L52" s="17"/>
      <c r="M52" s="36">
        <f t="shared" ref="M52:M61" si="37">SUM(I52:L52)</f>
        <v>0</v>
      </c>
      <c r="N52" s="17"/>
      <c r="O52" s="17"/>
      <c r="P52" s="17"/>
      <c r="Q52" s="17"/>
      <c r="R52" s="36">
        <f t="shared" ref="R52:R61" si="38">SUM(N52:Q52)</f>
        <v>0</v>
      </c>
      <c r="S52" s="17"/>
      <c r="T52" s="17"/>
      <c r="U52" s="17"/>
      <c r="V52" s="17"/>
      <c r="W52" s="36">
        <f t="shared" ref="W52:W61" si="39">SUM(S52:V52)</f>
        <v>0</v>
      </c>
      <c r="X52" s="4"/>
      <c r="Y52" s="4"/>
      <c r="Z52" s="4"/>
    </row>
    <row r="53" ht="12.75" customHeight="1">
      <c r="A53" s="18">
        <v>43.0</v>
      </c>
      <c r="B53" s="16" t="s">
        <v>89</v>
      </c>
      <c r="C53" s="35">
        <f t="shared" si="35"/>
        <v>0</v>
      </c>
      <c r="D53" s="19">
        <v>0.0</v>
      </c>
      <c r="E53" s="19">
        <v>0.0</v>
      </c>
      <c r="F53" s="19">
        <v>0.0</v>
      </c>
      <c r="G53" s="19">
        <v>0.0</v>
      </c>
      <c r="H53" s="36">
        <f t="shared" si="36"/>
        <v>0</v>
      </c>
      <c r="I53" s="17"/>
      <c r="J53" s="17"/>
      <c r="K53" s="17"/>
      <c r="L53" s="17"/>
      <c r="M53" s="36">
        <f t="shared" si="37"/>
        <v>0</v>
      </c>
      <c r="N53" s="17"/>
      <c r="O53" s="17"/>
      <c r="P53" s="17"/>
      <c r="Q53" s="17"/>
      <c r="R53" s="36">
        <f t="shared" si="38"/>
        <v>0</v>
      </c>
      <c r="S53" s="17"/>
      <c r="T53" s="17"/>
      <c r="U53" s="17"/>
      <c r="V53" s="17"/>
      <c r="W53" s="36">
        <f t="shared" si="39"/>
        <v>0</v>
      </c>
      <c r="X53" s="4"/>
      <c r="Y53" s="4"/>
      <c r="Z53" s="4"/>
    </row>
    <row r="54" ht="12.75" customHeight="1">
      <c r="A54" s="18">
        <v>44.0</v>
      </c>
      <c r="B54" s="16" t="s">
        <v>90</v>
      </c>
      <c r="C54" s="35">
        <f t="shared" si="35"/>
        <v>4.94</v>
      </c>
      <c r="D54" s="19">
        <v>0.12</v>
      </c>
      <c r="E54" s="19">
        <v>0.12</v>
      </c>
      <c r="F54" s="19">
        <v>4.58</v>
      </c>
      <c r="G54" s="19">
        <v>0.12</v>
      </c>
      <c r="H54" s="36">
        <f t="shared" si="36"/>
        <v>4.94</v>
      </c>
      <c r="I54" s="17"/>
      <c r="J54" s="17"/>
      <c r="K54" s="17"/>
      <c r="L54" s="17"/>
      <c r="M54" s="36">
        <f t="shared" si="37"/>
        <v>0</v>
      </c>
      <c r="N54" s="17"/>
      <c r="O54" s="17"/>
      <c r="P54" s="17"/>
      <c r="Q54" s="17"/>
      <c r="R54" s="36">
        <f t="shared" si="38"/>
        <v>0</v>
      </c>
      <c r="S54" s="17"/>
      <c r="T54" s="17"/>
      <c r="U54" s="17"/>
      <c r="V54" s="17"/>
      <c r="W54" s="36">
        <f t="shared" si="39"/>
        <v>0</v>
      </c>
      <c r="X54" s="4"/>
      <c r="Y54" s="4"/>
      <c r="Z54" s="4"/>
    </row>
    <row r="55" ht="12.75" customHeight="1">
      <c r="A55" s="18">
        <v>45.0</v>
      </c>
      <c r="B55" s="16" t="s">
        <v>91</v>
      </c>
      <c r="C55" s="35">
        <f t="shared" si="35"/>
        <v>1.625</v>
      </c>
      <c r="D55" s="42">
        <v>0.175</v>
      </c>
      <c r="E55" s="54">
        <v>0.175</v>
      </c>
      <c r="F55" s="42">
        <v>1.1</v>
      </c>
      <c r="G55" s="54">
        <v>0.175</v>
      </c>
      <c r="H55" s="36">
        <f t="shared" si="36"/>
        <v>1.625</v>
      </c>
      <c r="I55" s="17"/>
      <c r="J55" s="17"/>
      <c r="K55" s="17"/>
      <c r="L55" s="17"/>
      <c r="M55" s="36">
        <f t="shared" si="37"/>
        <v>0</v>
      </c>
      <c r="N55" s="17"/>
      <c r="O55" s="17"/>
      <c r="P55" s="17"/>
      <c r="Q55" s="17"/>
      <c r="R55" s="36">
        <f t="shared" si="38"/>
        <v>0</v>
      </c>
      <c r="S55" s="17"/>
      <c r="T55" s="17"/>
      <c r="U55" s="17"/>
      <c r="V55" s="17"/>
      <c r="W55" s="36">
        <f t="shared" si="39"/>
        <v>0</v>
      </c>
      <c r="X55" s="4"/>
      <c r="Y55" s="4"/>
      <c r="Z55" s="4"/>
    </row>
    <row r="56" ht="12.75" customHeight="1">
      <c r="A56" s="18">
        <v>46.0</v>
      </c>
      <c r="B56" s="16" t="s">
        <v>92</v>
      </c>
      <c r="C56" s="35">
        <f t="shared" si="35"/>
        <v>6.62</v>
      </c>
      <c r="D56" s="19">
        <v>1.655</v>
      </c>
      <c r="E56" s="19">
        <v>1.655</v>
      </c>
      <c r="F56" s="19">
        <v>1.655</v>
      </c>
      <c r="G56" s="19">
        <v>1.655</v>
      </c>
      <c r="H56" s="36">
        <f t="shared" si="36"/>
        <v>6.62</v>
      </c>
      <c r="I56" s="17"/>
      <c r="J56" s="17"/>
      <c r="K56" s="17"/>
      <c r="L56" s="17"/>
      <c r="M56" s="36">
        <f t="shared" si="37"/>
        <v>0</v>
      </c>
      <c r="N56" s="17"/>
      <c r="O56" s="17"/>
      <c r="P56" s="17"/>
      <c r="Q56" s="17"/>
      <c r="R56" s="36">
        <f t="shared" si="38"/>
        <v>0</v>
      </c>
      <c r="S56" s="17"/>
      <c r="T56" s="17"/>
      <c r="U56" s="17"/>
      <c r="V56" s="17"/>
      <c r="W56" s="36">
        <f t="shared" si="39"/>
        <v>0</v>
      </c>
      <c r="X56" s="4"/>
      <c r="Y56" s="4"/>
      <c r="Z56" s="4"/>
    </row>
    <row r="57" ht="12.75" customHeight="1">
      <c r="A57" s="18">
        <v>47.0</v>
      </c>
      <c r="B57" s="16" t="s">
        <v>93</v>
      </c>
      <c r="C57" s="35">
        <f t="shared" si="35"/>
        <v>0</v>
      </c>
      <c r="D57" s="17"/>
      <c r="E57" s="17"/>
      <c r="F57" s="17"/>
      <c r="G57" s="17"/>
      <c r="H57" s="36">
        <f t="shared" si="36"/>
        <v>0</v>
      </c>
      <c r="I57" s="17"/>
      <c r="J57" s="17"/>
      <c r="K57" s="17"/>
      <c r="L57" s="17"/>
      <c r="M57" s="36">
        <f t="shared" si="37"/>
        <v>0</v>
      </c>
      <c r="N57" s="17"/>
      <c r="O57" s="17"/>
      <c r="P57" s="17"/>
      <c r="Q57" s="17"/>
      <c r="R57" s="36">
        <f t="shared" si="38"/>
        <v>0</v>
      </c>
      <c r="S57" s="17"/>
      <c r="T57" s="17"/>
      <c r="U57" s="17"/>
      <c r="V57" s="17"/>
      <c r="W57" s="36">
        <f t="shared" si="39"/>
        <v>0</v>
      </c>
      <c r="X57" s="4"/>
      <c r="Y57" s="4"/>
      <c r="Z57" s="4"/>
    </row>
    <row r="58" ht="12.75" customHeight="1">
      <c r="A58" s="18">
        <v>48.0</v>
      </c>
      <c r="B58" s="16" t="s">
        <v>94</v>
      </c>
      <c r="C58" s="35">
        <f t="shared" si="35"/>
        <v>0</v>
      </c>
      <c r="D58" s="17"/>
      <c r="E58" s="17"/>
      <c r="F58" s="17"/>
      <c r="G58" s="17"/>
      <c r="H58" s="36">
        <f t="shared" si="36"/>
        <v>0</v>
      </c>
      <c r="I58" s="17"/>
      <c r="J58" s="17"/>
      <c r="K58" s="17"/>
      <c r="L58" s="17"/>
      <c r="M58" s="36">
        <f t="shared" si="37"/>
        <v>0</v>
      </c>
      <c r="N58" s="17"/>
      <c r="O58" s="17"/>
      <c r="P58" s="17"/>
      <c r="Q58" s="17"/>
      <c r="R58" s="36">
        <f t="shared" si="38"/>
        <v>0</v>
      </c>
      <c r="S58" s="17"/>
      <c r="T58" s="17"/>
      <c r="U58" s="17"/>
      <c r="V58" s="17"/>
      <c r="W58" s="36">
        <f t="shared" si="39"/>
        <v>0</v>
      </c>
      <c r="X58" s="4"/>
      <c r="Y58" s="4"/>
      <c r="Z58" s="4"/>
    </row>
    <row r="59" ht="12.75" customHeight="1">
      <c r="A59" s="18">
        <v>49.0</v>
      </c>
      <c r="B59" s="16" t="s">
        <v>95</v>
      </c>
      <c r="C59" s="35">
        <f t="shared" si="35"/>
        <v>1.5</v>
      </c>
      <c r="D59" s="17"/>
      <c r="E59" s="19">
        <v>1.0</v>
      </c>
      <c r="F59" s="19">
        <v>0.5</v>
      </c>
      <c r="G59" s="17"/>
      <c r="H59" s="36">
        <f t="shared" si="36"/>
        <v>1.5</v>
      </c>
      <c r="I59" s="17"/>
      <c r="J59" s="17"/>
      <c r="K59" s="17"/>
      <c r="L59" s="17"/>
      <c r="M59" s="36">
        <f t="shared" si="37"/>
        <v>0</v>
      </c>
      <c r="N59" s="17"/>
      <c r="O59" s="17"/>
      <c r="P59" s="17"/>
      <c r="Q59" s="17"/>
      <c r="R59" s="36">
        <f t="shared" si="38"/>
        <v>0</v>
      </c>
      <c r="S59" s="17"/>
      <c r="T59" s="17"/>
      <c r="U59" s="17"/>
      <c r="V59" s="17"/>
      <c r="W59" s="36">
        <f t="shared" si="39"/>
        <v>0</v>
      </c>
      <c r="X59" s="4"/>
      <c r="Y59" s="4"/>
      <c r="Z59" s="4"/>
    </row>
    <row r="60" ht="12.75" customHeight="1">
      <c r="A60" s="18">
        <v>50.0</v>
      </c>
      <c r="B60" s="16" t="s">
        <v>96</v>
      </c>
      <c r="C60" s="35">
        <f t="shared" si="35"/>
        <v>2.59</v>
      </c>
      <c r="D60" s="19">
        <v>0.55</v>
      </c>
      <c r="E60" s="19">
        <v>0.55</v>
      </c>
      <c r="F60" s="19">
        <v>0.94</v>
      </c>
      <c r="G60" s="19">
        <v>0.55</v>
      </c>
      <c r="H60" s="36">
        <f t="shared" si="36"/>
        <v>2.59</v>
      </c>
      <c r="I60" s="17"/>
      <c r="J60" s="17"/>
      <c r="K60" s="17"/>
      <c r="L60" s="17"/>
      <c r="M60" s="36">
        <f t="shared" si="37"/>
        <v>0</v>
      </c>
      <c r="N60" s="17"/>
      <c r="O60" s="17"/>
      <c r="P60" s="17"/>
      <c r="Q60" s="17"/>
      <c r="R60" s="36">
        <f t="shared" si="38"/>
        <v>0</v>
      </c>
      <c r="S60" s="17"/>
      <c r="T60" s="17"/>
      <c r="U60" s="17"/>
      <c r="V60" s="17"/>
      <c r="W60" s="36">
        <f t="shared" si="39"/>
        <v>0</v>
      </c>
      <c r="X60" s="4"/>
      <c r="Y60" s="4"/>
      <c r="Z60" s="4"/>
    </row>
    <row r="61" ht="12.75" customHeight="1">
      <c r="A61" s="18">
        <v>51.0</v>
      </c>
      <c r="B61" s="16" t="s">
        <v>45</v>
      </c>
      <c r="C61" s="35">
        <f t="shared" si="35"/>
        <v>0</v>
      </c>
      <c r="D61" s="17"/>
      <c r="E61" s="17"/>
      <c r="F61" s="17"/>
      <c r="G61" s="17"/>
      <c r="H61" s="36">
        <f t="shared" si="36"/>
        <v>0</v>
      </c>
      <c r="I61" s="17"/>
      <c r="J61" s="17"/>
      <c r="K61" s="17"/>
      <c r="L61" s="17"/>
      <c r="M61" s="36">
        <f t="shared" si="37"/>
        <v>0</v>
      </c>
      <c r="N61" s="17"/>
      <c r="O61" s="17"/>
      <c r="P61" s="17"/>
      <c r="Q61" s="17"/>
      <c r="R61" s="36">
        <f t="shared" si="38"/>
        <v>0</v>
      </c>
      <c r="S61" s="17"/>
      <c r="T61" s="17"/>
      <c r="U61" s="17"/>
      <c r="V61" s="17"/>
      <c r="W61" s="36">
        <f t="shared" si="39"/>
        <v>0</v>
      </c>
      <c r="X61" s="4"/>
      <c r="Y61" s="4"/>
      <c r="Z61" s="4"/>
    </row>
    <row r="62" ht="12.75" customHeight="1">
      <c r="A62" s="12" t="s">
        <v>97</v>
      </c>
      <c r="B62" s="13" t="s">
        <v>98</v>
      </c>
      <c r="C62" s="14">
        <f t="shared" ref="C62:W62" si="40">SUM(C63:C72)</f>
        <v>5.95</v>
      </c>
      <c r="D62" s="14">
        <f t="shared" si="40"/>
        <v>0</v>
      </c>
      <c r="E62" s="14">
        <f t="shared" si="40"/>
        <v>2.07</v>
      </c>
      <c r="F62" s="14">
        <f t="shared" si="40"/>
        <v>1.885</v>
      </c>
      <c r="G62" s="14">
        <f t="shared" si="40"/>
        <v>1.035</v>
      </c>
      <c r="H62" s="14">
        <f t="shared" si="40"/>
        <v>4.99</v>
      </c>
      <c r="I62" s="14">
        <f t="shared" si="40"/>
        <v>0</v>
      </c>
      <c r="J62" s="14">
        <f t="shared" si="40"/>
        <v>0</v>
      </c>
      <c r="K62" s="14">
        <f t="shared" si="40"/>
        <v>0.16</v>
      </c>
      <c r="L62" s="14">
        <f t="shared" si="40"/>
        <v>0.16</v>
      </c>
      <c r="M62" s="14">
        <f t="shared" si="40"/>
        <v>0.32</v>
      </c>
      <c r="N62" s="14">
        <f t="shared" si="40"/>
        <v>0</v>
      </c>
      <c r="O62" s="14">
        <f t="shared" si="40"/>
        <v>0</v>
      </c>
      <c r="P62" s="14">
        <f t="shared" si="40"/>
        <v>0.16</v>
      </c>
      <c r="Q62" s="14">
        <f t="shared" si="40"/>
        <v>0.16</v>
      </c>
      <c r="R62" s="14">
        <f t="shared" si="40"/>
        <v>0.32</v>
      </c>
      <c r="S62" s="14">
        <f t="shared" si="40"/>
        <v>0</v>
      </c>
      <c r="T62" s="14">
        <f t="shared" si="40"/>
        <v>0</v>
      </c>
      <c r="U62" s="14">
        <f t="shared" si="40"/>
        <v>0.16</v>
      </c>
      <c r="V62" s="14">
        <f t="shared" si="40"/>
        <v>0.16</v>
      </c>
      <c r="W62" s="14">
        <f t="shared" si="40"/>
        <v>0.32</v>
      </c>
      <c r="X62" s="4"/>
      <c r="Y62" s="4"/>
      <c r="Z62" s="4"/>
    </row>
    <row r="63" ht="12.75" customHeight="1">
      <c r="A63" s="18">
        <v>52.0</v>
      </c>
      <c r="B63" s="16" t="s">
        <v>99</v>
      </c>
      <c r="C63" s="35">
        <f t="shared" ref="C63:C73" si="41">H63+M63+R63+W63</f>
        <v>0</v>
      </c>
      <c r="D63" s="17"/>
      <c r="E63" s="17"/>
      <c r="F63" s="17"/>
      <c r="G63" s="17"/>
      <c r="H63" s="36">
        <f t="shared" ref="H63:H73" si="42">SUM(D63:G63)</f>
        <v>0</v>
      </c>
      <c r="I63" s="17"/>
      <c r="J63" s="17"/>
      <c r="K63" s="17"/>
      <c r="L63" s="17"/>
      <c r="M63" s="36">
        <f t="shared" ref="M63:M73" si="43">SUM(I63:L63)</f>
        <v>0</v>
      </c>
      <c r="N63" s="17"/>
      <c r="O63" s="17"/>
      <c r="P63" s="17"/>
      <c r="Q63" s="17"/>
      <c r="R63" s="36">
        <f t="shared" ref="R63:R73" si="44">SUM(N63:Q63)</f>
        <v>0</v>
      </c>
      <c r="S63" s="17"/>
      <c r="T63" s="17"/>
      <c r="U63" s="17"/>
      <c r="V63" s="17"/>
      <c r="W63" s="36">
        <f t="shared" ref="W63:W73" si="45">SUM(S63:V63)</f>
        <v>0</v>
      </c>
      <c r="X63" s="4"/>
      <c r="Y63" s="4"/>
      <c r="Z63" s="4"/>
    </row>
    <row r="64" ht="12.75" customHeight="1">
      <c r="A64" s="18">
        <v>53.0</v>
      </c>
      <c r="B64" s="16" t="s">
        <v>100</v>
      </c>
      <c r="C64" s="35">
        <f t="shared" si="41"/>
        <v>1.81</v>
      </c>
      <c r="D64" s="17"/>
      <c r="E64" s="17"/>
      <c r="F64" s="19">
        <v>0.85</v>
      </c>
      <c r="G64" s="17"/>
      <c r="H64" s="36">
        <f t="shared" si="42"/>
        <v>0.85</v>
      </c>
      <c r="I64" s="17"/>
      <c r="J64" s="17"/>
      <c r="K64" s="19">
        <v>0.16</v>
      </c>
      <c r="L64" s="19">
        <v>0.16</v>
      </c>
      <c r="M64" s="36">
        <f t="shared" si="43"/>
        <v>0.32</v>
      </c>
      <c r="N64" s="17"/>
      <c r="O64" s="17"/>
      <c r="P64" s="19">
        <v>0.16</v>
      </c>
      <c r="Q64" s="19">
        <v>0.16</v>
      </c>
      <c r="R64" s="36">
        <f t="shared" si="44"/>
        <v>0.32</v>
      </c>
      <c r="S64" s="17"/>
      <c r="T64" s="17"/>
      <c r="U64" s="19">
        <v>0.16</v>
      </c>
      <c r="V64" s="19">
        <v>0.16</v>
      </c>
      <c r="W64" s="36">
        <f t="shared" si="45"/>
        <v>0.32</v>
      </c>
      <c r="X64" s="4"/>
      <c r="Y64" s="4"/>
      <c r="Z64" s="4"/>
    </row>
    <row r="65" ht="12.75" customHeight="1">
      <c r="A65" s="18">
        <v>54.0</v>
      </c>
      <c r="B65" s="16" t="s">
        <v>101</v>
      </c>
      <c r="C65" s="35">
        <f t="shared" si="41"/>
        <v>4.14</v>
      </c>
      <c r="D65" s="17"/>
      <c r="E65" s="19">
        <v>2.07</v>
      </c>
      <c r="F65" s="19">
        <v>1.035</v>
      </c>
      <c r="G65" s="19">
        <v>1.035</v>
      </c>
      <c r="H65" s="36">
        <f t="shared" si="42"/>
        <v>4.14</v>
      </c>
      <c r="I65" s="17"/>
      <c r="J65" s="17"/>
      <c r="K65" s="17"/>
      <c r="L65" s="17"/>
      <c r="M65" s="36">
        <f t="shared" si="43"/>
        <v>0</v>
      </c>
      <c r="N65" s="17"/>
      <c r="O65" s="17"/>
      <c r="P65" s="17"/>
      <c r="Q65" s="17"/>
      <c r="R65" s="36">
        <f t="shared" si="44"/>
        <v>0</v>
      </c>
      <c r="S65" s="17"/>
      <c r="T65" s="17"/>
      <c r="U65" s="17"/>
      <c r="V65" s="17"/>
      <c r="W65" s="36">
        <f t="shared" si="45"/>
        <v>0</v>
      </c>
      <c r="X65" s="4"/>
      <c r="Y65" s="4"/>
      <c r="Z65" s="4"/>
    </row>
    <row r="66" ht="12.75" customHeight="1">
      <c r="A66" s="18">
        <v>55.0</v>
      </c>
      <c r="B66" s="16" t="s">
        <v>102</v>
      </c>
      <c r="C66" s="35">
        <f t="shared" si="41"/>
        <v>0</v>
      </c>
      <c r="D66" s="17"/>
      <c r="E66" s="17"/>
      <c r="F66" s="17"/>
      <c r="G66" s="17"/>
      <c r="H66" s="36">
        <f t="shared" si="42"/>
        <v>0</v>
      </c>
      <c r="I66" s="17"/>
      <c r="J66" s="17"/>
      <c r="K66" s="17"/>
      <c r="L66" s="17"/>
      <c r="M66" s="36">
        <f t="shared" si="43"/>
        <v>0</v>
      </c>
      <c r="N66" s="17"/>
      <c r="O66" s="17"/>
      <c r="P66" s="17"/>
      <c r="Q66" s="17"/>
      <c r="R66" s="36">
        <f t="shared" si="44"/>
        <v>0</v>
      </c>
      <c r="S66" s="17"/>
      <c r="T66" s="17"/>
      <c r="U66" s="17"/>
      <c r="V66" s="17"/>
      <c r="W66" s="36">
        <f t="shared" si="45"/>
        <v>0</v>
      </c>
      <c r="X66" s="4"/>
      <c r="Y66" s="4"/>
      <c r="Z66" s="4"/>
    </row>
    <row r="67" ht="12.75" customHeight="1">
      <c r="A67" s="18">
        <v>56.0</v>
      </c>
      <c r="B67" s="16" t="s">
        <v>103</v>
      </c>
      <c r="C67" s="35">
        <f t="shared" si="41"/>
        <v>0</v>
      </c>
      <c r="D67" s="17"/>
      <c r="E67" s="17"/>
      <c r="F67" s="17"/>
      <c r="G67" s="17"/>
      <c r="H67" s="36">
        <f t="shared" si="42"/>
        <v>0</v>
      </c>
      <c r="I67" s="17"/>
      <c r="J67" s="17"/>
      <c r="K67" s="17"/>
      <c r="L67" s="17"/>
      <c r="M67" s="36">
        <f t="shared" si="43"/>
        <v>0</v>
      </c>
      <c r="N67" s="17"/>
      <c r="O67" s="17"/>
      <c r="P67" s="17"/>
      <c r="Q67" s="17"/>
      <c r="R67" s="36">
        <f t="shared" si="44"/>
        <v>0</v>
      </c>
      <c r="S67" s="17"/>
      <c r="T67" s="17"/>
      <c r="U67" s="17"/>
      <c r="V67" s="17"/>
      <c r="W67" s="36">
        <f t="shared" si="45"/>
        <v>0</v>
      </c>
      <c r="X67" s="4"/>
      <c r="Y67" s="4"/>
      <c r="Z67" s="4"/>
    </row>
    <row r="68" ht="12.75" customHeight="1">
      <c r="A68" s="18">
        <v>57.0</v>
      </c>
      <c r="B68" s="16" t="s">
        <v>104</v>
      </c>
      <c r="C68" s="35">
        <f t="shared" si="41"/>
        <v>0</v>
      </c>
      <c r="D68" s="17"/>
      <c r="E68" s="17"/>
      <c r="F68" s="17"/>
      <c r="G68" s="17"/>
      <c r="H68" s="36">
        <f t="shared" si="42"/>
        <v>0</v>
      </c>
      <c r="I68" s="17"/>
      <c r="J68" s="17"/>
      <c r="K68" s="17"/>
      <c r="L68" s="17"/>
      <c r="M68" s="36">
        <f t="shared" si="43"/>
        <v>0</v>
      </c>
      <c r="N68" s="17"/>
      <c r="O68" s="17"/>
      <c r="P68" s="17"/>
      <c r="Q68" s="17"/>
      <c r="R68" s="36">
        <f t="shared" si="44"/>
        <v>0</v>
      </c>
      <c r="S68" s="17"/>
      <c r="T68" s="17"/>
      <c r="U68" s="17"/>
      <c r="V68" s="17"/>
      <c r="W68" s="36">
        <f t="shared" si="45"/>
        <v>0</v>
      </c>
      <c r="X68" s="4"/>
      <c r="Y68" s="4"/>
      <c r="Z68" s="4"/>
    </row>
    <row r="69" ht="12.75" customHeight="1">
      <c r="A69" s="18">
        <v>58.0</v>
      </c>
      <c r="B69" s="16" t="s">
        <v>105</v>
      </c>
      <c r="C69" s="35">
        <f t="shared" si="41"/>
        <v>0</v>
      </c>
      <c r="D69" s="17"/>
      <c r="E69" s="17"/>
      <c r="F69" s="17"/>
      <c r="G69" s="17"/>
      <c r="H69" s="36">
        <f t="shared" si="42"/>
        <v>0</v>
      </c>
      <c r="I69" s="17"/>
      <c r="J69" s="17"/>
      <c r="K69" s="17"/>
      <c r="L69" s="17"/>
      <c r="M69" s="36">
        <f t="shared" si="43"/>
        <v>0</v>
      </c>
      <c r="N69" s="17"/>
      <c r="O69" s="17"/>
      <c r="P69" s="17"/>
      <c r="Q69" s="17"/>
      <c r="R69" s="36">
        <f t="shared" si="44"/>
        <v>0</v>
      </c>
      <c r="S69" s="17"/>
      <c r="T69" s="17"/>
      <c r="U69" s="17"/>
      <c r="V69" s="17"/>
      <c r="W69" s="36">
        <f t="shared" si="45"/>
        <v>0</v>
      </c>
      <c r="X69" s="4"/>
      <c r="Y69" s="4"/>
      <c r="Z69" s="4"/>
    </row>
    <row r="70" ht="12.75" customHeight="1">
      <c r="A70" s="18">
        <v>59.0</v>
      </c>
      <c r="B70" s="16" t="s">
        <v>106</v>
      </c>
      <c r="C70" s="35">
        <f t="shared" si="41"/>
        <v>0</v>
      </c>
      <c r="D70" s="17"/>
      <c r="E70" s="17"/>
      <c r="F70" s="17"/>
      <c r="G70" s="17"/>
      <c r="H70" s="36">
        <f t="shared" si="42"/>
        <v>0</v>
      </c>
      <c r="I70" s="17"/>
      <c r="J70" s="17"/>
      <c r="K70" s="17"/>
      <c r="L70" s="17"/>
      <c r="M70" s="36">
        <f t="shared" si="43"/>
        <v>0</v>
      </c>
      <c r="N70" s="17"/>
      <c r="O70" s="17"/>
      <c r="P70" s="17"/>
      <c r="Q70" s="17"/>
      <c r="R70" s="36">
        <f t="shared" si="44"/>
        <v>0</v>
      </c>
      <c r="S70" s="17"/>
      <c r="T70" s="17"/>
      <c r="U70" s="17"/>
      <c r="V70" s="17"/>
      <c r="W70" s="36">
        <f t="shared" si="45"/>
        <v>0</v>
      </c>
      <c r="X70" s="4"/>
      <c r="Y70" s="4"/>
      <c r="Z70" s="4"/>
    </row>
    <row r="71" ht="12.75" customHeight="1">
      <c r="A71" s="18">
        <v>60.0</v>
      </c>
      <c r="B71" s="16" t="s">
        <v>107</v>
      </c>
      <c r="C71" s="35">
        <f t="shared" si="41"/>
        <v>0</v>
      </c>
      <c r="D71" s="17"/>
      <c r="E71" s="17"/>
      <c r="F71" s="17"/>
      <c r="G71" s="17"/>
      <c r="H71" s="36">
        <f t="shared" si="42"/>
        <v>0</v>
      </c>
      <c r="I71" s="17"/>
      <c r="J71" s="17"/>
      <c r="K71" s="17"/>
      <c r="L71" s="17"/>
      <c r="M71" s="36">
        <f t="shared" si="43"/>
        <v>0</v>
      </c>
      <c r="N71" s="17"/>
      <c r="O71" s="17"/>
      <c r="P71" s="17"/>
      <c r="Q71" s="17"/>
      <c r="R71" s="36">
        <f t="shared" si="44"/>
        <v>0</v>
      </c>
      <c r="S71" s="17"/>
      <c r="T71" s="17"/>
      <c r="U71" s="17"/>
      <c r="V71" s="17"/>
      <c r="W71" s="36">
        <f t="shared" si="45"/>
        <v>0</v>
      </c>
      <c r="X71" s="4"/>
      <c r="Y71" s="4"/>
      <c r="Z71" s="4"/>
    </row>
    <row r="72" ht="12.75" customHeight="1">
      <c r="A72" s="18">
        <v>61.0</v>
      </c>
      <c r="B72" s="16" t="s">
        <v>45</v>
      </c>
      <c r="C72" s="35">
        <f t="shared" si="41"/>
        <v>0</v>
      </c>
      <c r="D72" s="17"/>
      <c r="E72" s="17"/>
      <c r="F72" s="17"/>
      <c r="G72" s="17"/>
      <c r="H72" s="36">
        <f t="shared" si="42"/>
        <v>0</v>
      </c>
      <c r="I72" s="17"/>
      <c r="J72" s="17"/>
      <c r="K72" s="17"/>
      <c r="L72" s="17"/>
      <c r="M72" s="36">
        <f t="shared" si="43"/>
        <v>0</v>
      </c>
      <c r="N72" s="17"/>
      <c r="O72" s="17"/>
      <c r="P72" s="17"/>
      <c r="Q72" s="17"/>
      <c r="R72" s="36">
        <f t="shared" si="44"/>
        <v>0</v>
      </c>
      <c r="S72" s="17"/>
      <c r="T72" s="17"/>
      <c r="U72" s="17"/>
      <c r="V72" s="17"/>
      <c r="W72" s="36">
        <f t="shared" si="45"/>
        <v>0</v>
      </c>
      <c r="X72" s="4"/>
      <c r="Y72" s="4"/>
      <c r="Z72" s="4"/>
    </row>
    <row r="73" ht="12.75" customHeight="1">
      <c r="A73" s="12">
        <v>62.0</v>
      </c>
      <c r="B73" s="13" t="s">
        <v>108</v>
      </c>
      <c r="C73" s="14">
        <f t="shared" si="41"/>
        <v>0</v>
      </c>
      <c r="D73" s="14"/>
      <c r="E73" s="14"/>
      <c r="F73" s="14"/>
      <c r="G73" s="14"/>
      <c r="H73" s="14">
        <f t="shared" si="42"/>
        <v>0</v>
      </c>
      <c r="I73" s="14"/>
      <c r="J73" s="14"/>
      <c r="K73" s="14"/>
      <c r="L73" s="14"/>
      <c r="M73" s="14">
        <f t="shared" si="43"/>
        <v>0</v>
      </c>
      <c r="N73" s="14"/>
      <c r="O73" s="14"/>
      <c r="P73" s="14"/>
      <c r="Q73" s="14"/>
      <c r="R73" s="14">
        <f t="shared" si="44"/>
        <v>0</v>
      </c>
      <c r="S73" s="14"/>
      <c r="T73" s="14"/>
      <c r="U73" s="14"/>
      <c r="V73" s="14"/>
      <c r="W73" s="14">
        <f t="shared" si="45"/>
        <v>0</v>
      </c>
      <c r="X73" s="4"/>
      <c r="Y73" s="4"/>
      <c r="Z73" s="4"/>
    </row>
    <row r="74" ht="12.75" customHeight="1">
      <c r="A74" s="9" t="s">
        <v>109</v>
      </c>
      <c r="B74" s="10" t="s">
        <v>110</v>
      </c>
      <c r="C74" s="11">
        <f t="shared" ref="C74:W74" si="46">C75+C76+C82+C87+C100+C105+C106+C107</f>
        <v>91.275</v>
      </c>
      <c r="D74" s="11">
        <f t="shared" si="46"/>
        <v>10.13375</v>
      </c>
      <c r="E74" s="11">
        <f t="shared" si="46"/>
        <v>27.00375</v>
      </c>
      <c r="F74" s="11">
        <f t="shared" si="46"/>
        <v>27.43375</v>
      </c>
      <c r="G74" s="11">
        <f t="shared" si="46"/>
        <v>20.06375</v>
      </c>
      <c r="H74" s="11">
        <f t="shared" si="46"/>
        <v>84.635</v>
      </c>
      <c r="I74" s="11">
        <f t="shared" si="46"/>
        <v>0</v>
      </c>
      <c r="J74" s="11">
        <f t="shared" si="46"/>
        <v>0.44</v>
      </c>
      <c r="K74" s="11">
        <f t="shared" si="46"/>
        <v>0.46</v>
      </c>
      <c r="L74" s="11">
        <f t="shared" si="46"/>
        <v>0.71</v>
      </c>
      <c r="M74" s="11">
        <f t="shared" si="46"/>
        <v>1.61</v>
      </c>
      <c r="N74" s="11">
        <f t="shared" si="46"/>
        <v>0</v>
      </c>
      <c r="O74" s="11">
        <f t="shared" si="46"/>
        <v>0.47</v>
      </c>
      <c r="P74" s="11">
        <f t="shared" si="46"/>
        <v>0.63</v>
      </c>
      <c r="Q74" s="11">
        <f t="shared" si="46"/>
        <v>0.8</v>
      </c>
      <c r="R74" s="11">
        <f t="shared" si="46"/>
        <v>1.9</v>
      </c>
      <c r="S74" s="11">
        <f t="shared" si="46"/>
        <v>0</v>
      </c>
      <c r="T74" s="11">
        <f t="shared" si="46"/>
        <v>0.72</v>
      </c>
      <c r="U74" s="11">
        <f t="shared" si="46"/>
        <v>0.88</v>
      </c>
      <c r="V74" s="11">
        <f t="shared" si="46"/>
        <v>1.53</v>
      </c>
      <c r="W74" s="11">
        <f t="shared" si="46"/>
        <v>3.13</v>
      </c>
      <c r="X74" s="4"/>
      <c r="Y74" s="4"/>
      <c r="Z74" s="4"/>
    </row>
    <row r="75" ht="12.75" customHeight="1">
      <c r="A75" s="12">
        <v>63.0</v>
      </c>
      <c r="B75" s="13" t="s">
        <v>111</v>
      </c>
      <c r="C75" s="14">
        <f>H75+M75+R75+W75</f>
        <v>3.83</v>
      </c>
      <c r="D75" s="14"/>
      <c r="E75" s="28">
        <v>1.27</v>
      </c>
      <c r="F75" s="28">
        <v>1.27</v>
      </c>
      <c r="G75" s="28">
        <v>1.29</v>
      </c>
      <c r="H75" s="14">
        <f>SUM(D75:G75)</f>
        <v>3.83</v>
      </c>
      <c r="I75" s="14"/>
      <c r="J75" s="14"/>
      <c r="K75" s="14"/>
      <c r="L75" s="14"/>
      <c r="M75" s="14">
        <f>SUM(I75:L75)</f>
        <v>0</v>
      </c>
      <c r="N75" s="14"/>
      <c r="O75" s="14"/>
      <c r="P75" s="14"/>
      <c r="Q75" s="14"/>
      <c r="R75" s="14">
        <f>SUM(N75:Q75)</f>
        <v>0</v>
      </c>
      <c r="S75" s="14"/>
      <c r="T75" s="14"/>
      <c r="U75" s="14"/>
      <c r="V75" s="14"/>
      <c r="W75" s="14">
        <f>SUM(S75:V75)</f>
        <v>0</v>
      </c>
      <c r="X75" s="4"/>
      <c r="Y75" s="4"/>
      <c r="Z75" s="4"/>
    </row>
    <row r="76" ht="12.75" customHeight="1">
      <c r="A76" s="12" t="s">
        <v>112</v>
      </c>
      <c r="B76" s="13" t="s">
        <v>113</v>
      </c>
      <c r="C76" s="14">
        <f t="shared" ref="C76:W76" si="47">SUM(C77:C81)</f>
        <v>38.71</v>
      </c>
      <c r="D76" s="14">
        <f t="shared" si="47"/>
        <v>0</v>
      </c>
      <c r="E76" s="14">
        <f t="shared" si="47"/>
        <v>14.87</v>
      </c>
      <c r="F76" s="14">
        <f t="shared" si="47"/>
        <v>15.3</v>
      </c>
      <c r="G76" s="14">
        <f t="shared" si="47"/>
        <v>2.22</v>
      </c>
      <c r="H76" s="14">
        <f t="shared" si="47"/>
        <v>32.39</v>
      </c>
      <c r="I76" s="14">
        <f t="shared" si="47"/>
        <v>0</v>
      </c>
      <c r="J76" s="14">
        <f t="shared" si="47"/>
        <v>0.36</v>
      </c>
      <c r="K76" s="14">
        <f t="shared" si="47"/>
        <v>0.46</v>
      </c>
      <c r="L76" s="14">
        <f t="shared" si="47"/>
        <v>0.71</v>
      </c>
      <c r="M76" s="14">
        <f t="shared" si="47"/>
        <v>1.53</v>
      </c>
      <c r="N76" s="14">
        <f t="shared" si="47"/>
        <v>0</v>
      </c>
      <c r="O76" s="14">
        <f t="shared" si="47"/>
        <v>0.39</v>
      </c>
      <c r="P76" s="14">
        <f t="shared" si="47"/>
        <v>0.55</v>
      </c>
      <c r="Q76" s="14">
        <f t="shared" si="47"/>
        <v>0.8</v>
      </c>
      <c r="R76" s="14">
        <f t="shared" si="47"/>
        <v>1.74</v>
      </c>
      <c r="S76" s="14">
        <f t="shared" si="47"/>
        <v>0</v>
      </c>
      <c r="T76" s="14">
        <f t="shared" si="47"/>
        <v>0.72</v>
      </c>
      <c r="U76" s="14">
        <f t="shared" si="47"/>
        <v>0.8</v>
      </c>
      <c r="V76" s="14">
        <f t="shared" si="47"/>
        <v>1.53</v>
      </c>
      <c r="W76" s="14">
        <f t="shared" si="47"/>
        <v>3.05</v>
      </c>
      <c r="X76" s="4"/>
      <c r="Y76" s="4"/>
      <c r="Z76" s="4"/>
    </row>
    <row r="77" ht="12.75" customHeight="1">
      <c r="A77" s="18">
        <v>64.0</v>
      </c>
      <c r="B77" s="16" t="s">
        <v>114</v>
      </c>
      <c r="C77" s="35">
        <f t="shared" ref="C77:C81" si="48">H77+M77+R77+W77</f>
        <v>38.21</v>
      </c>
      <c r="D77" s="19">
        <v>0.0</v>
      </c>
      <c r="E77" s="19">
        <v>14.37</v>
      </c>
      <c r="F77" s="19">
        <v>15.3</v>
      </c>
      <c r="G77" s="19">
        <v>2.22</v>
      </c>
      <c r="H77" s="36">
        <f t="shared" ref="H77:H81" si="49">SUM(D77:G77)</f>
        <v>31.89</v>
      </c>
      <c r="I77" s="19">
        <v>0.0</v>
      </c>
      <c r="J77" s="19">
        <v>0.36</v>
      </c>
      <c r="K77" s="19">
        <v>0.46</v>
      </c>
      <c r="L77" s="19">
        <v>0.71</v>
      </c>
      <c r="M77" s="36">
        <f t="shared" ref="M77:M81" si="50">SUM(I77:L77)</f>
        <v>1.53</v>
      </c>
      <c r="N77" s="19">
        <v>0.0</v>
      </c>
      <c r="O77" s="19">
        <v>0.39</v>
      </c>
      <c r="P77" s="19">
        <v>0.55</v>
      </c>
      <c r="Q77" s="19">
        <v>0.8</v>
      </c>
      <c r="R77" s="36">
        <f t="shared" ref="R77:R81" si="51">SUM(N77:Q77)</f>
        <v>1.74</v>
      </c>
      <c r="S77" s="19">
        <v>0.0</v>
      </c>
      <c r="T77" s="19">
        <v>0.72</v>
      </c>
      <c r="U77" s="19">
        <v>0.8</v>
      </c>
      <c r="V77" s="19">
        <v>1.53</v>
      </c>
      <c r="W77" s="36">
        <f t="shared" ref="W77:W81" si="52">SUM(S77:V77)</f>
        <v>3.05</v>
      </c>
      <c r="X77" s="4"/>
      <c r="Y77" s="4"/>
      <c r="Z77" s="4"/>
    </row>
    <row r="78" ht="12.75" customHeight="1">
      <c r="A78" s="18">
        <v>65.0</v>
      </c>
      <c r="B78" s="16" t="s">
        <v>115</v>
      </c>
      <c r="C78" s="35">
        <f t="shared" si="48"/>
        <v>0</v>
      </c>
      <c r="D78" s="17"/>
      <c r="E78" s="17"/>
      <c r="F78" s="17"/>
      <c r="G78" s="17"/>
      <c r="H78" s="36">
        <f t="shared" si="49"/>
        <v>0</v>
      </c>
      <c r="I78" s="17"/>
      <c r="J78" s="17"/>
      <c r="K78" s="17"/>
      <c r="L78" s="17"/>
      <c r="M78" s="36">
        <f t="shared" si="50"/>
        <v>0</v>
      </c>
      <c r="N78" s="17"/>
      <c r="O78" s="17"/>
      <c r="P78" s="17"/>
      <c r="Q78" s="17"/>
      <c r="R78" s="36">
        <f t="shared" si="51"/>
        <v>0</v>
      </c>
      <c r="S78" s="17"/>
      <c r="T78" s="17"/>
      <c r="U78" s="17"/>
      <c r="V78" s="17"/>
      <c r="W78" s="36">
        <f t="shared" si="52"/>
        <v>0</v>
      </c>
      <c r="X78" s="4"/>
      <c r="Y78" s="4"/>
      <c r="Z78" s="4"/>
    </row>
    <row r="79" ht="12.75" customHeight="1">
      <c r="A79" s="18">
        <v>66.0</v>
      </c>
      <c r="B79" s="16" t="s">
        <v>116</v>
      </c>
      <c r="C79" s="35">
        <f t="shared" si="48"/>
        <v>0</v>
      </c>
      <c r="D79" s="17"/>
      <c r="E79" s="17"/>
      <c r="F79" s="17"/>
      <c r="G79" s="17"/>
      <c r="H79" s="36">
        <f t="shared" si="49"/>
        <v>0</v>
      </c>
      <c r="I79" s="17"/>
      <c r="J79" s="17"/>
      <c r="K79" s="17"/>
      <c r="L79" s="17"/>
      <c r="M79" s="36">
        <f t="shared" si="50"/>
        <v>0</v>
      </c>
      <c r="N79" s="17"/>
      <c r="O79" s="17"/>
      <c r="P79" s="17"/>
      <c r="Q79" s="17"/>
      <c r="R79" s="36">
        <f t="shared" si="51"/>
        <v>0</v>
      </c>
      <c r="S79" s="17"/>
      <c r="T79" s="17"/>
      <c r="U79" s="17"/>
      <c r="V79" s="17"/>
      <c r="W79" s="36">
        <f t="shared" si="52"/>
        <v>0</v>
      </c>
      <c r="X79" s="4"/>
      <c r="Y79" s="4"/>
      <c r="Z79" s="4"/>
    </row>
    <row r="80" ht="12.75" customHeight="1">
      <c r="A80" s="18">
        <v>67.0</v>
      </c>
      <c r="B80" s="16" t="s">
        <v>117</v>
      </c>
      <c r="C80" s="35">
        <f t="shared" si="48"/>
        <v>0.5</v>
      </c>
      <c r="D80" s="19">
        <v>0.0</v>
      </c>
      <c r="E80" s="19">
        <v>0.5</v>
      </c>
      <c r="F80" s="19">
        <v>0.0</v>
      </c>
      <c r="G80" s="19">
        <v>0.0</v>
      </c>
      <c r="H80" s="36">
        <f t="shared" si="49"/>
        <v>0.5</v>
      </c>
      <c r="I80" s="17"/>
      <c r="J80" s="17"/>
      <c r="K80" s="17"/>
      <c r="L80" s="17"/>
      <c r="M80" s="36">
        <f t="shared" si="50"/>
        <v>0</v>
      </c>
      <c r="N80" s="17"/>
      <c r="O80" s="17"/>
      <c r="P80" s="17"/>
      <c r="Q80" s="17"/>
      <c r="R80" s="36">
        <f t="shared" si="51"/>
        <v>0</v>
      </c>
      <c r="S80" s="17"/>
      <c r="T80" s="17"/>
      <c r="U80" s="17"/>
      <c r="V80" s="17"/>
      <c r="W80" s="36">
        <f t="shared" si="52"/>
        <v>0</v>
      </c>
      <c r="X80" s="4"/>
      <c r="Y80" s="4"/>
      <c r="Z80" s="4"/>
    </row>
    <row r="81" ht="12.75" customHeight="1">
      <c r="A81" s="18">
        <v>68.0</v>
      </c>
      <c r="B81" s="16" t="s">
        <v>118</v>
      </c>
      <c r="C81" s="35">
        <f t="shared" si="48"/>
        <v>0</v>
      </c>
      <c r="D81" s="17"/>
      <c r="E81" s="17"/>
      <c r="F81" s="17"/>
      <c r="G81" s="17"/>
      <c r="H81" s="36">
        <f t="shared" si="49"/>
        <v>0</v>
      </c>
      <c r="I81" s="17"/>
      <c r="J81" s="17"/>
      <c r="K81" s="17"/>
      <c r="L81" s="17"/>
      <c r="M81" s="36">
        <f t="shared" si="50"/>
        <v>0</v>
      </c>
      <c r="N81" s="17"/>
      <c r="O81" s="17"/>
      <c r="P81" s="17"/>
      <c r="Q81" s="17"/>
      <c r="R81" s="36">
        <f t="shared" si="51"/>
        <v>0</v>
      </c>
      <c r="S81" s="17"/>
      <c r="T81" s="17"/>
      <c r="U81" s="17"/>
      <c r="V81" s="17"/>
      <c r="W81" s="36">
        <f t="shared" si="52"/>
        <v>0</v>
      </c>
      <c r="X81" s="4"/>
      <c r="Y81" s="4"/>
      <c r="Z81" s="4"/>
    </row>
    <row r="82" ht="12.75" customHeight="1">
      <c r="A82" s="12" t="s">
        <v>119</v>
      </c>
      <c r="B82" s="13" t="s">
        <v>120</v>
      </c>
      <c r="C82" s="14">
        <f t="shared" ref="C82:W82" si="53">SUM(C83:C86)</f>
        <v>3.93</v>
      </c>
      <c r="D82" s="14">
        <f t="shared" si="53"/>
        <v>0</v>
      </c>
      <c r="E82" s="14">
        <f t="shared" si="53"/>
        <v>0.73</v>
      </c>
      <c r="F82" s="14">
        <f t="shared" si="53"/>
        <v>0.73</v>
      </c>
      <c r="G82" s="14">
        <f t="shared" si="53"/>
        <v>2.47</v>
      </c>
      <c r="H82" s="14">
        <f t="shared" si="53"/>
        <v>3.93</v>
      </c>
      <c r="I82" s="14">
        <f t="shared" si="53"/>
        <v>0</v>
      </c>
      <c r="J82" s="14">
        <f t="shared" si="53"/>
        <v>0</v>
      </c>
      <c r="K82" s="14">
        <f t="shared" si="53"/>
        <v>0</v>
      </c>
      <c r="L82" s="14">
        <f t="shared" si="53"/>
        <v>0</v>
      </c>
      <c r="M82" s="14">
        <f t="shared" si="53"/>
        <v>0</v>
      </c>
      <c r="N82" s="14">
        <f t="shared" si="53"/>
        <v>0</v>
      </c>
      <c r="O82" s="14">
        <f t="shared" si="53"/>
        <v>0</v>
      </c>
      <c r="P82" s="14">
        <f t="shared" si="53"/>
        <v>0</v>
      </c>
      <c r="Q82" s="14">
        <f t="shared" si="53"/>
        <v>0</v>
      </c>
      <c r="R82" s="14">
        <f t="shared" si="53"/>
        <v>0</v>
      </c>
      <c r="S82" s="14">
        <f t="shared" si="53"/>
        <v>0</v>
      </c>
      <c r="T82" s="14">
        <f t="shared" si="53"/>
        <v>0</v>
      </c>
      <c r="U82" s="14">
        <f t="shared" si="53"/>
        <v>0</v>
      </c>
      <c r="V82" s="14">
        <f t="shared" si="53"/>
        <v>0</v>
      </c>
      <c r="W82" s="14">
        <f t="shared" si="53"/>
        <v>0</v>
      </c>
      <c r="X82" s="4"/>
      <c r="Y82" s="4"/>
      <c r="Z82" s="4"/>
    </row>
    <row r="83" ht="12.75" customHeight="1">
      <c r="A83" s="18">
        <v>69.0</v>
      </c>
      <c r="B83" s="16" t="s">
        <v>121</v>
      </c>
      <c r="C83" s="35">
        <f t="shared" ref="C83:C86" si="54">H83+M83+R83+W83</f>
        <v>0.4</v>
      </c>
      <c r="D83" s="17"/>
      <c r="E83" s="19">
        <v>0.2</v>
      </c>
      <c r="F83" s="19">
        <v>0.2</v>
      </c>
      <c r="G83" s="17"/>
      <c r="H83" s="36">
        <f t="shared" ref="H83:H86" si="55">SUM(D83:G83)</f>
        <v>0.4</v>
      </c>
      <c r="I83" s="17"/>
      <c r="J83" s="17"/>
      <c r="K83" s="17"/>
      <c r="L83" s="17"/>
      <c r="M83" s="36">
        <f t="shared" ref="M83:M86" si="56">SUM(I83:L83)</f>
        <v>0</v>
      </c>
      <c r="N83" s="17"/>
      <c r="O83" s="17"/>
      <c r="P83" s="17"/>
      <c r="Q83" s="17"/>
      <c r="R83" s="36">
        <f t="shared" ref="R83:R86" si="57">SUM(N83:Q83)</f>
        <v>0</v>
      </c>
      <c r="S83" s="17"/>
      <c r="T83" s="17"/>
      <c r="U83" s="17"/>
      <c r="V83" s="17"/>
      <c r="W83" s="36">
        <f t="shared" ref="W83:W86" si="58">SUM(S83:V83)</f>
        <v>0</v>
      </c>
      <c r="X83" s="4"/>
      <c r="Y83" s="4"/>
      <c r="Z83" s="4"/>
    </row>
    <row r="84" ht="12.75" customHeight="1">
      <c r="A84" s="18">
        <v>70.0</v>
      </c>
      <c r="B84" s="16" t="s">
        <v>122</v>
      </c>
      <c r="C84" s="35">
        <f t="shared" si="54"/>
        <v>0.12</v>
      </c>
      <c r="D84" s="17"/>
      <c r="E84" s="19">
        <v>0.06</v>
      </c>
      <c r="F84" s="19">
        <v>0.06</v>
      </c>
      <c r="G84" s="17"/>
      <c r="H84" s="36">
        <f t="shared" si="55"/>
        <v>0.12</v>
      </c>
      <c r="I84" s="17"/>
      <c r="J84" s="17"/>
      <c r="K84" s="17"/>
      <c r="L84" s="17"/>
      <c r="M84" s="36">
        <f t="shared" si="56"/>
        <v>0</v>
      </c>
      <c r="N84" s="17"/>
      <c r="O84" s="17"/>
      <c r="P84" s="17"/>
      <c r="Q84" s="17"/>
      <c r="R84" s="36">
        <f t="shared" si="57"/>
        <v>0</v>
      </c>
      <c r="S84" s="17"/>
      <c r="T84" s="17"/>
      <c r="U84" s="17"/>
      <c r="V84" s="17"/>
      <c r="W84" s="36">
        <f t="shared" si="58"/>
        <v>0</v>
      </c>
      <c r="X84" s="4"/>
      <c r="Y84" s="4"/>
      <c r="Z84" s="4"/>
    </row>
    <row r="85" ht="12.75" customHeight="1">
      <c r="A85" s="18">
        <v>71.0</v>
      </c>
      <c r="B85" s="16" t="s">
        <v>123</v>
      </c>
      <c r="C85" s="35">
        <f t="shared" si="54"/>
        <v>2</v>
      </c>
      <c r="D85" s="17"/>
      <c r="E85" s="17"/>
      <c r="F85" s="17"/>
      <c r="G85" s="19">
        <v>2.0</v>
      </c>
      <c r="H85" s="36">
        <f t="shared" si="55"/>
        <v>2</v>
      </c>
      <c r="I85" s="17"/>
      <c r="J85" s="17"/>
      <c r="K85" s="17"/>
      <c r="L85" s="17"/>
      <c r="M85" s="36">
        <f t="shared" si="56"/>
        <v>0</v>
      </c>
      <c r="N85" s="17"/>
      <c r="O85" s="17"/>
      <c r="P85" s="17"/>
      <c r="Q85" s="17"/>
      <c r="R85" s="36">
        <f t="shared" si="57"/>
        <v>0</v>
      </c>
      <c r="S85" s="17"/>
      <c r="T85" s="17"/>
      <c r="U85" s="17"/>
      <c r="V85" s="17"/>
      <c r="W85" s="36">
        <f t="shared" si="58"/>
        <v>0</v>
      </c>
      <c r="X85" s="4"/>
      <c r="Y85" s="4"/>
      <c r="Z85" s="4"/>
    </row>
    <row r="86" ht="12.75" customHeight="1">
      <c r="A86" s="18">
        <v>72.0</v>
      </c>
      <c r="B86" s="16" t="s">
        <v>124</v>
      </c>
      <c r="C86" s="35">
        <f t="shared" si="54"/>
        <v>1.41</v>
      </c>
      <c r="D86" s="17"/>
      <c r="E86" s="19">
        <v>0.47</v>
      </c>
      <c r="F86" s="19">
        <v>0.47</v>
      </c>
      <c r="G86" s="19">
        <v>0.47</v>
      </c>
      <c r="H86" s="36">
        <f t="shared" si="55"/>
        <v>1.41</v>
      </c>
      <c r="I86" s="17"/>
      <c r="J86" s="17"/>
      <c r="K86" s="17"/>
      <c r="L86" s="17"/>
      <c r="M86" s="36">
        <f t="shared" si="56"/>
        <v>0</v>
      </c>
      <c r="N86" s="17"/>
      <c r="O86" s="17"/>
      <c r="P86" s="17"/>
      <c r="Q86" s="17"/>
      <c r="R86" s="36">
        <f t="shared" si="57"/>
        <v>0</v>
      </c>
      <c r="S86" s="17"/>
      <c r="T86" s="17"/>
      <c r="U86" s="17"/>
      <c r="V86" s="17"/>
      <c r="W86" s="36">
        <f t="shared" si="58"/>
        <v>0</v>
      </c>
      <c r="X86" s="4"/>
      <c r="Y86" s="4"/>
      <c r="Z86" s="4"/>
    </row>
    <row r="87" ht="12.75" customHeight="1">
      <c r="A87" s="12" t="s">
        <v>125</v>
      </c>
      <c r="B87" s="13" t="s">
        <v>126</v>
      </c>
      <c r="C87" s="14">
        <f t="shared" ref="C87:W87" si="59">SUM(C88:C99)</f>
        <v>42.99</v>
      </c>
      <c r="D87" s="14">
        <f t="shared" si="59"/>
        <v>9.76</v>
      </c>
      <c r="E87" s="14">
        <f t="shared" si="59"/>
        <v>9.76</v>
      </c>
      <c r="F87" s="14">
        <f t="shared" si="59"/>
        <v>9.76</v>
      </c>
      <c r="G87" s="14">
        <f t="shared" si="59"/>
        <v>13.71</v>
      </c>
      <c r="H87" s="14">
        <f t="shared" si="59"/>
        <v>42.99</v>
      </c>
      <c r="I87" s="14">
        <f t="shared" si="59"/>
        <v>0</v>
      </c>
      <c r="J87" s="14">
        <f t="shared" si="59"/>
        <v>0</v>
      </c>
      <c r="K87" s="14">
        <f t="shared" si="59"/>
        <v>0</v>
      </c>
      <c r="L87" s="14">
        <f t="shared" si="59"/>
        <v>0</v>
      </c>
      <c r="M87" s="14">
        <f t="shared" si="59"/>
        <v>0</v>
      </c>
      <c r="N87" s="14">
        <f t="shared" si="59"/>
        <v>0</v>
      </c>
      <c r="O87" s="14">
        <f t="shared" si="59"/>
        <v>0</v>
      </c>
      <c r="P87" s="14">
        <f t="shared" si="59"/>
        <v>0</v>
      </c>
      <c r="Q87" s="14">
        <f t="shared" si="59"/>
        <v>0</v>
      </c>
      <c r="R87" s="14">
        <f t="shared" si="59"/>
        <v>0</v>
      </c>
      <c r="S87" s="14">
        <f t="shared" si="59"/>
        <v>0</v>
      </c>
      <c r="T87" s="14">
        <f t="shared" si="59"/>
        <v>0</v>
      </c>
      <c r="U87" s="14">
        <f t="shared" si="59"/>
        <v>0</v>
      </c>
      <c r="V87" s="14">
        <f t="shared" si="59"/>
        <v>0</v>
      </c>
      <c r="W87" s="14">
        <f t="shared" si="59"/>
        <v>0</v>
      </c>
      <c r="X87" s="4"/>
      <c r="Y87" s="4"/>
      <c r="Z87" s="4"/>
    </row>
    <row r="88" ht="12.75" customHeight="1">
      <c r="A88" s="18">
        <v>73.1</v>
      </c>
      <c r="B88" s="16" t="s">
        <v>127</v>
      </c>
      <c r="C88" s="35">
        <f t="shared" ref="C88:C99" si="60">H88+M88+R88+W88</f>
        <v>22.08</v>
      </c>
      <c r="D88" s="19">
        <v>5.52</v>
      </c>
      <c r="E88" s="19">
        <v>5.52</v>
      </c>
      <c r="F88" s="19">
        <v>5.52</v>
      </c>
      <c r="G88" s="19">
        <v>5.52</v>
      </c>
      <c r="H88" s="36">
        <f t="shared" ref="H88:H99" si="61">SUM(D88:G88)</f>
        <v>22.08</v>
      </c>
      <c r="I88" s="17"/>
      <c r="J88" s="17"/>
      <c r="K88" s="17"/>
      <c r="L88" s="17"/>
      <c r="M88" s="36">
        <f t="shared" ref="M88:M99" si="62">SUM(I88:L88)</f>
        <v>0</v>
      </c>
      <c r="N88" s="17"/>
      <c r="O88" s="17"/>
      <c r="P88" s="17"/>
      <c r="Q88" s="17"/>
      <c r="R88" s="36">
        <f t="shared" ref="R88:R99" si="63">SUM(N88:Q88)</f>
        <v>0</v>
      </c>
      <c r="S88" s="17"/>
      <c r="T88" s="17"/>
      <c r="U88" s="17"/>
      <c r="V88" s="17"/>
      <c r="W88" s="36">
        <f t="shared" ref="W88:W99" si="64">SUM(S88:V88)</f>
        <v>0</v>
      </c>
      <c r="X88" s="4"/>
      <c r="Y88" s="4"/>
      <c r="Z88" s="4"/>
    </row>
    <row r="89" ht="12.75" customHeight="1">
      <c r="A89" s="18">
        <v>73.2</v>
      </c>
      <c r="B89" s="16" t="s">
        <v>128</v>
      </c>
      <c r="C89" s="35">
        <f t="shared" si="60"/>
        <v>1.92</v>
      </c>
      <c r="D89" s="19">
        <v>0.48</v>
      </c>
      <c r="E89" s="19">
        <v>0.48</v>
      </c>
      <c r="F89" s="19">
        <v>0.48</v>
      </c>
      <c r="G89" s="19">
        <v>0.48</v>
      </c>
      <c r="H89" s="36">
        <f t="shared" si="61"/>
        <v>1.92</v>
      </c>
      <c r="I89" s="17"/>
      <c r="J89" s="17"/>
      <c r="K89" s="17"/>
      <c r="L89" s="17"/>
      <c r="M89" s="36">
        <f t="shared" si="62"/>
        <v>0</v>
      </c>
      <c r="N89" s="17"/>
      <c r="O89" s="17"/>
      <c r="P89" s="17"/>
      <c r="Q89" s="17"/>
      <c r="R89" s="36">
        <f t="shared" si="63"/>
        <v>0</v>
      </c>
      <c r="S89" s="17"/>
      <c r="T89" s="17"/>
      <c r="U89" s="17"/>
      <c r="V89" s="17"/>
      <c r="W89" s="36">
        <f t="shared" si="64"/>
        <v>0</v>
      </c>
      <c r="X89" s="4"/>
      <c r="Y89" s="4"/>
      <c r="Z89" s="4"/>
    </row>
    <row r="90" ht="12.75" customHeight="1">
      <c r="A90" s="18">
        <v>73.3</v>
      </c>
      <c r="B90" s="16" t="s">
        <v>129</v>
      </c>
      <c r="C90" s="35">
        <f t="shared" si="60"/>
        <v>0.56</v>
      </c>
      <c r="D90" s="19">
        <v>0.14</v>
      </c>
      <c r="E90" s="19">
        <v>0.14</v>
      </c>
      <c r="F90" s="19">
        <v>0.14</v>
      </c>
      <c r="G90" s="19">
        <v>0.14</v>
      </c>
      <c r="H90" s="36">
        <f t="shared" si="61"/>
        <v>0.56</v>
      </c>
      <c r="I90" s="17"/>
      <c r="J90" s="17"/>
      <c r="K90" s="17"/>
      <c r="L90" s="17"/>
      <c r="M90" s="36">
        <f t="shared" si="62"/>
        <v>0</v>
      </c>
      <c r="N90" s="17"/>
      <c r="O90" s="17"/>
      <c r="P90" s="17"/>
      <c r="Q90" s="17"/>
      <c r="R90" s="36">
        <f t="shared" si="63"/>
        <v>0</v>
      </c>
      <c r="S90" s="17"/>
      <c r="T90" s="17"/>
      <c r="U90" s="17"/>
      <c r="V90" s="17"/>
      <c r="W90" s="36">
        <f t="shared" si="64"/>
        <v>0</v>
      </c>
      <c r="X90" s="4"/>
      <c r="Y90" s="4"/>
      <c r="Z90" s="4"/>
    </row>
    <row r="91" ht="12.75" customHeight="1">
      <c r="A91" s="18">
        <v>73.4</v>
      </c>
      <c r="B91" s="16" t="s">
        <v>130</v>
      </c>
      <c r="C91" s="35">
        <f t="shared" si="60"/>
        <v>0.04</v>
      </c>
      <c r="D91" s="19">
        <v>0.01</v>
      </c>
      <c r="E91" s="19">
        <v>0.01</v>
      </c>
      <c r="F91" s="19">
        <v>0.01</v>
      </c>
      <c r="G91" s="19">
        <v>0.01</v>
      </c>
      <c r="H91" s="36">
        <f t="shared" si="61"/>
        <v>0.04</v>
      </c>
      <c r="I91" s="17"/>
      <c r="J91" s="17"/>
      <c r="K91" s="17"/>
      <c r="L91" s="17"/>
      <c r="M91" s="36">
        <f t="shared" si="62"/>
        <v>0</v>
      </c>
      <c r="N91" s="17"/>
      <c r="O91" s="17"/>
      <c r="P91" s="17"/>
      <c r="Q91" s="17"/>
      <c r="R91" s="36">
        <f t="shared" si="63"/>
        <v>0</v>
      </c>
      <c r="S91" s="17"/>
      <c r="T91" s="17"/>
      <c r="U91" s="17"/>
      <c r="V91" s="17"/>
      <c r="W91" s="36">
        <f t="shared" si="64"/>
        <v>0</v>
      </c>
      <c r="X91" s="4"/>
      <c r="Y91" s="4"/>
      <c r="Z91" s="4"/>
    </row>
    <row r="92" ht="12.75" customHeight="1">
      <c r="A92" s="18">
        <v>74.0</v>
      </c>
      <c r="B92" s="16" t="s">
        <v>131</v>
      </c>
      <c r="C92" s="35">
        <f t="shared" si="60"/>
        <v>10.6</v>
      </c>
      <c r="D92" s="19">
        <v>2.65</v>
      </c>
      <c r="E92" s="19">
        <v>2.65</v>
      </c>
      <c r="F92" s="19">
        <v>2.65</v>
      </c>
      <c r="G92" s="19">
        <v>2.65</v>
      </c>
      <c r="H92" s="36">
        <f t="shared" si="61"/>
        <v>10.6</v>
      </c>
      <c r="I92" s="17"/>
      <c r="J92" s="17"/>
      <c r="K92" s="17"/>
      <c r="L92" s="17"/>
      <c r="M92" s="36">
        <f t="shared" si="62"/>
        <v>0</v>
      </c>
      <c r="N92" s="17"/>
      <c r="O92" s="17"/>
      <c r="P92" s="17"/>
      <c r="Q92" s="17"/>
      <c r="R92" s="36">
        <f t="shared" si="63"/>
        <v>0</v>
      </c>
      <c r="S92" s="17"/>
      <c r="T92" s="17"/>
      <c r="U92" s="17"/>
      <c r="V92" s="17"/>
      <c r="W92" s="36">
        <f t="shared" si="64"/>
        <v>0</v>
      </c>
      <c r="X92" s="4"/>
      <c r="Y92" s="4"/>
      <c r="Z92" s="4"/>
    </row>
    <row r="93" ht="12.75" customHeight="1">
      <c r="A93" s="18">
        <v>75.1</v>
      </c>
      <c r="B93" s="16" t="s">
        <v>132</v>
      </c>
      <c r="C93" s="35">
        <f t="shared" si="60"/>
        <v>3.95</v>
      </c>
      <c r="D93" s="19">
        <v>0.0</v>
      </c>
      <c r="E93" s="19">
        <v>0.0</v>
      </c>
      <c r="F93" s="19">
        <v>0.0</v>
      </c>
      <c r="G93" s="19">
        <v>3.95</v>
      </c>
      <c r="H93" s="36">
        <f t="shared" si="61"/>
        <v>3.95</v>
      </c>
      <c r="I93" s="17"/>
      <c r="J93" s="17"/>
      <c r="K93" s="17"/>
      <c r="L93" s="17"/>
      <c r="M93" s="36">
        <f t="shared" si="62"/>
        <v>0</v>
      </c>
      <c r="N93" s="17"/>
      <c r="O93" s="17"/>
      <c r="P93" s="17"/>
      <c r="Q93" s="17"/>
      <c r="R93" s="36">
        <f t="shared" si="63"/>
        <v>0</v>
      </c>
      <c r="S93" s="17"/>
      <c r="T93" s="17"/>
      <c r="U93" s="17"/>
      <c r="V93" s="17"/>
      <c r="W93" s="36">
        <f t="shared" si="64"/>
        <v>0</v>
      </c>
      <c r="X93" s="4"/>
      <c r="Y93" s="4"/>
      <c r="Z93" s="4"/>
    </row>
    <row r="94" ht="12.75" customHeight="1">
      <c r="A94" s="18">
        <v>75.2</v>
      </c>
      <c r="B94" s="16" t="s">
        <v>133</v>
      </c>
      <c r="C94" s="35">
        <f t="shared" si="60"/>
        <v>0.04</v>
      </c>
      <c r="D94" s="19">
        <v>0.01</v>
      </c>
      <c r="E94" s="19">
        <v>0.01</v>
      </c>
      <c r="F94" s="19">
        <v>0.01</v>
      </c>
      <c r="G94" s="19">
        <v>0.01</v>
      </c>
      <c r="H94" s="36">
        <f t="shared" si="61"/>
        <v>0.04</v>
      </c>
      <c r="I94" s="17"/>
      <c r="J94" s="17"/>
      <c r="K94" s="17"/>
      <c r="L94" s="17"/>
      <c r="M94" s="36">
        <f t="shared" si="62"/>
        <v>0</v>
      </c>
      <c r="N94" s="17"/>
      <c r="O94" s="17"/>
      <c r="P94" s="17"/>
      <c r="Q94" s="17"/>
      <c r="R94" s="36">
        <f t="shared" si="63"/>
        <v>0</v>
      </c>
      <c r="S94" s="17"/>
      <c r="T94" s="17"/>
      <c r="U94" s="17"/>
      <c r="V94" s="17"/>
      <c r="W94" s="36">
        <f t="shared" si="64"/>
        <v>0</v>
      </c>
      <c r="X94" s="4"/>
      <c r="Y94" s="4"/>
      <c r="Z94" s="4"/>
    </row>
    <row r="95" ht="12.75" customHeight="1">
      <c r="A95" s="18">
        <v>76.0</v>
      </c>
      <c r="B95" s="16" t="s">
        <v>134</v>
      </c>
      <c r="C95" s="35">
        <f t="shared" si="60"/>
        <v>0</v>
      </c>
      <c r="D95" s="19">
        <v>0.0</v>
      </c>
      <c r="E95" s="19">
        <v>0.0</v>
      </c>
      <c r="F95" s="19">
        <v>0.0</v>
      </c>
      <c r="G95" s="19">
        <v>0.0</v>
      </c>
      <c r="H95" s="36">
        <f t="shared" si="61"/>
        <v>0</v>
      </c>
      <c r="I95" s="17"/>
      <c r="J95" s="17"/>
      <c r="K95" s="17"/>
      <c r="L95" s="17"/>
      <c r="M95" s="36">
        <f t="shared" si="62"/>
        <v>0</v>
      </c>
      <c r="N95" s="17"/>
      <c r="O95" s="17"/>
      <c r="P95" s="17"/>
      <c r="Q95" s="17"/>
      <c r="R95" s="36">
        <f t="shared" si="63"/>
        <v>0</v>
      </c>
      <c r="S95" s="17"/>
      <c r="T95" s="17"/>
      <c r="U95" s="17"/>
      <c r="V95" s="17"/>
      <c r="W95" s="36">
        <f t="shared" si="64"/>
        <v>0</v>
      </c>
      <c r="X95" s="4"/>
      <c r="Y95" s="4"/>
      <c r="Z95" s="4"/>
    </row>
    <row r="96" ht="12.75" customHeight="1">
      <c r="A96" s="18">
        <v>77.0</v>
      </c>
      <c r="B96" s="16" t="s">
        <v>135</v>
      </c>
      <c r="C96" s="35">
        <f t="shared" si="60"/>
        <v>0.2</v>
      </c>
      <c r="D96" s="19">
        <v>0.05</v>
      </c>
      <c r="E96" s="19">
        <v>0.05</v>
      </c>
      <c r="F96" s="19">
        <v>0.05</v>
      </c>
      <c r="G96" s="19">
        <v>0.05</v>
      </c>
      <c r="H96" s="36">
        <f t="shared" si="61"/>
        <v>0.2</v>
      </c>
      <c r="I96" s="17"/>
      <c r="J96" s="17"/>
      <c r="K96" s="17"/>
      <c r="L96" s="17"/>
      <c r="M96" s="36">
        <f t="shared" si="62"/>
        <v>0</v>
      </c>
      <c r="N96" s="17"/>
      <c r="O96" s="17"/>
      <c r="P96" s="17"/>
      <c r="Q96" s="17"/>
      <c r="R96" s="36">
        <f t="shared" si="63"/>
        <v>0</v>
      </c>
      <c r="S96" s="17"/>
      <c r="T96" s="17"/>
      <c r="U96" s="17"/>
      <c r="V96" s="17"/>
      <c r="W96" s="36">
        <f t="shared" si="64"/>
        <v>0</v>
      </c>
      <c r="X96" s="4"/>
      <c r="Y96" s="4"/>
      <c r="Z96" s="4"/>
    </row>
    <row r="97" ht="12.75" customHeight="1">
      <c r="A97" s="18">
        <v>78.0</v>
      </c>
      <c r="B97" s="16" t="s">
        <v>136</v>
      </c>
      <c r="C97" s="35">
        <f t="shared" si="60"/>
        <v>0</v>
      </c>
      <c r="D97" s="19">
        <v>0.0</v>
      </c>
      <c r="E97" s="19">
        <v>0.0</v>
      </c>
      <c r="F97" s="19">
        <v>0.0</v>
      </c>
      <c r="G97" s="19">
        <v>0.0</v>
      </c>
      <c r="H97" s="36">
        <f t="shared" si="61"/>
        <v>0</v>
      </c>
      <c r="I97" s="17"/>
      <c r="J97" s="17"/>
      <c r="K97" s="17"/>
      <c r="L97" s="17"/>
      <c r="M97" s="36">
        <f t="shared" si="62"/>
        <v>0</v>
      </c>
      <c r="N97" s="17"/>
      <c r="O97" s="17"/>
      <c r="P97" s="17"/>
      <c r="Q97" s="17"/>
      <c r="R97" s="36">
        <f t="shared" si="63"/>
        <v>0</v>
      </c>
      <c r="S97" s="17"/>
      <c r="T97" s="17"/>
      <c r="U97" s="17"/>
      <c r="V97" s="17"/>
      <c r="W97" s="36">
        <f t="shared" si="64"/>
        <v>0</v>
      </c>
      <c r="X97" s="4"/>
      <c r="Y97" s="4"/>
      <c r="Z97" s="4"/>
    </row>
    <row r="98" ht="12.75" customHeight="1">
      <c r="A98" s="18">
        <v>79.1</v>
      </c>
      <c r="B98" s="16" t="s">
        <v>45</v>
      </c>
      <c r="C98" s="35">
        <f t="shared" si="60"/>
        <v>1.2</v>
      </c>
      <c r="D98" s="19">
        <v>0.3</v>
      </c>
      <c r="E98" s="19">
        <v>0.3</v>
      </c>
      <c r="F98" s="19">
        <v>0.3</v>
      </c>
      <c r="G98" s="19">
        <v>0.3</v>
      </c>
      <c r="H98" s="36">
        <f t="shared" si="61"/>
        <v>1.2</v>
      </c>
      <c r="I98" s="17"/>
      <c r="J98" s="17"/>
      <c r="K98" s="17"/>
      <c r="L98" s="17"/>
      <c r="M98" s="36">
        <f t="shared" si="62"/>
        <v>0</v>
      </c>
      <c r="N98" s="17"/>
      <c r="O98" s="17"/>
      <c r="P98" s="17"/>
      <c r="Q98" s="17"/>
      <c r="R98" s="36">
        <f t="shared" si="63"/>
        <v>0</v>
      </c>
      <c r="S98" s="17"/>
      <c r="T98" s="17"/>
      <c r="U98" s="17"/>
      <c r="V98" s="17"/>
      <c r="W98" s="36">
        <f t="shared" si="64"/>
        <v>0</v>
      </c>
      <c r="X98" s="4"/>
      <c r="Y98" s="4"/>
      <c r="Z98" s="4"/>
    </row>
    <row r="99" ht="12.75" customHeight="1">
      <c r="A99" s="18">
        <v>79.2</v>
      </c>
      <c r="B99" s="16" t="s">
        <v>137</v>
      </c>
      <c r="C99" s="35">
        <f t="shared" si="60"/>
        <v>2.4</v>
      </c>
      <c r="D99" s="19">
        <v>0.6</v>
      </c>
      <c r="E99" s="19">
        <v>0.6</v>
      </c>
      <c r="F99" s="19">
        <v>0.6</v>
      </c>
      <c r="G99" s="19">
        <v>0.6</v>
      </c>
      <c r="H99" s="36">
        <f t="shared" si="61"/>
        <v>2.4</v>
      </c>
      <c r="I99" s="17"/>
      <c r="J99" s="17"/>
      <c r="K99" s="17"/>
      <c r="L99" s="17"/>
      <c r="M99" s="36">
        <f t="shared" si="62"/>
        <v>0</v>
      </c>
      <c r="N99" s="17"/>
      <c r="O99" s="17"/>
      <c r="P99" s="17"/>
      <c r="Q99" s="17"/>
      <c r="R99" s="36">
        <f t="shared" si="63"/>
        <v>0</v>
      </c>
      <c r="S99" s="17"/>
      <c r="T99" s="17"/>
      <c r="U99" s="17"/>
      <c r="V99" s="17"/>
      <c r="W99" s="36">
        <f t="shared" si="64"/>
        <v>0</v>
      </c>
      <c r="X99" s="4"/>
      <c r="Y99" s="4"/>
      <c r="Z99" s="4"/>
    </row>
    <row r="100" ht="12.75" customHeight="1">
      <c r="A100" s="12" t="s">
        <v>138</v>
      </c>
      <c r="B100" s="13" t="s">
        <v>139</v>
      </c>
      <c r="C100" s="14">
        <f t="shared" ref="C100:W100" si="65">SUM(C101:C104)</f>
        <v>1.815</v>
      </c>
      <c r="D100" s="14">
        <f t="shared" si="65"/>
        <v>0.37375</v>
      </c>
      <c r="E100" s="14">
        <f t="shared" si="65"/>
        <v>0.37375</v>
      </c>
      <c r="F100" s="14">
        <f t="shared" si="65"/>
        <v>0.37375</v>
      </c>
      <c r="G100" s="14">
        <f t="shared" si="65"/>
        <v>0.37375</v>
      </c>
      <c r="H100" s="14">
        <f t="shared" si="65"/>
        <v>1.495</v>
      </c>
      <c r="I100" s="14">
        <f t="shared" si="65"/>
        <v>0</v>
      </c>
      <c r="J100" s="14">
        <f t="shared" si="65"/>
        <v>0.08</v>
      </c>
      <c r="K100" s="14">
        <f t="shared" si="65"/>
        <v>0</v>
      </c>
      <c r="L100" s="14">
        <f t="shared" si="65"/>
        <v>0</v>
      </c>
      <c r="M100" s="14">
        <f t="shared" si="65"/>
        <v>0.08</v>
      </c>
      <c r="N100" s="14">
        <f t="shared" si="65"/>
        <v>0</v>
      </c>
      <c r="O100" s="14">
        <f t="shared" si="65"/>
        <v>0.08</v>
      </c>
      <c r="P100" s="14">
        <f t="shared" si="65"/>
        <v>0.08</v>
      </c>
      <c r="Q100" s="14">
        <f t="shared" si="65"/>
        <v>0</v>
      </c>
      <c r="R100" s="14">
        <f t="shared" si="65"/>
        <v>0.16</v>
      </c>
      <c r="S100" s="14">
        <f t="shared" si="65"/>
        <v>0</v>
      </c>
      <c r="T100" s="14">
        <f t="shared" si="65"/>
        <v>0</v>
      </c>
      <c r="U100" s="14">
        <f t="shared" si="65"/>
        <v>0.08</v>
      </c>
      <c r="V100" s="14">
        <f t="shared" si="65"/>
        <v>0</v>
      </c>
      <c r="W100" s="14">
        <f t="shared" si="65"/>
        <v>0.08</v>
      </c>
      <c r="X100" s="4"/>
      <c r="Y100" s="4"/>
      <c r="Z100" s="4"/>
    </row>
    <row r="101" ht="12.75" customHeight="1">
      <c r="A101" s="18">
        <v>80.0</v>
      </c>
      <c r="B101" s="16" t="s">
        <v>140</v>
      </c>
      <c r="C101" s="35">
        <f t="shared" ref="C101:C107" si="67">H101+M101+R101+W101</f>
        <v>0.92</v>
      </c>
      <c r="D101" s="17">
        <f t="shared" ref="D101:G101" si="66">0.05*1*3</f>
        <v>0.15</v>
      </c>
      <c r="E101" s="17">
        <f t="shared" si="66"/>
        <v>0.15</v>
      </c>
      <c r="F101" s="17">
        <f t="shared" si="66"/>
        <v>0.15</v>
      </c>
      <c r="G101" s="17">
        <f t="shared" si="66"/>
        <v>0.15</v>
      </c>
      <c r="H101" s="36">
        <f t="shared" ref="H101:H107" si="69">SUM(D101:G101)</f>
        <v>0.6</v>
      </c>
      <c r="I101" s="17"/>
      <c r="J101" s="19">
        <v>0.08</v>
      </c>
      <c r="K101" s="17"/>
      <c r="L101" s="17"/>
      <c r="M101" s="36">
        <f t="shared" ref="M101:M107" si="70">SUM(I101:L101)</f>
        <v>0.08</v>
      </c>
      <c r="N101" s="17"/>
      <c r="O101" s="19">
        <v>0.08</v>
      </c>
      <c r="P101" s="19">
        <v>0.08</v>
      </c>
      <c r="Q101" s="17"/>
      <c r="R101" s="36">
        <f t="shared" ref="R101:R107" si="71">SUM(N101:Q101)</f>
        <v>0.16</v>
      </c>
      <c r="S101" s="17"/>
      <c r="T101" s="17"/>
      <c r="U101" s="19">
        <v>0.08</v>
      </c>
      <c r="V101" s="17"/>
      <c r="W101" s="36">
        <f t="shared" ref="W101:W107" si="72">SUM(S101:V101)</f>
        <v>0.08</v>
      </c>
      <c r="X101" s="4"/>
      <c r="Y101" s="4"/>
      <c r="Z101" s="4"/>
    </row>
    <row r="102" ht="12.75" customHeight="1">
      <c r="A102" s="18">
        <v>81.0</v>
      </c>
      <c r="B102" s="16" t="s">
        <v>141</v>
      </c>
      <c r="C102" s="35">
        <f t="shared" si="67"/>
        <v>0.562</v>
      </c>
      <c r="D102" s="17">
        <f t="shared" ref="D102:G102" si="68">0.108+0.0325</f>
        <v>0.1405</v>
      </c>
      <c r="E102" s="17">
        <f t="shared" si="68"/>
        <v>0.1405</v>
      </c>
      <c r="F102" s="17">
        <f t="shared" si="68"/>
        <v>0.1405</v>
      </c>
      <c r="G102" s="17">
        <f t="shared" si="68"/>
        <v>0.1405</v>
      </c>
      <c r="H102" s="36">
        <f t="shared" si="69"/>
        <v>0.562</v>
      </c>
      <c r="I102" s="17"/>
      <c r="J102" s="17"/>
      <c r="K102" s="17"/>
      <c r="L102" s="17"/>
      <c r="M102" s="36">
        <f t="shared" si="70"/>
        <v>0</v>
      </c>
      <c r="N102" s="17"/>
      <c r="O102" s="17"/>
      <c r="P102" s="17"/>
      <c r="Q102" s="17"/>
      <c r="R102" s="36">
        <f t="shared" si="71"/>
        <v>0</v>
      </c>
      <c r="S102" s="17"/>
      <c r="T102" s="17"/>
      <c r="U102" s="17"/>
      <c r="V102" s="17"/>
      <c r="W102" s="36">
        <f t="shared" si="72"/>
        <v>0</v>
      </c>
      <c r="X102" s="4"/>
      <c r="Y102" s="4"/>
      <c r="Z102" s="4"/>
    </row>
    <row r="103" ht="12.75" customHeight="1">
      <c r="A103" s="18">
        <v>82.0</v>
      </c>
      <c r="B103" s="16" t="s">
        <v>142</v>
      </c>
      <c r="C103" s="35">
        <f t="shared" si="67"/>
        <v>0</v>
      </c>
      <c r="D103" s="17"/>
      <c r="E103" s="17"/>
      <c r="F103" s="17"/>
      <c r="G103" s="17"/>
      <c r="H103" s="36">
        <f t="shared" si="69"/>
        <v>0</v>
      </c>
      <c r="I103" s="17"/>
      <c r="J103" s="17"/>
      <c r="K103" s="17"/>
      <c r="L103" s="17"/>
      <c r="M103" s="36">
        <f t="shared" si="70"/>
        <v>0</v>
      </c>
      <c r="N103" s="17"/>
      <c r="O103" s="17"/>
      <c r="P103" s="17"/>
      <c r="Q103" s="17"/>
      <c r="R103" s="36">
        <f t="shared" si="71"/>
        <v>0</v>
      </c>
      <c r="S103" s="17"/>
      <c r="T103" s="17"/>
      <c r="U103" s="17"/>
      <c r="V103" s="17"/>
      <c r="W103" s="36">
        <f t="shared" si="72"/>
        <v>0</v>
      </c>
      <c r="X103" s="4"/>
      <c r="Y103" s="4"/>
      <c r="Z103" s="4"/>
    </row>
    <row r="104" ht="12.75" customHeight="1">
      <c r="A104" s="18">
        <v>83.0</v>
      </c>
      <c r="B104" s="16" t="s">
        <v>143</v>
      </c>
      <c r="C104" s="35">
        <f t="shared" si="67"/>
        <v>0.333</v>
      </c>
      <c r="D104" s="19">
        <f t="shared" ref="D104:G104" si="73">0.02775*3</f>
        <v>0.08325</v>
      </c>
      <c r="E104" s="19">
        <f t="shared" si="73"/>
        <v>0.08325</v>
      </c>
      <c r="F104" s="19">
        <f t="shared" si="73"/>
        <v>0.08325</v>
      </c>
      <c r="G104" s="19">
        <f t="shared" si="73"/>
        <v>0.08325</v>
      </c>
      <c r="H104" s="36">
        <f t="shared" si="69"/>
        <v>0.333</v>
      </c>
      <c r="I104" s="17"/>
      <c r="J104" s="17"/>
      <c r="K104" s="17"/>
      <c r="L104" s="17"/>
      <c r="M104" s="36">
        <f t="shared" si="70"/>
        <v>0</v>
      </c>
      <c r="N104" s="17"/>
      <c r="O104" s="17"/>
      <c r="P104" s="17"/>
      <c r="Q104" s="17"/>
      <c r="R104" s="36">
        <f t="shared" si="71"/>
        <v>0</v>
      </c>
      <c r="S104" s="17"/>
      <c r="T104" s="17"/>
      <c r="U104" s="17"/>
      <c r="V104" s="17"/>
      <c r="W104" s="36">
        <f t="shared" si="72"/>
        <v>0</v>
      </c>
      <c r="X104" s="4"/>
      <c r="Y104" s="4"/>
      <c r="Z104" s="4"/>
    </row>
    <row r="105" ht="12.75" customHeight="1">
      <c r="A105" s="12">
        <v>84.0</v>
      </c>
      <c r="B105" s="13" t="s">
        <v>144</v>
      </c>
      <c r="C105" s="14">
        <f t="shared" si="67"/>
        <v>0</v>
      </c>
      <c r="D105" s="14"/>
      <c r="E105" s="14"/>
      <c r="F105" s="14"/>
      <c r="G105" s="14"/>
      <c r="H105" s="14">
        <f t="shared" si="69"/>
        <v>0</v>
      </c>
      <c r="I105" s="14"/>
      <c r="J105" s="14"/>
      <c r="K105" s="14"/>
      <c r="L105" s="14"/>
      <c r="M105" s="14">
        <f t="shared" si="70"/>
        <v>0</v>
      </c>
      <c r="N105" s="14"/>
      <c r="O105" s="14"/>
      <c r="P105" s="14"/>
      <c r="Q105" s="14"/>
      <c r="R105" s="14">
        <f t="shared" si="71"/>
        <v>0</v>
      </c>
      <c r="S105" s="14"/>
      <c r="T105" s="14"/>
      <c r="U105" s="14"/>
      <c r="V105" s="14"/>
      <c r="W105" s="14">
        <f t="shared" si="72"/>
        <v>0</v>
      </c>
      <c r="X105" s="4"/>
      <c r="Y105" s="4"/>
      <c r="Z105" s="4"/>
    </row>
    <row r="106" ht="12.75" customHeight="1">
      <c r="A106" s="12">
        <v>85.0</v>
      </c>
      <c r="B106" s="13" t="s">
        <v>145</v>
      </c>
      <c r="C106" s="14">
        <f t="shared" si="67"/>
        <v>0</v>
      </c>
      <c r="D106" s="14"/>
      <c r="E106" s="14"/>
      <c r="F106" s="14"/>
      <c r="G106" s="14"/>
      <c r="H106" s="14">
        <f t="shared" si="69"/>
        <v>0</v>
      </c>
      <c r="I106" s="14"/>
      <c r="J106" s="14"/>
      <c r="K106" s="14"/>
      <c r="L106" s="14"/>
      <c r="M106" s="14">
        <f t="shared" si="70"/>
        <v>0</v>
      </c>
      <c r="N106" s="14"/>
      <c r="O106" s="14"/>
      <c r="P106" s="14"/>
      <c r="Q106" s="14"/>
      <c r="R106" s="14">
        <f t="shared" si="71"/>
        <v>0</v>
      </c>
      <c r="S106" s="14"/>
      <c r="T106" s="14"/>
      <c r="U106" s="14"/>
      <c r="V106" s="14"/>
      <c r="W106" s="14">
        <f t="shared" si="72"/>
        <v>0</v>
      </c>
      <c r="X106" s="4"/>
      <c r="Y106" s="4"/>
      <c r="Z106" s="4"/>
    </row>
    <row r="107" ht="12.75" customHeight="1">
      <c r="A107" s="12">
        <v>86.0</v>
      </c>
      <c r="B107" s="13" t="s">
        <v>146</v>
      </c>
      <c r="C107" s="14">
        <f t="shared" si="67"/>
        <v>0</v>
      </c>
      <c r="D107" s="14"/>
      <c r="E107" s="14"/>
      <c r="F107" s="14"/>
      <c r="G107" s="14"/>
      <c r="H107" s="14">
        <f t="shared" si="69"/>
        <v>0</v>
      </c>
      <c r="I107" s="14"/>
      <c r="J107" s="14"/>
      <c r="K107" s="14"/>
      <c r="L107" s="14"/>
      <c r="M107" s="14">
        <f t="shared" si="70"/>
        <v>0</v>
      </c>
      <c r="N107" s="14"/>
      <c r="O107" s="14"/>
      <c r="P107" s="14"/>
      <c r="Q107" s="14"/>
      <c r="R107" s="14">
        <f t="shared" si="71"/>
        <v>0</v>
      </c>
      <c r="S107" s="14"/>
      <c r="T107" s="14"/>
      <c r="U107" s="14"/>
      <c r="V107" s="14"/>
      <c r="W107" s="14">
        <f t="shared" si="72"/>
        <v>0</v>
      </c>
      <c r="X107" s="4"/>
      <c r="Y107" s="4"/>
      <c r="Z107" s="4"/>
    </row>
    <row r="108" ht="12.75" customHeight="1">
      <c r="A108" s="9" t="s">
        <v>147</v>
      </c>
      <c r="B108" s="10" t="s">
        <v>148</v>
      </c>
      <c r="C108" s="11">
        <f t="shared" ref="C108:W108" si="74">C109+C120+C123+C129+C133+C139+C143+C148+C149+C150+C154</f>
        <v>13.74</v>
      </c>
      <c r="D108" s="11">
        <f t="shared" si="74"/>
        <v>0.075</v>
      </c>
      <c r="E108" s="11">
        <f t="shared" si="74"/>
        <v>4.155</v>
      </c>
      <c r="F108" s="11">
        <f t="shared" si="74"/>
        <v>5.205</v>
      </c>
      <c r="G108" s="11">
        <f t="shared" si="74"/>
        <v>4.305</v>
      </c>
      <c r="H108" s="11">
        <f t="shared" si="74"/>
        <v>13.74</v>
      </c>
      <c r="I108" s="11">
        <f t="shared" si="74"/>
        <v>0</v>
      </c>
      <c r="J108" s="11">
        <f t="shared" si="74"/>
        <v>0</v>
      </c>
      <c r="K108" s="11">
        <f t="shared" si="74"/>
        <v>0</v>
      </c>
      <c r="L108" s="11">
        <f t="shared" si="74"/>
        <v>0</v>
      </c>
      <c r="M108" s="11">
        <f t="shared" si="74"/>
        <v>0</v>
      </c>
      <c r="N108" s="11">
        <f t="shared" si="74"/>
        <v>0</v>
      </c>
      <c r="O108" s="11">
        <f t="shared" si="74"/>
        <v>0</v>
      </c>
      <c r="P108" s="11">
        <f t="shared" si="74"/>
        <v>0</v>
      </c>
      <c r="Q108" s="11">
        <f t="shared" si="74"/>
        <v>0</v>
      </c>
      <c r="R108" s="11">
        <f t="shared" si="74"/>
        <v>0</v>
      </c>
      <c r="S108" s="11">
        <f t="shared" si="74"/>
        <v>0</v>
      </c>
      <c r="T108" s="11">
        <f t="shared" si="74"/>
        <v>0</v>
      </c>
      <c r="U108" s="11">
        <f t="shared" si="74"/>
        <v>0</v>
      </c>
      <c r="V108" s="11">
        <f t="shared" si="74"/>
        <v>0</v>
      </c>
      <c r="W108" s="11">
        <f t="shared" si="74"/>
        <v>0</v>
      </c>
      <c r="X108" s="4"/>
      <c r="Y108" s="4"/>
      <c r="Z108" s="4"/>
    </row>
    <row r="109" ht="12.75" customHeight="1">
      <c r="A109" s="12" t="s">
        <v>149</v>
      </c>
      <c r="B109" s="13" t="s">
        <v>150</v>
      </c>
      <c r="C109" s="14">
        <f t="shared" ref="C109:W109" si="75">SUM(C110:C119)</f>
        <v>3.25</v>
      </c>
      <c r="D109" s="14">
        <f t="shared" si="75"/>
        <v>0</v>
      </c>
      <c r="E109" s="14">
        <f t="shared" si="75"/>
        <v>1.1</v>
      </c>
      <c r="F109" s="14">
        <f t="shared" si="75"/>
        <v>1.1</v>
      </c>
      <c r="G109" s="14">
        <f t="shared" si="75"/>
        <v>1.05</v>
      </c>
      <c r="H109" s="14">
        <f t="shared" si="75"/>
        <v>3.25</v>
      </c>
      <c r="I109" s="14">
        <f t="shared" si="75"/>
        <v>0</v>
      </c>
      <c r="J109" s="14">
        <f t="shared" si="75"/>
        <v>0</v>
      </c>
      <c r="K109" s="14">
        <f t="shared" si="75"/>
        <v>0</v>
      </c>
      <c r="L109" s="14">
        <f t="shared" si="75"/>
        <v>0</v>
      </c>
      <c r="M109" s="14">
        <f t="shared" si="75"/>
        <v>0</v>
      </c>
      <c r="N109" s="14">
        <f t="shared" si="75"/>
        <v>0</v>
      </c>
      <c r="O109" s="14">
        <f t="shared" si="75"/>
        <v>0</v>
      </c>
      <c r="P109" s="14">
        <f t="shared" si="75"/>
        <v>0</v>
      </c>
      <c r="Q109" s="14">
        <f t="shared" si="75"/>
        <v>0</v>
      </c>
      <c r="R109" s="14">
        <f t="shared" si="75"/>
        <v>0</v>
      </c>
      <c r="S109" s="14">
        <f t="shared" si="75"/>
        <v>0</v>
      </c>
      <c r="T109" s="14">
        <f t="shared" si="75"/>
        <v>0</v>
      </c>
      <c r="U109" s="14">
        <f t="shared" si="75"/>
        <v>0</v>
      </c>
      <c r="V109" s="14">
        <f t="shared" si="75"/>
        <v>0</v>
      </c>
      <c r="W109" s="14">
        <f t="shared" si="75"/>
        <v>0</v>
      </c>
      <c r="X109" s="4"/>
      <c r="Y109" s="4"/>
      <c r="Z109" s="4"/>
    </row>
    <row r="110" ht="12.75" customHeight="1">
      <c r="A110" s="18">
        <v>87.0</v>
      </c>
      <c r="B110" s="16" t="s">
        <v>151</v>
      </c>
      <c r="C110" s="35">
        <f t="shared" ref="C110:C119" si="76">H110+M110+R110+W110</f>
        <v>0</v>
      </c>
      <c r="D110" s="17"/>
      <c r="E110" s="17"/>
      <c r="F110" s="17"/>
      <c r="G110" s="17"/>
      <c r="H110" s="36">
        <f t="shared" ref="H110:H119" si="77">SUM(D110:G110)</f>
        <v>0</v>
      </c>
      <c r="I110" s="17"/>
      <c r="J110" s="17"/>
      <c r="K110" s="17"/>
      <c r="L110" s="17"/>
      <c r="M110" s="36">
        <f t="shared" ref="M110:M119" si="78">SUM(I110:L110)</f>
        <v>0</v>
      </c>
      <c r="N110" s="17"/>
      <c r="O110" s="17"/>
      <c r="P110" s="17"/>
      <c r="Q110" s="17"/>
      <c r="R110" s="36">
        <f t="shared" ref="R110:R119" si="79">SUM(N110:Q110)</f>
        <v>0</v>
      </c>
      <c r="S110" s="17"/>
      <c r="T110" s="17"/>
      <c r="U110" s="17"/>
      <c r="V110" s="17"/>
      <c r="W110" s="36">
        <f t="shared" ref="W110:W119" si="80">SUM(S110:V110)</f>
        <v>0</v>
      </c>
      <c r="X110" s="4"/>
      <c r="Y110" s="4"/>
      <c r="Z110" s="4"/>
    </row>
    <row r="111" ht="12.75" customHeight="1">
      <c r="A111" s="18">
        <v>88.0</v>
      </c>
      <c r="B111" s="16" t="s">
        <v>152</v>
      </c>
      <c r="C111" s="35">
        <f t="shared" si="76"/>
        <v>3</v>
      </c>
      <c r="D111" s="19">
        <v>0.0</v>
      </c>
      <c r="E111" s="19">
        <v>1.0</v>
      </c>
      <c r="F111" s="19">
        <v>1.0</v>
      </c>
      <c r="G111" s="19">
        <v>1.0</v>
      </c>
      <c r="H111" s="36">
        <f t="shared" si="77"/>
        <v>3</v>
      </c>
      <c r="I111" s="17"/>
      <c r="J111" s="17"/>
      <c r="K111" s="17"/>
      <c r="L111" s="17"/>
      <c r="M111" s="36">
        <f t="shared" si="78"/>
        <v>0</v>
      </c>
      <c r="N111" s="17"/>
      <c r="O111" s="17"/>
      <c r="P111" s="17"/>
      <c r="Q111" s="17"/>
      <c r="R111" s="36">
        <f t="shared" si="79"/>
        <v>0</v>
      </c>
      <c r="S111" s="17"/>
      <c r="T111" s="17"/>
      <c r="U111" s="17"/>
      <c r="V111" s="17"/>
      <c r="W111" s="36">
        <f t="shared" si="80"/>
        <v>0</v>
      </c>
      <c r="X111" s="4"/>
      <c r="Y111" s="4"/>
      <c r="Z111" s="4"/>
    </row>
    <row r="112" ht="12.75" customHeight="1">
      <c r="A112" s="18">
        <v>89.0</v>
      </c>
      <c r="B112" s="16" t="s">
        <v>153</v>
      </c>
      <c r="C112" s="35">
        <f t="shared" si="76"/>
        <v>0</v>
      </c>
      <c r="D112" s="19"/>
      <c r="E112" s="19"/>
      <c r="F112" s="19"/>
      <c r="G112" s="19"/>
      <c r="H112" s="36">
        <f t="shared" si="77"/>
        <v>0</v>
      </c>
      <c r="I112" s="17"/>
      <c r="J112" s="17"/>
      <c r="K112" s="17"/>
      <c r="L112" s="17"/>
      <c r="M112" s="36">
        <f t="shared" si="78"/>
        <v>0</v>
      </c>
      <c r="N112" s="17"/>
      <c r="O112" s="17"/>
      <c r="P112" s="17"/>
      <c r="Q112" s="17"/>
      <c r="R112" s="36">
        <f t="shared" si="79"/>
        <v>0</v>
      </c>
      <c r="S112" s="17"/>
      <c r="T112" s="17"/>
      <c r="U112" s="17"/>
      <c r="V112" s="17"/>
      <c r="W112" s="36">
        <f t="shared" si="80"/>
        <v>0</v>
      </c>
      <c r="X112" s="4"/>
      <c r="Y112" s="4"/>
      <c r="Z112" s="4"/>
    </row>
    <row r="113" ht="12.75" customHeight="1">
      <c r="A113" s="18">
        <v>90.0</v>
      </c>
      <c r="B113" s="16" t="s">
        <v>154</v>
      </c>
      <c r="C113" s="35">
        <f t="shared" si="76"/>
        <v>0</v>
      </c>
      <c r="D113" s="17"/>
      <c r="E113" s="17"/>
      <c r="F113" s="17"/>
      <c r="G113" s="17"/>
      <c r="H113" s="36">
        <f t="shared" si="77"/>
        <v>0</v>
      </c>
      <c r="I113" s="17"/>
      <c r="J113" s="17"/>
      <c r="K113" s="17"/>
      <c r="L113" s="17"/>
      <c r="M113" s="36">
        <f t="shared" si="78"/>
        <v>0</v>
      </c>
      <c r="N113" s="17"/>
      <c r="O113" s="17"/>
      <c r="P113" s="17"/>
      <c r="Q113" s="17"/>
      <c r="R113" s="36">
        <f t="shared" si="79"/>
        <v>0</v>
      </c>
      <c r="S113" s="17"/>
      <c r="T113" s="17"/>
      <c r="U113" s="17"/>
      <c r="V113" s="17"/>
      <c r="W113" s="36">
        <f t="shared" si="80"/>
        <v>0</v>
      </c>
      <c r="X113" s="4"/>
      <c r="Y113" s="4"/>
      <c r="Z113" s="4"/>
    </row>
    <row r="114" ht="12.75" customHeight="1">
      <c r="A114" s="18">
        <v>91.0</v>
      </c>
      <c r="B114" s="59" t="s">
        <v>329</v>
      </c>
      <c r="C114" s="35">
        <f t="shared" si="76"/>
        <v>0.25</v>
      </c>
      <c r="D114" s="19">
        <v>0.0</v>
      </c>
      <c r="E114" s="19">
        <v>0.1</v>
      </c>
      <c r="F114" s="19">
        <v>0.1</v>
      </c>
      <c r="G114" s="19">
        <v>0.05</v>
      </c>
      <c r="H114" s="36">
        <f t="shared" si="77"/>
        <v>0.25</v>
      </c>
      <c r="I114" s="17"/>
      <c r="J114" s="17"/>
      <c r="K114" s="17"/>
      <c r="L114" s="17"/>
      <c r="M114" s="36">
        <f t="shared" si="78"/>
        <v>0</v>
      </c>
      <c r="N114" s="17"/>
      <c r="O114" s="17"/>
      <c r="P114" s="17"/>
      <c r="Q114" s="17"/>
      <c r="R114" s="36">
        <f t="shared" si="79"/>
        <v>0</v>
      </c>
      <c r="S114" s="17"/>
      <c r="T114" s="17"/>
      <c r="U114" s="17"/>
      <c r="V114" s="17"/>
      <c r="W114" s="36">
        <f t="shared" si="80"/>
        <v>0</v>
      </c>
      <c r="X114" s="4"/>
      <c r="Y114" s="4"/>
      <c r="Z114" s="4"/>
    </row>
    <row r="115" ht="12.75" customHeight="1">
      <c r="A115" s="18">
        <v>92.0</v>
      </c>
      <c r="B115" s="16" t="s">
        <v>156</v>
      </c>
      <c r="C115" s="35">
        <f t="shared" si="76"/>
        <v>0</v>
      </c>
      <c r="D115" s="17"/>
      <c r="E115" s="17"/>
      <c r="F115" s="17"/>
      <c r="G115" s="17"/>
      <c r="H115" s="36">
        <f t="shared" si="77"/>
        <v>0</v>
      </c>
      <c r="I115" s="17"/>
      <c r="J115" s="17"/>
      <c r="K115" s="17"/>
      <c r="L115" s="17"/>
      <c r="M115" s="36">
        <f t="shared" si="78"/>
        <v>0</v>
      </c>
      <c r="N115" s="17"/>
      <c r="O115" s="17"/>
      <c r="P115" s="17"/>
      <c r="Q115" s="17"/>
      <c r="R115" s="36">
        <f t="shared" si="79"/>
        <v>0</v>
      </c>
      <c r="S115" s="17"/>
      <c r="T115" s="17"/>
      <c r="U115" s="17"/>
      <c r="V115" s="17"/>
      <c r="W115" s="36">
        <f t="shared" si="80"/>
        <v>0</v>
      </c>
      <c r="X115" s="4"/>
      <c r="Y115" s="4"/>
      <c r="Z115" s="4"/>
    </row>
    <row r="116" ht="12.75" customHeight="1">
      <c r="A116" s="18">
        <v>93.0</v>
      </c>
      <c r="B116" s="16" t="s">
        <v>157</v>
      </c>
      <c r="C116" s="35">
        <f t="shared" si="76"/>
        <v>0</v>
      </c>
      <c r="D116" s="17"/>
      <c r="E116" s="17"/>
      <c r="F116" s="17"/>
      <c r="G116" s="17"/>
      <c r="H116" s="36">
        <f t="shared" si="77"/>
        <v>0</v>
      </c>
      <c r="I116" s="17"/>
      <c r="J116" s="17"/>
      <c r="K116" s="17"/>
      <c r="L116" s="17"/>
      <c r="M116" s="36">
        <f t="shared" si="78"/>
        <v>0</v>
      </c>
      <c r="N116" s="17"/>
      <c r="O116" s="17"/>
      <c r="P116" s="17"/>
      <c r="Q116" s="17"/>
      <c r="R116" s="36">
        <f t="shared" si="79"/>
        <v>0</v>
      </c>
      <c r="S116" s="17"/>
      <c r="T116" s="17"/>
      <c r="U116" s="17"/>
      <c r="V116" s="17"/>
      <c r="W116" s="36">
        <f t="shared" si="80"/>
        <v>0</v>
      </c>
      <c r="X116" s="4"/>
      <c r="Y116" s="4"/>
      <c r="Z116" s="4"/>
    </row>
    <row r="117" ht="12.75" customHeight="1">
      <c r="A117" s="18">
        <v>94.0</v>
      </c>
      <c r="B117" s="16" t="s">
        <v>158</v>
      </c>
      <c r="C117" s="35">
        <f t="shared" si="76"/>
        <v>0</v>
      </c>
      <c r="D117" s="17"/>
      <c r="E117" s="17"/>
      <c r="F117" s="17"/>
      <c r="G117" s="17"/>
      <c r="H117" s="36">
        <f t="shared" si="77"/>
        <v>0</v>
      </c>
      <c r="I117" s="17"/>
      <c r="J117" s="17"/>
      <c r="K117" s="17"/>
      <c r="L117" s="17"/>
      <c r="M117" s="36">
        <f t="shared" si="78"/>
        <v>0</v>
      </c>
      <c r="N117" s="17"/>
      <c r="O117" s="17"/>
      <c r="P117" s="17"/>
      <c r="Q117" s="17"/>
      <c r="R117" s="36">
        <f t="shared" si="79"/>
        <v>0</v>
      </c>
      <c r="S117" s="17"/>
      <c r="T117" s="17"/>
      <c r="U117" s="17"/>
      <c r="V117" s="17"/>
      <c r="W117" s="36">
        <f t="shared" si="80"/>
        <v>0</v>
      </c>
      <c r="X117" s="4"/>
      <c r="Y117" s="4"/>
      <c r="Z117" s="4"/>
    </row>
    <row r="118" ht="12.75" customHeight="1">
      <c r="A118" s="18">
        <v>95.0</v>
      </c>
      <c r="B118" s="16" t="s">
        <v>159</v>
      </c>
      <c r="C118" s="35">
        <f t="shared" si="76"/>
        <v>0</v>
      </c>
      <c r="D118" s="17"/>
      <c r="E118" s="17"/>
      <c r="F118" s="17"/>
      <c r="G118" s="17"/>
      <c r="H118" s="36">
        <f t="shared" si="77"/>
        <v>0</v>
      </c>
      <c r="I118" s="17"/>
      <c r="J118" s="17"/>
      <c r="K118" s="17"/>
      <c r="L118" s="17"/>
      <c r="M118" s="36">
        <f t="shared" si="78"/>
        <v>0</v>
      </c>
      <c r="N118" s="17"/>
      <c r="O118" s="17"/>
      <c r="P118" s="17"/>
      <c r="Q118" s="17"/>
      <c r="R118" s="36">
        <f t="shared" si="79"/>
        <v>0</v>
      </c>
      <c r="S118" s="17"/>
      <c r="T118" s="17"/>
      <c r="U118" s="17"/>
      <c r="V118" s="17"/>
      <c r="W118" s="36">
        <f t="shared" si="80"/>
        <v>0</v>
      </c>
      <c r="X118" s="4"/>
      <c r="Y118" s="4"/>
      <c r="Z118" s="4"/>
    </row>
    <row r="119" ht="12.75" customHeight="1">
      <c r="A119" s="18">
        <v>96.0</v>
      </c>
      <c r="B119" s="16" t="s">
        <v>160</v>
      </c>
      <c r="C119" s="35">
        <f t="shared" si="76"/>
        <v>0</v>
      </c>
      <c r="D119" s="17"/>
      <c r="E119" s="17"/>
      <c r="F119" s="17"/>
      <c r="G119" s="17"/>
      <c r="H119" s="36">
        <f t="shared" si="77"/>
        <v>0</v>
      </c>
      <c r="I119" s="17"/>
      <c r="J119" s="17"/>
      <c r="K119" s="17"/>
      <c r="L119" s="17"/>
      <c r="M119" s="36">
        <f t="shared" si="78"/>
        <v>0</v>
      </c>
      <c r="N119" s="17"/>
      <c r="O119" s="17"/>
      <c r="P119" s="17"/>
      <c r="Q119" s="17"/>
      <c r="R119" s="36">
        <f t="shared" si="79"/>
        <v>0</v>
      </c>
      <c r="S119" s="17"/>
      <c r="T119" s="17"/>
      <c r="U119" s="17"/>
      <c r="V119" s="17"/>
      <c r="W119" s="36">
        <f t="shared" si="80"/>
        <v>0</v>
      </c>
      <c r="X119" s="4"/>
      <c r="Y119" s="4"/>
      <c r="Z119" s="4"/>
    </row>
    <row r="120" ht="12.75" customHeight="1">
      <c r="A120" s="12" t="s">
        <v>149</v>
      </c>
      <c r="B120" s="13" t="s">
        <v>161</v>
      </c>
      <c r="C120" s="14">
        <f t="shared" ref="C120:W120" si="81">SUM(C121:C122)</f>
        <v>8.64</v>
      </c>
      <c r="D120" s="14">
        <f t="shared" si="81"/>
        <v>0</v>
      </c>
      <c r="E120" s="14">
        <f t="shared" si="81"/>
        <v>2.88</v>
      </c>
      <c r="F120" s="14">
        <f t="shared" si="81"/>
        <v>2.88</v>
      </c>
      <c r="G120" s="14">
        <f t="shared" si="81"/>
        <v>2.88</v>
      </c>
      <c r="H120" s="14">
        <f t="shared" si="81"/>
        <v>8.64</v>
      </c>
      <c r="I120" s="14">
        <f t="shared" si="81"/>
        <v>0</v>
      </c>
      <c r="J120" s="14">
        <f t="shared" si="81"/>
        <v>0</v>
      </c>
      <c r="K120" s="14">
        <f t="shared" si="81"/>
        <v>0</v>
      </c>
      <c r="L120" s="14">
        <f t="shared" si="81"/>
        <v>0</v>
      </c>
      <c r="M120" s="14">
        <f t="shared" si="81"/>
        <v>0</v>
      </c>
      <c r="N120" s="14">
        <f t="shared" si="81"/>
        <v>0</v>
      </c>
      <c r="O120" s="14">
        <f t="shared" si="81"/>
        <v>0</v>
      </c>
      <c r="P120" s="14">
        <f t="shared" si="81"/>
        <v>0</v>
      </c>
      <c r="Q120" s="14">
        <f t="shared" si="81"/>
        <v>0</v>
      </c>
      <c r="R120" s="14">
        <f t="shared" si="81"/>
        <v>0</v>
      </c>
      <c r="S120" s="14">
        <f t="shared" si="81"/>
        <v>0</v>
      </c>
      <c r="T120" s="14">
        <f t="shared" si="81"/>
        <v>0</v>
      </c>
      <c r="U120" s="14">
        <f t="shared" si="81"/>
        <v>0</v>
      </c>
      <c r="V120" s="14">
        <f t="shared" si="81"/>
        <v>0</v>
      </c>
      <c r="W120" s="14">
        <f t="shared" si="81"/>
        <v>0</v>
      </c>
      <c r="X120" s="4"/>
      <c r="Y120" s="4"/>
      <c r="Z120" s="4"/>
    </row>
    <row r="121" ht="12.75" customHeight="1">
      <c r="A121" s="18">
        <v>97.0</v>
      </c>
      <c r="B121" s="16" t="s">
        <v>162</v>
      </c>
      <c r="C121" s="35">
        <f t="shared" ref="C121:C122" si="82">H121+M121+R121+W121</f>
        <v>8.64</v>
      </c>
      <c r="D121" s="17"/>
      <c r="E121" s="19">
        <v>2.88</v>
      </c>
      <c r="F121" s="19">
        <v>2.88</v>
      </c>
      <c r="G121" s="19">
        <v>2.88</v>
      </c>
      <c r="H121" s="36">
        <f t="shared" ref="H121:H122" si="83">SUM(D121:G121)</f>
        <v>8.64</v>
      </c>
      <c r="I121" s="17"/>
      <c r="J121" s="17"/>
      <c r="K121" s="17"/>
      <c r="L121" s="17"/>
      <c r="M121" s="36">
        <f t="shared" ref="M121:M122" si="84">SUM(I121:L121)</f>
        <v>0</v>
      </c>
      <c r="N121" s="17"/>
      <c r="O121" s="17"/>
      <c r="P121" s="17"/>
      <c r="Q121" s="17"/>
      <c r="R121" s="36">
        <f t="shared" ref="R121:R122" si="85">SUM(N121:Q121)</f>
        <v>0</v>
      </c>
      <c r="S121" s="17"/>
      <c r="T121" s="17"/>
      <c r="U121" s="17"/>
      <c r="V121" s="17"/>
      <c r="W121" s="36">
        <f t="shared" ref="W121:W122" si="86">SUM(S121:V121)</f>
        <v>0</v>
      </c>
      <c r="X121" s="4"/>
      <c r="Y121" s="4"/>
      <c r="Z121" s="4"/>
    </row>
    <row r="122" ht="12.75" customHeight="1">
      <c r="A122" s="18">
        <v>98.0</v>
      </c>
      <c r="B122" s="16" t="s">
        <v>45</v>
      </c>
      <c r="C122" s="35">
        <f t="shared" si="82"/>
        <v>0</v>
      </c>
      <c r="D122" s="17"/>
      <c r="E122" s="17"/>
      <c r="F122" s="17"/>
      <c r="G122" s="17"/>
      <c r="H122" s="36">
        <f t="shared" si="83"/>
        <v>0</v>
      </c>
      <c r="I122" s="17"/>
      <c r="J122" s="17"/>
      <c r="K122" s="17"/>
      <c r="L122" s="17"/>
      <c r="M122" s="36">
        <f t="shared" si="84"/>
        <v>0</v>
      </c>
      <c r="N122" s="17"/>
      <c r="O122" s="17"/>
      <c r="P122" s="17"/>
      <c r="Q122" s="17"/>
      <c r="R122" s="36">
        <f t="shared" si="85"/>
        <v>0</v>
      </c>
      <c r="S122" s="17"/>
      <c r="T122" s="17"/>
      <c r="U122" s="17"/>
      <c r="V122" s="17"/>
      <c r="W122" s="36">
        <f t="shared" si="86"/>
        <v>0</v>
      </c>
      <c r="X122" s="4"/>
      <c r="Y122" s="4"/>
      <c r="Z122" s="4"/>
    </row>
    <row r="123" ht="12.75" customHeight="1">
      <c r="A123" s="12" t="s">
        <v>163</v>
      </c>
      <c r="B123" s="13" t="s">
        <v>164</v>
      </c>
      <c r="C123" s="14">
        <f t="shared" ref="C123:W123" si="87">SUM(C124:C128)</f>
        <v>0.25</v>
      </c>
      <c r="D123" s="14">
        <f t="shared" si="87"/>
        <v>0</v>
      </c>
      <c r="E123" s="14">
        <f t="shared" si="87"/>
        <v>0</v>
      </c>
      <c r="F123" s="14">
        <f t="shared" si="87"/>
        <v>0.25</v>
      </c>
      <c r="G123" s="14">
        <f t="shared" si="87"/>
        <v>0</v>
      </c>
      <c r="H123" s="14">
        <f t="shared" si="87"/>
        <v>0.25</v>
      </c>
      <c r="I123" s="14">
        <f t="shared" si="87"/>
        <v>0</v>
      </c>
      <c r="J123" s="14">
        <f t="shared" si="87"/>
        <v>0</v>
      </c>
      <c r="K123" s="14">
        <f t="shared" si="87"/>
        <v>0</v>
      </c>
      <c r="L123" s="14">
        <f t="shared" si="87"/>
        <v>0</v>
      </c>
      <c r="M123" s="14">
        <f t="shared" si="87"/>
        <v>0</v>
      </c>
      <c r="N123" s="14">
        <f t="shared" si="87"/>
        <v>0</v>
      </c>
      <c r="O123" s="14">
        <f t="shared" si="87"/>
        <v>0</v>
      </c>
      <c r="P123" s="14">
        <f t="shared" si="87"/>
        <v>0</v>
      </c>
      <c r="Q123" s="14">
        <f t="shared" si="87"/>
        <v>0</v>
      </c>
      <c r="R123" s="14">
        <f t="shared" si="87"/>
        <v>0</v>
      </c>
      <c r="S123" s="14">
        <f t="shared" si="87"/>
        <v>0</v>
      </c>
      <c r="T123" s="14">
        <f t="shared" si="87"/>
        <v>0</v>
      </c>
      <c r="U123" s="14">
        <f t="shared" si="87"/>
        <v>0</v>
      </c>
      <c r="V123" s="14">
        <f t="shared" si="87"/>
        <v>0</v>
      </c>
      <c r="W123" s="14">
        <f t="shared" si="87"/>
        <v>0</v>
      </c>
      <c r="X123" s="4"/>
      <c r="Y123" s="4"/>
      <c r="Z123" s="4"/>
    </row>
    <row r="124" ht="12.75" customHeight="1">
      <c r="A124" s="18">
        <v>99.0</v>
      </c>
      <c r="B124" s="16" t="s">
        <v>165</v>
      </c>
      <c r="C124" s="35">
        <f t="shared" ref="C124:C128" si="88">H124+M124+R124+W124</f>
        <v>0</v>
      </c>
      <c r="D124" s="17"/>
      <c r="E124" s="17"/>
      <c r="F124" s="17"/>
      <c r="G124" s="17"/>
      <c r="H124" s="36">
        <f t="shared" ref="H124:H128" si="89">SUM(D124:G124)</f>
        <v>0</v>
      </c>
      <c r="I124" s="17"/>
      <c r="J124" s="17"/>
      <c r="K124" s="17"/>
      <c r="L124" s="17"/>
      <c r="M124" s="36">
        <f t="shared" ref="M124:M128" si="90">SUM(I124:L124)</f>
        <v>0</v>
      </c>
      <c r="N124" s="17"/>
      <c r="O124" s="17"/>
      <c r="P124" s="17"/>
      <c r="Q124" s="17"/>
      <c r="R124" s="36">
        <f t="shared" ref="R124:R128" si="91">SUM(N124:Q124)</f>
        <v>0</v>
      </c>
      <c r="S124" s="17"/>
      <c r="T124" s="17"/>
      <c r="U124" s="17"/>
      <c r="V124" s="17"/>
      <c r="W124" s="36">
        <f t="shared" ref="W124:W128" si="92">SUM(S124:V124)</f>
        <v>0</v>
      </c>
      <c r="X124" s="4"/>
      <c r="Y124" s="4"/>
      <c r="Z124" s="4"/>
    </row>
    <row r="125" ht="12.75" customHeight="1">
      <c r="A125" s="18">
        <v>100.0</v>
      </c>
      <c r="B125" s="16" t="s">
        <v>166</v>
      </c>
      <c r="C125" s="35">
        <f t="shared" si="88"/>
        <v>0</v>
      </c>
      <c r="D125" s="17"/>
      <c r="E125" s="17"/>
      <c r="F125" s="17"/>
      <c r="G125" s="17"/>
      <c r="H125" s="36">
        <f t="shared" si="89"/>
        <v>0</v>
      </c>
      <c r="I125" s="17"/>
      <c r="J125" s="17"/>
      <c r="K125" s="17"/>
      <c r="L125" s="17"/>
      <c r="M125" s="36">
        <f t="shared" si="90"/>
        <v>0</v>
      </c>
      <c r="N125" s="17"/>
      <c r="O125" s="17"/>
      <c r="P125" s="17"/>
      <c r="Q125" s="17"/>
      <c r="R125" s="36">
        <f t="shared" si="91"/>
        <v>0</v>
      </c>
      <c r="S125" s="17"/>
      <c r="T125" s="17"/>
      <c r="U125" s="17"/>
      <c r="V125" s="17"/>
      <c r="W125" s="36">
        <f t="shared" si="92"/>
        <v>0</v>
      </c>
      <c r="X125" s="4"/>
      <c r="Y125" s="4"/>
      <c r="Z125" s="4"/>
    </row>
    <row r="126" ht="12.75" customHeight="1">
      <c r="A126" s="18">
        <v>101.0</v>
      </c>
      <c r="B126" s="16" t="s">
        <v>167</v>
      </c>
      <c r="C126" s="35">
        <f t="shared" si="88"/>
        <v>0</v>
      </c>
      <c r="D126" s="17"/>
      <c r="E126" s="17"/>
      <c r="F126" s="17"/>
      <c r="G126" s="17"/>
      <c r="H126" s="36">
        <f t="shared" si="89"/>
        <v>0</v>
      </c>
      <c r="I126" s="17"/>
      <c r="J126" s="17"/>
      <c r="K126" s="17"/>
      <c r="L126" s="17"/>
      <c r="M126" s="36">
        <f t="shared" si="90"/>
        <v>0</v>
      </c>
      <c r="N126" s="17"/>
      <c r="O126" s="17"/>
      <c r="P126" s="17"/>
      <c r="Q126" s="17"/>
      <c r="R126" s="36">
        <f t="shared" si="91"/>
        <v>0</v>
      </c>
      <c r="S126" s="17"/>
      <c r="T126" s="17"/>
      <c r="U126" s="17"/>
      <c r="V126" s="17"/>
      <c r="W126" s="36">
        <f t="shared" si="92"/>
        <v>0</v>
      </c>
      <c r="X126" s="4"/>
      <c r="Y126" s="4"/>
      <c r="Z126" s="4"/>
    </row>
    <row r="127" ht="12.75" customHeight="1">
      <c r="A127" s="18">
        <v>102.0</v>
      </c>
      <c r="B127" s="16" t="s">
        <v>168</v>
      </c>
      <c r="C127" s="35">
        <f t="shared" si="88"/>
        <v>0</v>
      </c>
      <c r="D127" s="17"/>
      <c r="E127" s="17"/>
      <c r="F127" s="17"/>
      <c r="G127" s="17"/>
      <c r="H127" s="36">
        <f t="shared" si="89"/>
        <v>0</v>
      </c>
      <c r="I127" s="17"/>
      <c r="J127" s="17"/>
      <c r="K127" s="17"/>
      <c r="L127" s="17"/>
      <c r="M127" s="36">
        <f t="shared" si="90"/>
        <v>0</v>
      </c>
      <c r="N127" s="17"/>
      <c r="O127" s="17"/>
      <c r="P127" s="17"/>
      <c r="Q127" s="17"/>
      <c r="R127" s="36">
        <f t="shared" si="91"/>
        <v>0</v>
      </c>
      <c r="S127" s="17"/>
      <c r="T127" s="17"/>
      <c r="U127" s="17"/>
      <c r="V127" s="17"/>
      <c r="W127" s="36">
        <f t="shared" si="92"/>
        <v>0</v>
      </c>
      <c r="X127" s="4"/>
      <c r="Y127" s="4"/>
      <c r="Z127" s="4"/>
    </row>
    <row r="128" ht="12.75" customHeight="1">
      <c r="A128" s="18">
        <v>103.0</v>
      </c>
      <c r="B128" s="16" t="s">
        <v>45</v>
      </c>
      <c r="C128" s="35">
        <f t="shared" si="88"/>
        <v>0.25</v>
      </c>
      <c r="D128" s="17"/>
      <c r="E128" s="17"/>
      <c r="F128" s="19">
        <v>0.25</v>
      </c>
      <c r="G128" s="17"/>
      <c r="H128" s="36">
        <f t="shared" si="89"/>
        <v>0.25</v>
      </c>
      <c r="I128" s="17"/>
      <c r="J128" s="17"/>
      <c r="K128" s="17"/>
      <c r="L128" s="17"/>
      <c r="M128" s="36">
        <f t="shared" si="90"/>
        <v>0</v>
      </c>
      <c r="N128" s="17"/>
      <c r="O128" s="17"/>
      <c r="P128" s="17"/>
      <c r="Q128" s="17"/>
      <c r="R128" s="36">
        <f t="shared" si="91"/>
        <v>0</v>
      </c>
      <c r="S128" s="17"/>
      <c r="T128" s="17"/>
      <c r="U128" s="17"/>
      <c r="V128" s="17"/>
      <c r="W128" s="36">
        <f t="shared" si="92"/>
        <v>0</v>
      </c>
      <c r="X128" s="4"/>
      <c r="Y128" s="4"/>
      <c r="Z128" s="4"/>
    </row>
    <row r="129" ht="12.75" customHeight="1">
      <c r="A129" s="12" t="s">
        <v>169</v>
      </c>
      <c r="B129" s="13" t="s">
        <v>170</v>
      </c>
      <c r="C129" s="14">
        <f t="shared" ref="C129:W129" si="93">SUM(C130:C132)</f>
        <v>0.1</v>
      </c>
      <c r="D129" s="14">
        <f t="shared" si="93"/>
        <v>0</v>
      </c>
      <c r="E129" s="14">
        <f t="shared" si="93"/>
        <v>0</v>
      </c>
      <c r="F129" s="14">
        <f t="shared" si="93"/>
        <v>0.1</v>
      </c>
      <c r="G129" s="14">
        <f t="shared" si="93"/>
        <v>0</v>
      </c>
      <c r="H129" s="14">
        <f t="shared" si="93"/>
        <v>0.1</v>
      </c>
      <c r="I129" s="14">
        <f t="shared" si="93"/>
        <v>0</v>
      </c>
      <c r="J129" s="14">
        <f t="shared" si="93"/>
        <v>0</v>
      </c>
      <c r="K129" s="14">
        <f t="shared" si="93"/>
        <v>0</v>
      </c>
      <c r="L129" s="14">
        <f t="shared" si="93"/>
        <v>0</v>
      </c>
      <c r="M129" s="14">
        <f t="shared" si="93"/>
        <v>0</v>
      </c>
      <c r="N129" s="14">
        <f t="shared" si="93"/>
        <v>0</v>
      </c>
      <c r="O129" s="14">
        <f t="shared" si="93"/>
        <v>0</v>
      </c>
      <c r="P129" s="14">
        <f t="shared" si="93"/>
        <v>0</v>
      </c>
      <c r="Q129" s="14">
        <f t="shared" si="93"/>
        <v>0</v>
      </c>
      <c r="R129" s="14">
        <f t="shared" si="93"/>
        <v>0</v>
      </c>
      <c r="S129" s="14">
        <f t="shared" si="93"/>
        <v>0</v>
      </c>
      <c r="T129" s="14">
        <f t="shared" si="93"/>
        <v>0</v>
      </c>
      <c r="U129" s="14">
        <f t="shared" si="93"/>
        <v>0</v>
      </c>
      <c r="V129" s="14">
        <f t="shared" si="93"/>
        <v>0</v>
      </c>
      <c r="W129" s="14">
        <f t="shared" si="93"/>
        <v>0</v>
      </c>
      <c r="X129" s="4"/>
      <c r="Y129" s="4"/>
      <c r="Z129" s="4"/>
    </row>
    <row r="130" ht="12.75" customHeight="1">
      <c r="A130" s="18">
        <v>104.0</v>
      </c>
      <c r="B130" s="16" t="s">
        <v>171</v>
      </c>
      <c r="C130" s="35">
        <f t="shared" ref="C130:C132" si="94">H130+M130+R130+W130</f>
        <v>0.1</v>
      </c>
      <c r="D130" s="19">
        <v>0.0</v>
      </c>
      <c r="E130" s="19">
        <v>0.0</v>
      </c>
      <c r="F130" s="19">
        <v>0.1</v>
      </c>
      <c r="G130" s="19">
        <v>0.0</v>
      </c>
      <c r="H130" s="36">
        <f t="shared" ref="H130:H132" si="95">SUM(D130:G130)</f>
        <v>0.1</v>
      </c>
      <c r="I130" s="17"/>
      <c r="J130" s="17"/>
      <c r="K130" s="17"/>
      <c r="L130" s="17"/>
      <c r="M130" s="36">
        <f t="shared" ref="M130:M132" si="96">SUM(I130:L130)</f>
        <v>0</v>
      </c>
      <c r="N130" s="17"/>
      <c r="O130" s="17"/>
      <c r="P130" s="17"/>
      <c r="Q130" s="17"/>
      <c r="R130" s="36">
        <f t="shared" ref="R130:R132" si="97">SUM(N130:Q130)</f>
        <v>0</v>
      </c>
      <c r="S130" s="17"/>
      <c r="T130" s="17"/>
      <c r="U130" s="17"/>
      <c r="V130" s="17"/>
      <c r="W130" s="36">
        <f t="shared" ref="W130:W132" si="98">SUM(S130:V130)</f>
        <v>0</v>
      </c>
      <c r="X130" s="4"/>
      <c r="Y130" s="4"/>
      <c r="Z130" s="4"/>
    </row>
    <row r="131" ht="12.75" customHeight="1">
      <c r="A131" s="18">
        <v>105.0</v>
      </c>
      <c r="B131" s="16" t="s">
        <v>172</v>
      </c>
      <c r="C131" s="35">
        <f t="shared" si="94"/>
        <v>0</v>
      </c>
      <c r="D131" s="19">
        <v>0.0</v>
      </c>
      <c r="E131" s="19">
        <v>0.0</v>
      </c>
      <c r="F131" s="19">
        <v>0.0</v>
      </c>
      <c r="G131" s="19">
        <v>0.0</v>
      </c>
      <c r="H131" s="36">
        <f t="shared" si="95"/>
        <v>0</v>
      </c>
      <c r="I131" s="17"/>
      <c r="J131" s="17"/>
      <c r="K131" s="17"/>
      <c r="L131" s="17"/>
      <c r="M131" s="36">
        <f t="shared" si="96"/>
        <v>0</v>
      </c>
      <c r="N131" s="17"/>
      <c r="O131" s="17"/>
      <c r="P131" s="17"/>
      <c r="Q131" s="17"/>
      <c r="R131" s="36">
        <f t="shared" si="97"/>
        <v>0</v>
      </c>
      <c r="S131" s="17"/>
      <c r="T131" s="17"/>
      <c r="U131" s="17"/>
      <c r="V131" s="17"/>
      <c r="W131" s="36">
        <f t="shared" si="98"/>
        <v>0</v>
      </c>
      <c r="X131" s="4"/>
      <c r="Y131" s="4"/>
      <c r="Z131" s="4"/>
    </row>
    <row r="132" ht="12.75" customHeight="1">
      <c r="A132" s="18">
        <v>106.0</v>
      </c>
      <c r="B132" s="16" t="s">
        <v>173</v>
      </c>
      <c r="C132" s="35">
        <f t="shared" si="94"/>
        <v>0</v>
      </c>
      <c r="D132" s="19">
        <v>0.0</v>
      </c>
      <c r="E132" s="19">
        <v>0.0</v>
      </c>
      <c r="F132" s="19">
        <v>0.0</v>
      </c>
      <c r="G132" s="19">
        <v>0.0</v>
      </c>
      <c r="H132" s="36">
        <f t="shared" si="95"/>
        <v>0</v>
      </c>
      <c r="I132" s="17"/>
      <c r="J132" s="17"/>
      <c r="K132" s="17"/>
      <c r="L132" s="17"/>
      <c r="M132" s="36">
        <f t="shared" si="96"/>
        <v>0</v>
      </c>
      <c r="N132" s="17"/>
      <c r="O132" s="17"/>
      <c r="P132" s="17"/>
      <c r="Q132" s="17"/>
      <c r="R132" s="36">
        <f t="shared" si="97"/>
        <v>0</v>
      </c>
      <c r="S132" s="17"/>
      <c r="T132" s="17"/>
      <c r="U132" s="17"/>
      <c r="V132" s="17"/>
      <c r="W132" s="36">
        <f t="shared" si="98"/>
        <v>0</v>
      </c>
      <c r="X132" s="4"/>
      <c r="Y132" s="4"/>
      <c r="Z132" s="4"/>
    </row>
    <row r="133" ht="12.75" customHeight="1">
      <c r="A133" s="12" t="s">
        <v>174</v>
      </c>
      <c r="B133" s="13" t="s">
        <v>175</v>
      </c>
      <c r="C133" s="14">
        <f t="shared" ref="C133:W133" si="99">SUM(C134:C138)</f>
        <v>1.3</v>
      </c>
      <c r="D133" s="14">
        <f t="shared" si="99"/>
        <v>0.075</v>
      </c>
      <c r="E133" s="14">
        <f t="shared" si="99"/>
        <v>0.175</v>
      </c>
      <c r="F133" s="14">
        <f t="shared" si="99"/>
        <v>0.875</v>
      </c>
      <c r="G133" s="14">
        <f t="shared" si="99"/>
        <v>0.175</v>
      </c>
      <c r="H133" s="14">
        <f t="shared" si="99"/>
        <v>1.3</v>
      </c>
      <c r="I133" s="14">
        <f t="shared" si="99"/>
        <v>0</v>
      </c>
      <c r="J133" s="14">
        <f t="shared" si="99"/>
        <v>0</v>
      </c>
      <c r="K133" s="14">
        <f t="shared" si="99"/>
        <v>0</v>
      </c>
      <c r="L133" s="14">
        <f t="shared" si="99"/>
        <v>0</v>
      </c>
      <c r="M133" s="14">
        <f t="shared" si="99"/>
        <v>0</v>
      </c>
      <c r="N133" s="14">
        <f t="shared" si="99"/>
        <v>0</v>
      </c>
      <c r="O133" s="14">
        <f t="shared" si="99"/>
        <v>0</v>
      </c>
      <c r="P133" s="14">
        <f t="shared" si="99"/>
        <v>0</v>
      </c>
      <c r="Q133" s="14">
        <f t="shared" si="99"/>
        <v>0</v>
      </c>
      <c r="R133" s="14">
        <f t="shared" si="99"/>
        <v>0</v>
      </c>
      <c r="S133" s="14">
        <f t="shared" si="99"/>
        <v>0</v>
      </c>
      <c r="T133" s="14">
        <f t="shared" si="99"/>
        <v>0</v>
      </c>
      <c r="U133" s="14">
        <f t="shared" si="99"/>
        <v>0</v>
      </c>
      <c r="V133" s="14">
        <f t="shared" si="99"/>
        <v>0</v>
      </c>
      <c r="W133" s="14">
        <f t="shared" si="99"/>
        <v>0</v>
      </c>
      <c r="X133" s="4"/>
      <c r="Y133" s="4"/>
      <c r="Z133" s="4"/>
    </row>
    <row r="134" ht="12.75" customHeight="1">
      <c r="A134" s="18">
        <v>107.0</v>
      </c>
      <c r="B134" s="16" t="s">
        <v>176</v>
      </c>
      <c r="C134" s="35">
        <f t="shared" ref="C134:C138" si="100">H134+M134+R134+W134</f>
        <v>0</v>
      </c>
      <c r="D134" s="17"/>
      <c r="E134" s="17"/>
      <c r="F134" s="17"/>
      <c r="G134" s="17"/>
      <c r="H134" s="36">
        <f t="shared" ref="H134:H138" si="101">SUM(D134:G134)</f>
        <v>0</v>
      </c>
      <c r="I134" s="17"/>
      <c r="J134" s="17"/>
      <c r="K134" s="17"/>
      <c r="L134" s="17"/>
      <c r="M134" s="36">
        <f t="shared" ref="M134:M138" si="102">SUM(I134:L134)</f>
        <v>0</v>
      </c>
      <c r="N134" s="17"/>
      <c r="O134" s="17"/>
      <c r="P134" s="17"/>
      <c r="Q134" s="17"/>
      <c r="R134" s="36">
        <f t="shared" ref="R134:R138" si="103">SUM(N134:Q134)</f>
        <v>0</v>
      </c>
      <c r="S134" s="17"/>
      <c r="T134" s="17"/>
      <c r="U134" s="17"/>
      <c r="V134" s="17"/>
      <c r="W134" s="36">
        <f t="shared" ref="W134:W138" si="104">SUM(S134:V134)</f>
        <v>0</v>
      </c>
      <c r="X134" s="4"/>
      <c r="Y134" s="4"/>
      <c r="Z134" s="4"/>
    </row>
    <row r="135" ht="12.75" customHeight="1">
      <c r="A135" s="18">
        <v>108.0</v>
      </c>
      <c r="B135" s="16" t="s">
        <v>177</v>
      </c>
      <c r="C135" s="35">
        <f t="shared" si="100"/>
        <v>0</v>
      </c>
      <c r="D135" s="17"/>
      <c r="E135" s="17"/>
      <c r="F135" s="17"/>
      <c r="G135" s="17"/>
      <c r="H135" s="36">
        <f t="shared" si="101"/>
        <v>0</v>
      </c>
      <c r="I135" s="17"/>
      <c r="J135" s="17"/>
      <c r="K135" s="17"/>
      <c r="L135" s="17"/>
      <c r="M135" s="36">
        <f t="shared" si="102"/>
        <v>0</v>
      </c>
      <c r="N135" s="17"/>
      <c r="O135" s="17"/>
      <c r="P135" s="17"/>
      <c r="Q135" s="17"/>
      <c r="R135" s="36">
        <f t="shared" si="103"/>
        <v>0</v>
      </c>
      <c r="S135" s="17"/>
      <c r="T135" s="17"/>
      <c r="U135" s="17"/>
      <c r="V135" s="17"/>
      <c r="W135" s="36">
        <f t="shared" si="104"/>
        <v>0</v>
      </c>
      <c r="X135" s="4"/>
      <c r="Y135" s="4"/>
      <c r="Z135" s="4"/>
    </row>
    <row r="136" ht="12.75" customHeight="1">
      <c r="A136" s="18">
        <v>109.0</v>
      </c>
      <c r="B136" s="16" t="s">
        <v>178</v>
      </c>
      <c r="C136" s="35">
        <f t="shared" si="100"/>
        <v>0</v>
      </c>
      <c r="D136" s="17"/>
      <c r="E136" s="17"/>
      <c r="F136" s="17"/>
      <c r="G136" s="17"/>
      <c r="H136" s="36">
        <f t="shared" si="101"/>
        <v>0</v>
      </c>
      <c r="I136" s="17"/>
      <c r="J136" s="17"/>
      <c r="K136" s="17"/>
      <c r="L136" s="17"/>
      <c r="M136" s="36">
        <f t="shared" si="102"/>
        <v>0</v>
      </c>
      <c r="N136" s="17"/>
      <c r="O136" s="17"/>
      <c r="P136" s="17"/>
      <c r="Q136" s="17"/>
      <c r="R136" s="36">
        <f t="shared" si="103"/>
        <v>0</v>
      </c>
      <c r="S136" s="17"/>
      <c r="T136" s="17"/>
      <c r="U136" s="17"/>
      <c r="V136" s="17"/>
      <c r="W136" s="36">
        <f t="shared" si="104"/>
        <v>0</v>
      </c>
      <c r="X136" s="4"/>
      <c r="Y136" s="4"/>
      <c r="Z136" s="4"/>
    </row>
    <row r="137" ht="12.75" customHeight="1">
      <c r="A137" s="18">
        <v>110.0</v>
      </c>
      <c r="B137" s="16" t="s">
        <v>179</v>
      </c>
      <c r="C137" s="35">
        <f t="shared" si="100"/>
        <v>1.3</v>
      </c>
      <c r="D137" s="19">
        <v>0.075</v>
      </c>
      <c r="E137" s="19">
        <v>0.175</v>
      </c>
      <c r="F137" s="19">
        <f>0.375+0.5</f>
        <v>0.875</v>
      </c>
      <c r="G137" s="19">
        <v>0.175</v>
      </c>
      <c r="H137" s="36">
        <f t="shared" si="101"/>
        <v>1.3</v>
      </c>
      <c r="I137" s="17"/>
      <c r="J137" s="17"/>
      <c r="K137" s="17"/>
      <c r="L137" s="17"/>
      <c r="M137" s="36">
        <f t="shared" si="102"/>
        <v>0</v>
      </c>
      <c r="N137" s="17"/>
      <c r="O137" s="17"/>
      <c r="P137" s="17"/>
      <c r="Q137" s="17"/>
      <c r="R137" s="36">
        <f t="shared" si="103"/>
        <v>0</v>
      </c>
      <c r="S137" s="17"/>
      <c r="T137" s="17"/>
      <c r="U137" s="17"/>
      <c r="V137" s="17"/>
      <c r="W137" s="36">
        <f t="shared" si="104"/>
        <v>0</v>
      </c>
      <c r="X137" s="4"/>
      <c r="Y137" s="4"/>
      <c r="Z137" s="4"/>
    </row>
    <row r="138" ht="12.75" customHeight="1">
      <c r="A138" s="18">
        <v>111.0</v>
      </c>
      <c r="B138" s="16" t="s">
        <v>45</v>
      </c>
      <c r="C138" s="35">
        <f t="shared" si="100"/>
        <v>0</v>
      </c>
      <c r="D138" s="17"/>
      <c r="E138" s="17"/>
      <c r="F138" s="17"/>
      <c r="G138" s="17"/>
      <c r="H138" s="36">
        <f t="shared" si="101"/>
        <v>0</v>
      </c>
      <c r="I138" s="17"/>
      <c r="J138" s="17"/>
      <c r="K138" s="17"/>
      <c r="L138" s="17"/>
      <c r="M138" s="36">
        <f t="shared" si="102"/>
        <v>0</v>
      </c>
      <c r="N138" s="17"/>
      <c r="O138" s="17"/>
      <c r="P138" s="17"/>
      <c r="Q138" s="17"/>
      <c r="R138" s="36">
        <f t="shared" si="103"/>
        <v>0</v>
      </c>
      <c r="S138" s="17"/>
      <c r="T138" s="17"/>
      <c r="U138" s="17"/>
      <c r="V138" s="17"/>
      <c r="W138" s="36">
        <f t="shared" si="104"/>
        <v>0</v>
      </c>
      <c r="X138" s="4"/>
      <c r="Y138" s="4"/>
      <c r="Z138" s="4"/>
    </row>
    <row r="139" ht="12.75" customHeight="1">
      <c r="A139" s="12" t="s">
        <v>180</v>
      </c>
      <c r="B139" s="13" t="s">
        <v>181</v>
      </c>
      <c r="C139" s="14">
        <f t="shared" ref="C139:W139" si="105">SUM(C140:C142)</f>
        <v>0</v>
      </c>
      <c r="D139" s="14">
        <f t="shared" si="105"/>
        <v>0</v>
      </c>
      <c r="E139" s="14">
        <f t="shared" si="105"/>
        <v>0</v>
      </c>
      <c r="F139" s="14">
        <f t="shared" si="105"/>
        <v>0</v>
      </c>
      <c r="G139" s="14">
        <f t="shared" si="105"/>
        <v>0</v>
      </c>
      <c r="H139" s="14">
        <f t="shared" si="105"/>
        <v>0</v>
      </c>
      <c r="I139" s="14">
        <f t="shared" si="105"/>
        <v>0</v>
      </c>
      <c r="J139" s="14">
        <f t="shared" si="105"/>
        <v>0</v>
      </c>
      <c r="K139" s="14">
        <f t="shared" si="105"/>
        <v>0</v>
      </c>
      <c r="L139" s="14">
        <f t="shared" si="105"/>
        <v>0</v>
      </c>
      <c r="M139" s="14">
        <f t="shared" si="105"/>
        <v>0</v>
      </c>
      <c r="N139" s="14">
        <f t="shared" si="105"/>
        <v>0</v>
      </c>
      <c r="O139" s="14">
        <f t="shared" si="105"/>
        <v>0</v>
      </c>
      <c r="P139" s="14">
        <f t="shared" si="105"/>
        <v>0</v>
      </c>
      <c r="Q139" s="14">
        <f t="shared" si="105"/>
        <v>0</v>
      </c>
      <c r="R139" s="14">
        <f t="shared" si="105"/>
        <v>0</v>
      </c>
      <c r="S139" s="14">
        <f t="shared" si="105"/>
        <v>0</v>
      </c>
      <c r="T139" s="14">
        <f t="shared" si="105"/>
        <v>0</v>
      </c>
      <c r="U139" s="14">
        <f t="shared" si="105"/>
        <v>0</v>
      </c>
      <c r="V139" s="14">
        <f t="shared" si="105"/>
        <v>0</v>
      </c>
      <c r="W139" s="14">
        <f t="shared" si="105"/>
        <v>0</v>
      </c>
      <c r="X139" s="4"/>
      <c r="Y139" s="4"/>
      <c r="Z139" s="4"/>
    </row>
    <row r="140" ht="12.75" customHeight="1">
      <c r="A140" s="18">
        <v>112.0</v>
      </c>
      <c r="B140" s="16" t="s">
        <v>182</v>
      </c>
      <c r="C140" s="35">
        <f t="shared" ref="C140:C142" si="106">H140+M140+R140+W140</f>
        <v>0</v>
      </c>
      <c r="D140" s="17"/>
      <c r="E140" s="17"/>
      <c r="F140" s="17"/>
      <c r="G140" s="17"/>
      <c r="H140" s="36">
        <f t="shared" ref="H140:H142" si="107">SUM(D140:G140)</f>
        <v>0</v>
      </c>
      <c r="I140" s="17"/>
      <c r="J140" s="17"/>
      <c r="K140" s="17"/>
      <c r="L140" s="17"/>
      <c r="M140" s="36">
        <f t="shared" ref="M140:M142" si="108">SUM(I140:L140)</f>
        <v>0</v>
      </c>
      <c r="N140" s="17"/>
      <c r="O140" s="17"/>
      <c r="P140" s="17"/>
      <c r="Q140" s="17"/>
      <c r="R140" s="36">
        <f t="shared" ref="R140:R142" si="109">SUM(N140:Q140)</f>
        <v>0</v>
      </c>
      <c r="S140" s="17"/>
      <c r="T140" s="17"/>
      <c r="U140" s="17"/>
      <c r="V140" s="17"/>
      <c r="W140" s="36">
        <f t="shared" ref="W140:W142" si="110">SUM(S140:V140)</f>
        <v>0</v>
      </c>
      <c r="X140" s="4"/>
      <c r="Y140" s="4"/>
      <c r="Z140" s="4"/>
    </row>
    <row r="141" ht="12.75" customHeight="1">
      <c r="A141" s="18">
        <v>113.0</v>
      </c>
      <c r="B141" s="16" t="s">
        <v>183</v>
      </c>
      <c r="C141" s="35">
        <f t="shared" si="106"/>
        <v>0</v>
      </c>
      <c r="D141" s="17"/>
      <c r="E141" s="17"/>
      <c r="F141" s="17"/>
      <c r="G141" s="17"/>
      <c r="H141" s="36">
        <f t="shared" si="107"/>
        <v>0</v>
      </c>
      <c r="I141" s="17"/>
      <c r="J141" s="17"/>
      <c r="K141" s="17"/>
      <c r="L141" s="17"/>
      <c r="M141" s="36">
        <f t="shared" si="108"/>
        <v>0</v>
      </c>
      <c r="N141" s="17"/>
      <c r="O141" s="17"/>
      <c r="P141" s="17"/>
      <c r="Q141" s="17"/>
      <c r="R141" s="36">
        <f t="shared" si="109"/>
        <v>0</v>
      </c>
      <c r="S141" s="17"/>
      <c r="T141" s="17"/>
      <c r="U141" s="17"/>
      <c r="V141" s="17"/>
      <c r="W141" s="36">
        <f t="shared" si="110"/>
        <v>0</v>
      </c>
      <c r="X141" s="4"/>
      <c r="Y141" s="4"/>
      <c r="Z141" s="4"/>
    </row>
    <row r="142" ht="12.75" customHeight="1">
      <c r="A142" s="18">
        <v>114.0</v>
      </c>
      <c r="B142" s="16" t="s">
        <v>184</v>
      </c>
      <c r="C142" s="35">
        <f t="shared" si="106"/>
        <v>0</v>
      </c>
      <c r="D142" s="17"/>
      <c r="E142" s="17"/>
      <c r="F142" s="17"/>
      <c r="G142" s="17"/>
      <c r="H142" s="36">
        <f t="shared" si="107"/>
        <v>0</v>
      </c>
      <c r="I142" s="17"/>
      <c r="J142" s="17"/>
      <c r="K142" s="17"/>
      <c r="L142" s="17"/>
      <c r="M142" s="36">
        <f t="shared" si="108"/>
        <v>0</v>
      </c>
      <c r="N142" s="17"/>
      <c r="O142" s="17"/>
      <c r="P142" s="17"/>
      <c r="Q142" s="17"/>
      <c r="R142" s="36">
        <f t="shared" si="109"/>
        <v>0</v>
      </c>
      <c r="S142" s="17"/>
      <c r="T142" s="17"/>
      <c r="U142" s="17"/>
      <c r="V142" s="17"/>
      <c r="W142" s="36">
        <f t="shared" si="110"/>
        <v>0</v>
      </c>
      <c r="X142" s="4"/>
      <c r="Y142" s="4"/>
      <c r="Z142" s="4"/>
    </row>
    <row r="143" ht="12.75" customHeight="1">
      <c r="A143" s="12" t="s">
        <v>185</v>
      </c>
      <c r="B143" s="13" t="s">
        <v>186</v>
      </c>
      <c r="C143" s="14">
        <f t="shared" ref="C143:W143" si="111">SUM(C144:C147)</f>
        <v>0.2</v>
      </c>
      <c r="D143" s="14">
        <f t="shared" si="111"/>
        <v>0</v>
      </c>
      <c r="E143" s="14">
        <f t="shared" si="111"/>
        <v>0</v>
      </c>
      <c r="F143" s="14">
        <f t="shared" si="111"/>
        <v>0</v>
      </c>
      <c r="G143" s="14">
        <f t="shared" si="111"/>
        <v>0.2</v>
      </c>
      <c r="H143" s="14">
        <f t="shared" si="111"/>
        <v>0.2</v>
      </c>
      <c r="I143" s="14">
        <f t="shared" si="111"/>
        <v>0</v>
      </c>
      <c r="J143" s="14">
        <f t="shared" si="111"/>
        <v>0</v>
      </c>
      <c r="K143" s="14">
        <f t="shared" si="111"/>
        <v>0</v>
      </c>
      <c r="L143" s="14">
        <f t="shared" si="111"/>
        <v>0</v>
      </c>
      <c r="M143" s="14">
        <f t="shared" si="111"/>
        <v>0</v>
      </c>
      <c r="N143" s="14">
        <f t="shared" si="111"/>
        <v>0</v>
      </c>
      <c r="O143" s="14">
        <f t="shared" si="111"/>
        <v>0</v>
      </c>
      <c r="P143" s="14">
        <f t="shared" si="111"/>
        <v>0</v>
      </c>
      <c r="Q143" s="14">
        <f t="shared" si="111"/>
        <v>0</v>
      </c>
      <c r="R143" s="14">
        <f t="shared" si="111"/>
        <v>0</v>
      </c>
      <c r="S143" s="14">
        <f t="shared" si="111"/>
        <v>0</v>
      </c>
      <c r="T143" s="14">
        <f t="shared" si="111"/>
        <v>0</v>
      </c>
      <c r="U143" s="14">
        <f t="shared" si="111"/>
        <v>0</v>
      </c>
      <c r="V143" s="14">
        <f t="shared" si="111"/>
        <v>0</v>
      </c>
      <c r="W143" s="14">
        <f t="shared" si="111"/>
        <v>0</v>
      </c>
      <c r="X143" s="4"/>
      <c r="Y143" s="4"/>
      <c r="Z143" s="4"/>
    </row>
    <row r="144" ht="12.75" customHeight="1">
      <c r="A144" s="18">
        <v>115.0</v>
      </c>
      <c r="B144" s="16" t="s">
        <v>187</v>
      </c>
      <c r="C144" s="35">
        <f t="shared" ref="C144:C149" si="112">H144+M144+R144+W144</f>
        <v>0.2</v>
      </c>
      <c r="D144" s="19">
        <v>0.0</v>
      </c>
      <c r="E144" s="19">
        <v>0.0</v>
      </c>
      <c r="F144" s="19">
        <v>0.0</v>
      </c>
      <c r="G144" s="19">
        <v>0.2</v>
      </c>
      <c r="H144" s="36">
        <f t="shared" ref="H144:H149" si="113">SUM(D144:G144)</f>
        <v>0.2</v>
      </c>
      <c r="I144" s="17"/>
      <c r="J144" s="17"/>
      <c r="K144" s="17"/>
      <c r="L144" s="17"/>
      <c r="M144" s="36">
        <f t="shared" ref="M144:M149" si="114">SUM(I144:L144)</f>
        <v>0</v>
      </c>
      <c r="N144" s="17"/>
      <c r="O144" s="17"/>
      <c r="P144" s="17"/>
      <c r="Q144" s="17"/>
      <c r="R144" s="36">
        <f t="shared" ref="R144:R149" si="115">SUM(N144:Q144)</f>
        <v>0</v>
      </c>
      <c r="S144" s="17"/>
      <c r="T144" s="17"/>
      <c r="U144" s="17"/>
      <c r="V144" s="17"/>
      <c r="W144" s="36">
        <f t="shared" ref="W144:W149" si="116">SUM(S144:V144)</f>
        <v>0</v>
      </c>
      <c r="X144" s="4"/>
      <c r="Y144" s="4"/>
      <c r="Z144" s="4"/>
    </row>
    <row r="145" ht="12.75" customHeight="1">
      <c r="A145" s="18">
        <v>116.0</v>
      </c>
      <c r="B145" s="16" t="s">
        <v>188</v>
      </c>
      <c r="C145" s="35">
        <f t="shared" si="112"/>
        <v>0</v>
      </c>
      <c r="D145" s="19">
        <v>0.0</v>
      </c>
      <c r="E145" s="19">
        <v>0.0</v>
      </c>
      <c r="F145" s="19">
        <v>0.0</v>
      </c>
      <c r="G145" s="19">
        <v>0.0</v>
      </c>
      <c r="H145" s="36">
        <f t="shared" si="113"/>
        <v>0</v>
      </c>
      <c r="I145" s="17"/>
      <c r="J145" s="17"/>
      <c r="K145" s="17"/>
      <c r="L145" s="17"/>
      <c r="M145" s="36">
        <f t="shared" si="114"/>
        <v>0</v>
      </c>
      <c r="N145" s="17"/>
      <c r="O145" s="17"/>
      <c r="P145" s="17"/>
      <c r="Q145" s="17"/>
      <c r="R145" s="36">
        <f t="shared" si="115"/>
        <v>0</v>
      </c>
      <c r="S145" s="17"/>
      <c r="T145" s="17"/>
      <c r="U145" s="17"/>
      <c r="V145" s="17"/>
      <c r="W145" s="36">
        <f t="shared" si="116"/>
        <v>0</v>
      </c>
      <c r="X145" s="4"/>
      <c r="Y145" s="4"/>
      <c r="Z145" s="4"/>
    </row>
    <row r="146" ht="12.75" customHeight="1">
      <c r="A146" s="18">
        <v>117.0</v>
      </c>
      <c r="B146" s="16" t="s">
        <v>189</v>
      </c>
      <c r="C146" s="35">
        <f t="shared" si="112"/>
        <v>0</v>
      </c>
      <c r="D146" s="19">
        <v>0.0</v>
      </c>
      <c r="E146" s="19">
        <v>0.0</v>
      </c>
      <c r="F146" s="19">
        <v>0.0</v>
      </c>
      <c r="G146" s="19">
        <v>0.0</v>
      </c>
      <c r="H146" s="36">
        <f t="shared" si="113"/>
        <v>0</v>
      </c>
      <c r="I146" s="17"/>
      <c r="J146" s="17"/>
      <c r="K146" s="17"/>
      <c r="L146" s="17"/>
      <c r="M146" s="36">
        <f t="shared" si="114"/>
        <v>0</v>
      </c>
      <c r="N146" s="17"/>
      <c r="O146" s="17"/>
      <c r="P146" s="17"/>
      <c r="Q146" s="17"/>
      <c r="R146" s="36">
        <f t="shared" si="115"/>
        <v>0</v>
      </c>
      <c r="S146" s="17"/>
      <c r="T146" s="17"/>
      <c r="U146" s="17"/>
      <c r="V146" s="17"/>
      <c r="W146" s="36">
        <f t="shared" si="116"/>
        <v>0</v>
      </c>
      <c r="X146" s="4"/>
      <c r="Y146" s="4"/>
      <c r="Z146" s="4"/>
    </row>
    <row r="147" ht="12.75" customHeight="1">
      <c r="A147" s="18">
        <v>118.0</v>
      </c>
      <c r="B147" s="16" t="s">
        <v>45</v>
      </c>
      <c r="C147" s="35">
        <f t="shared" si="112"/>
        <v>0</v>
      </c>
      <c r="D147" s="19">
        <v>0.0</v>
      </c>
      <c r="E147" s="19">
        <v>0.0</v>
      </c>
      <c r="F147" s="19">
        <v>0.0</v>
      </c>
      <c r="G147" s="19">
        <v>0.0</v>
      </c>
      <c r="H147" s="36">
        <f t="shared" si="113"/>
        <v>0</v>
      </c>
      <c r="I147" s="17"/>
      <c r="J147" s="17"/>
      <c r="K147" s="17"/>
      <c r="L147" s="17"/>
      <c r="M147" s="36">
        <f t="shared" si="114"/>
        <v>0</v>
      </c>
      <c r="N147" s="17"/>
      <c r="O147" s="17"/>
      <c r="P147" s="17"/>
      <c r="Q147" s="17"/>
      <c r="R147" s="36">
        <f t="shared" si="115"/>
        <v>0</v>
      </c>
      <c r="S147" s="17"/>
      <c r="T147" s="17"/>
      <c r="U147" s="17"/>
      <c r="V147" s="17"/>
      <c r="W147" s="36">
        <f t="shared" si="116"/>
        <v>0</v>
      </c>
      <c r="X147" s="4"/>
      <c r="Y147" s="4"/>
      <c r="Z147" s="4"/>
    </row>
    <row r="148" ht="12.75" customHeight="1">
      <c r="A148" s="12">
        <v>119.0</v>
      </c>
      <c r="B148" s="13" t="s">
        <v>190</v>
      </c>
      <c r="C148" s="14">
        <f t="shared" si="112"/>
        <v>0</v>
      </c>
      <c r="D148" s="14"/>
      <c r="E148" s="14"/>
      <c r="F148" s="14"/>
      <c r="G148" s="14"/>
      <c r="H148" s="14">
        <f t="shared" si="113"/>
        <v>0</v>
      </c>
      <c r="I148" s="14"/>
      <c r="J148" s="14"/>
      <c r="K148" s="14"/>
      <c r="L148" s="14"/>
      <c r="M148" s="14">
        <f t="shared" si="114"/>
        <v>0</v>
      </c>
      <c r="N148" s="14"/>
      <c r="O148" s="14"/>
      <c r="P148" s="14"/>
      <c r="Q148" s="14"/>
      <c r="R148" s="14">
        <f t="shared" si="115"/>
        <v>0</v>
      </c>
      <c r="S148" s="14"/>
      <c r="T148" s="14"/>
      <c r="U148" s="14"/>
      <c r="V148" s="14"/>
      <c r="W148" s="14">
        <f t="shared" si="116"/>
        <v>0</v>
      </c>
      <c r="X148" s="4"/>
      <c r="Y148" s="4"/>
      <c r="Z148" s="4"/>
    </row>
    <row r="149" ht="12.75" customHeight="1">
      <c r="A149" s="12">
        <v>120.0</v>
      </c>
      <c r="B149" s="13" t="s">
        <v>191</v>
      </c>
      <c r="C149" s="14">
        <f t="shared" si="112"/>
        <v>0</v>
      </c>
      <c r="D149" s="14"/>
      <c r="E149" s="14"/>
      <c r="F149" s="14"/>
      <c r="G149" s="14"/>
      <c r="H149" s="14">
        <f t="shared" si="113"/>
        <v>0</v>
      </c>
      <c r="I149" s="14"/>
      <c r="J149" s="14"/>
      <c r="K149" s="14"/>
      <c r="L149" s="14"/>
      <c r="M149" s="14">
        <f t="shared" si="114"/>
        <v>0</v>
      </c>
      <c r="N149" s="14"/>
      <c r="O149" s="14"/>
      <c r="P149" s="14"/>
      <c r="Q149" s="14"/>
      <c r="R149" s="14">
        <f t="shared" si="115"/>
        <v>0</v>
      </c>
      <c r="S149" s="14"/>
      <c r="T149" s="14"/>
      <c r="U149" s="14"/>
      <c r="V149" s="14"/>
      <c r="W149" s="14">
        <f t="shared" si="116"/>
        <v>0</v>
      </c>
      <c r="X149" s="4"/>
      <c r="Y149" s="4"/>
      <c r="Z149" s="4"/>
    </row>
    <row r="150" ht="12.75" customHeight="1">
      <c r="A150" s="12" t="s">
        <v>192</v>
      </c>
      <c r="B150" s="13" t="s">
        <v>193</v>
      </c>
      <c r="C150" s="14">
        <f t="shared" ref="C150:W150" si="117">SUM(C151:C153)</f>
        <v>0</v>
      </c>
      <c r="D150" s="14">
        <f t="shared" si="117"/>
        <v>0</v>
      </c>
      <c r="E150" s="14">
        <f t="shared" si="117"/>
        <v>0</v>
      </c>
      <c r="F150" s="14">
        <f t="shared" si="117"/>
        <v>0</v>
      </c>
      <c r="G150" s="14">
        <f t="shared" si="117"/>
        <v>0</v>
      </c>
      <c r="H150" s="14">
        <f t="shared" si="117"/>
        <v>0</v>
      </c>
      <c r="I150" s="14">
        <f t="shared" si="117"/>
        <v>0</v>
      </c>
      <c r="J150" s="14">
        <f t="shared" si="117"/>
        <v>0</v>
      </c>
      <c r="K150" s="14">
        <f t="shared" si="117"/>
        <v>0</v>
      </c>
      <c r="L150" s="14">
        <f t="shared" si="117"/>
        <v>0</v>
      </c>
      <c r="M150" s="14">
        <f t="shared" si="117"/>
        <v>0</v>
      </c>
      <c r="N150" s="14">
        <f t="shared" si="117"/>
        <v>0</v>
      </c>
      <c r="O150" s="14">
        <f t="shared" si="117"/>
        <v>0</v>
      </c>
      <c r="P150" s="14">
        <f t="shared" si="117"/>
        <v>0</v>
      </c>
      <c r="Q150" s="14">
        <f t="shared" si="117"/>
        <v>0</v>
      </c>
      <c r="R150" s="14">
        <f t="shared" si="117"/>
        <v>0</v>
      </c>
      <c r="S150" s="14">
        <f t="shared" si="117"/>
        <v>0</v>
      </c>
      <c r="T150" s="14">
        <f t="shared" si="117"/>
        <v>0</v>
      </c>
      <c r="U150" s="14">
        <f t="shared" si="117"/>
        <v>0</v>
      </c>
      <c r="V150" s="14">
        <f t="shared" si="117"/>
        <v>0</v>
      </c>
      <c r="W150" s="14">
        <f t="shared" si="117"/>
        <v>0</v>
      </c>
      <c r="X150" s="4"/>
      <c r="Y150" s="4"/>
      <c r="Z150" s="4"/>
    </row>
    <row r="151" ht="12.75" customHeight="1">
      <c r="A151" s="18">
        <v>121.0</v>
      </c>
      <c r="B151" s="16" t="s">
        <v>194</v>
      </c>
      <c r="C151" s="35">
        <f t="shared" ref="C151:C153" si="118">H151+M151+R151+W151</f>
        <v>0</v>
      </c>
      <c r="D151" s="17"/>
      <c r="E151" s="17"/>
      <c r="F151" s="17"/>
      <c r="G151" s="17"/>
      <c r="H151" s="36">
        <f t="shared" ref="H151:H153" si="119">SUM(D151:G151)</f>
        <v>0</v>
      </c>
      <c r="I151" s="17"/>
      <c r="J151" s="17"/>
      <c r="K151" s="17"/>
      <c r="L151" s="17"/>
      <c r="M151" s="36">
        <f t="shared" ref="M151:M153" si="120">SUM(I151:L151)</f>
        <v>0</v>
      </c>
      <c r="N151" s="17"/>
      <c r="O151" s="17"/>
      <c r="P151" s="17"/>
      <c r="Q151" s="17"/>
      <c r="R151" s="36">
        <f t="shared" ref="R151:R153" si="121">SUM(N151:Q151)</f>
        <v>0</v>
      </c>
      <c r="S151" s="17"/>
      <c r="T151" s="17"/>
      <c r="U151" s="17"/>
      <c r="V151" s="17"/>
      <c r="W151" s="36">
        <f t="shared" ref="W151:W153" si="122">SUM(S151:V151)</f>
        <v>0</v>
      </c>
      <c r="X151" s="4"/>
      <c r="Y151" s="4"/>
      <c r="Z151" s="4"/>
    </row>
    <row r="152" ht="12.75" customHeight="1">
      <c r="A152" s="18">
        <v>122.0</v>
      </c>
      <c r="B152" s="16" t="s">
        <v>195</v>
      </c>
      <c r="C152" s="35">
        <f t="shared" si="118"/>
        <v>0</v>
      </c>
      <c r="D152" s="17"/>
      <c r="E152" s="17"/>
      <c r="F152" s="17"/>
      <c r="G152" s="17"/>
      <c r="H152" s="36">
        <f t="shared" si="119"/>
        <v>0</v>
      </c>
      <c r="I152" s="17"/>
      <c r="J152" s="17"/>
      <c r="K152" s="17"/>
      <c r="L152" s="17"/>
      <c r="M152" s="36">
        <f t="shared" si="120"/>
        <v>0</v>
      </c>
      <c r="N152" s="17"/>
      <c r="O152" s="17"/>
      <c r="P152" s="17"/>
      <c r="Q152" s="17"/>
      <c r="R152" s="36">
        <f t="shared" si="121"/>
        <v>0</v>
      </c>
      <c r="S152" s="17"/>
      <c r="T152" s="17"/>
      <c r="U152" s="17"/>
      <c r="V152" s="17"/>
      <c r="W152" s="36">
        <f t="shared" si="122"/>
        <v>0</v>
      </c>
      <c r="X152" s="4"/>
      <c r="Y152" s="4"/>
      <c r="Z152" s="4"/>
    </row>
    <row r="153" ht="12.75" customHeight="1">
      <c r="A153" s="18">
        <v>123.0</v>
      </c>
      <c r="B153" s="16" t="s">
        <v>196</v>
      </c>
      <c r="C153" s="35">
        <f t="shared" si="118"/>
        <v>0</v>
      </c>
      <c r="D153" s="17"/>
      <c r="E153" s="17"/>
      <c r="F153" s="17"/>
      <c r="G153" s="17"/>
      <c r="H153" s="36">
        <f t="shared" si="119"/>
        <v>0</v>
      </c>
      <c r="I153" s="17"/>
      <c r="J153" s="17"/>
      <c r="K153" s="17"/>
      <c r="L153" s="17"/>
      <c r="M153" s="36">
        <f t="shared" si="120"/>
        <v>0</v>
      </c>
      <c r="N153" s="17"/>
      <c r="O153" s="17"/>
      <c r="P153" s="17"/>
      <c r="Q153" s="17"/>
      <c r="R153" s="36">
        <f t="shared" si="121"/>
        <v>0</v>
      </c>
      <c r="S153" s="17"/>
      <c r="T153" s="17"/>
      <c r="U153" s="17"/>
      <c r="V153" s="17"/>
      <c r="W153" s="36">
        <f t="shared" si="122"/>
        <v>0</v>
      </c>
      <c r="X153" s="4"/>
      <c r="Y153" s="4"/>
      <c r="Z153" s="4"/>
    </row>
    <row r="154" ht="12.75" customHeight="1">
      <c r="A154" s="12" t="s">
        <v>197</v>
      </c>
      <c r="B154" s="13" t="s">
        <v>198</v>
      </c>
      <c r="C154" s="14">
        <f t="shared" ref="C154:W154" si="123">SUM(C155:C157)</f>
        <v>0</v>
      </c>
      <c r="D154" s="14">
        <f t="shared" si="123"/>
        <v>0</v>
      </c>
      <c r="E154" s="14">
        <f t="shared" si="123"/>
        <v>0</v>
      </c>
      <c r="F154" s="14">
        <f t="shared" si="123"/>
        <v>0</v>
      </c>
      <c r="G154" s="14">
        <f t="shared" si="123"/>
        <v>0</v>
      </c>
      <c r="H154" s="14">
        <f t="shared" si="123"/>
        <v>0</v>
      </c>
      <c r="I154" s="14">
        <f t="shared" si="123"/>
        <v>0</v>
      </c>
      <c r="J154" s="14">
        <f t="shared" si="123"/>
        <v>0</v>
      </c>
      <c r="K154" s="14">
        <f t="shared" si="123"/>
        <v>0</v>
      </c>
      <c r="L154" s="14">
        <f t="shared" si="123"/>
        <v>0</v>
      </c>
      <c r="M154" s="14">
        <f t="shared" si="123"/>
        <v>0</v>
      </c>
      <c r="N154" s="14">
        <f t="shared" si="123"/>
        <v>0</v>
      </c>
      <c r="O154" s="14">
        <f t="shared" si="123"/>
        <v>0</v>
      </c>
      <c r="P154" s="14">
        <f t="shared" si="123"/>
        <v>0</v>
      </c>
      <c r="Q154" s="14">
        <f t="shared" si="123"/>
        <v>0</v>
      </c>
      <c r="R154" s="14">
        <f t="shared" si="123"/>
        <v>0</v>
      </c>
      <c r="S154" s="14">
        <f t="shared" si="123"/>
        <v>0</v>
      </c>
      <c r="T154" s="14">
        <f t="shared" si="123"/>
        <v>0</v>
      </c>
      <c r="U154" s="14">
        <f t="shared" si="123"/>
        <v>0</v>
      </c>
      <c r="V154" s="14">
        <f t="shared" si="123"/>
        <v>0</v>
      </c>
      <c r="W154" s="14">
        <f t="shared" si="123"/>
        <v>0</v>
      </c>
      <c r="X154" s="4"/>
      <c r="Y154" s="4"/>
      <c r="Z154" s="4"/>
    </row>
    <row r="155" ht="12.75" customHeight="1">
      <c r="A155" s="18">
        <v>124.0</v>
      </c>
      <c r="B155" s="16" t="s">
        <v>199</v>
      </c>
      <c r="C155" s="35">
        <f t="shared" ref="C155:C157" si="124">H155+M155+R155+W155</f>
        <v>0</v>
      </c>
      <c r="D155" s="17"/>
      <c r="E155" s="17"/>
      <c r="F155" s="17"/>
      <c r="G155" s="17"/>
      <c r="H155" s="36">
        <f t="shared" ref="H155:H157" si="125">SUM(D155:G155)</f>
        <v>0</v>
      </c>
      <c r="I155" s="17"/>
      <c r="J155" s="17"/>
      <c r="K155" s="17"/>
      <c r="L155" s="17"/>
      <c r="M155" s="36">
        <f t="shared" ref="M155:M157" si="126">SUM(I155:L155)</f>
        <v>0</v>
      </c>
      <c r="N155" s="17"/>
      <c r="O155" s="17"/>
      <c r="P155" s="17"/>
      <c r="Q155" s="17"/>
      <c r="R155" s="36">
        <f t="shared" ref="R155:R157" si="127">SUM(N155:Q155)</f>
        <v>0</v>
      </c>
      <c r="S155" s="17"/>
      <c r="T155" s="17"/>
      <c r="U155" s="17"/>
      <c r="V155" s="17"/>
      <c r="W155" s="36">
        <f t="shared" ref="W155:W157" si="128">SUM(S155:V155)</f>
        <v>0</v>
      </c>
      <c r="X155" s="4"/>
      <c r="Y155" s="4"/>
      <c r="Z155" s="4"/>
    </row>
    <row r="156" ht="12.75" customHeight="1">
      <c r="A156" s="18">
        <v>125.0</v>
      </c>
      <c r="B156" s="16" t="s">
        <v>200</v>
      </c>
      <c r="C156" s="35">
        <f t="shared" si="124"/>
        <v>0</v>
      </c>
      <c r="D156" s="17"/>
      <c r="E156" s="17"/>
      <c r="F156" s="17"/>
      <c r="G156" s="17"/>
      <c r="H156" s="36">
        <f t="shared" si="125"/>
        <v>0</v>
      </c>
      <c r="I156" s="17"/>
      <c r="J156" s="17"/>
      <c r="K156" s="17"/>
      <c r="L156" s="17"/>
      <c r="M156" s="36">
        <f t="shared" si="126"/>
        <v>0</v>
      </c>
      <c r="N156" s="17"/>
      <c r="O156" s="17"/>
      <c r="P156" s="17"/>
      <c r="Q156" s="17"/>
      <c r="R156" s="36">
        <f t="shared" si="127"/>
        <v>0</v>
      </c>
      <c r="S156" s="17"/>
      <c r="T156" s="17"/>
      <c r="U156" s="17"/>
      <c r="V156" s="17"/>
      <c r="W156" s="36">
        <f t="shared" si="128"/>
        <v>0</v>
      </c>
      <c r="X156" s="4"/>
      <c r="Y156" s="4"/>
      <c r="Z156" s="4"/>
    </row>
    <row r="157" ht="12.75" customHeight="1">
      <c r="A157" s="18">
        <v>126.0</v>
      </c>
      <c r="B157" s="16" t="s">
        <v>201</v>
      </c>
      <c r="C157" s="35">
        <f t="shared" si="124"/>
        <v>0</v>
      </c>
      <c r="D157" s="17"/>
      <c r="E157" s="17"/>
      <c r="F157" s="17"/>
      <c r="G157" s="17"/>
      <c r="H157" s="36">
        <f t="shared" si="125"/>
        <v>0</v>
      </c>
      <c r="I157" s="17"/>
      <c r="J157" s="17"/>
      <c r="K157" s="17"/>
      <c r="L157" s="17"/>
      <c r="M157" s="36">
        <f t="shared" si="126"/>
        <v>0</v>
      </c>
      <c r="N157" s="17"/>
      <c r="O157" s="17"/>
      <c r="P157" s="17"/>
      <c r="Q157" s="17"/>
      <c r="R157" s="36">
        <f t="shared" si="127"/>
        <v>0</v>
      </c>
      <c r="S157" s="17"/>
      <c r="T157" s="17"/>
      <c r="U157" s="17"/>
      <c r="V157" s="17"/>
      <c r="W157" s="36">
        <f t="shared" si="128"/>
        <v>0</v>
      </c>
      <c r="X157" s="4"/>
      <c r="Y157" s="4"/>
      <c r="Z157" s="4"/>
    </row>
    <row r="158" ht="12.75" customHeight="1">
      <c r="A158" s="9" t="s">
        <v>202</v>
      </c>
      <c r="B158" s="10" t="s">
        <v>203</v>
      </c>
      <c r="C158" s="11">
        <f t="shared" ref="C158:W158" si="129">C159+C163+C171+C174+C178+C184+C186+C188+C189</f>
        <v>18.36</v>
      </c>
      <c r="D158" s="11">
        <f t="shared" si="129"/>
        <v>0</v>
      </c>
      <c r="E158" s="11">
        <f t="shared" si="129"/>
        <v>0</v>
      </c>
      <c r="F158" s="11">
        <f t="shared" si="129"/>
        <v>0</v>
      </c>
      <c r="G158" s="11">
        <f t="shared" si="129"/>
        <v>0</v>
      </c>
      <c r="H158" s="11">
        <f t="shared" si="129"/>
        <v>18.36</v>
      </c>
      <c r="I158" s="11">
        <f t="shared" si="129"/>
        <v>0</v>
      </c>
      <c r="J158" s="11">
        <f t="shared" si="129"/>
        <v>0</v>
      </c>
      <c r="K158" s="11">
        <f t="shared" si="129"/>
        <v>0</v>
      </c>
      <c r="L158" s="11">
        <f t="shared" si="129"/>
        <v>0</v>
      </c>
      <c r="M158" s="11">
        <f t="shared" si="129"/>
        <v>0</v>
      </c>
      <c r="N158" s="11">
        <f t="shared" si="129"/>
        <v>0</v>
      </c>
      <c r="O158" s="11">
        <f t="shared" si="129"/>
        <v>0</v>
      </c>
      <c r="P158" s="11">
        <f t="shared" si="129"/>
        <v>0</v>
      </c>
      <c r="Q158" s="11">
        <f t="shared" si="129"/>
        <v>0</v>
      </c>
      <c r="R158" s="11">
        <f t="shared" si="129"/>
        <v>0</v>
      </c>
      <c r="S158" s="11">
        <f t="shared" si="129"/>
        <v>0</v>
      </c>
      <c r="T158" s="11">
        <f t="shared" si="129"/>
        <v>0</v>
      </c>
      <c r="U158" s="11">
        <f t="shared" si="129"/>
        <v>0</v>
      </c>
      <c r="V158" s="11">
        <f t="shared" si="129"/>
        <v>0</v>
      </c>
      <c r="W158" s="11">
        <f t="shared" si="129"/>
        <v>0</v>
      </c>
      <c r="X158" s="4"/>
      <c r="Y158" s="4"/>
      <c r="Z158" s="4"/>
    </row>
    <row r="159" ht="12.75" customHeight="1">
      <c r="A159" s="12" t="s">
        <v>204</v>
      </c>
      <c r="B159" s="13" t="s">
        <v>205</v>
      </c>
      <c r="C159" s="14">
        <f t="shared" ref="C159:W159" si="130">SUM(C160:C162)</f>
        <v>0</v>
      </c>
      <c r="D159" s="14">
        <f t="shared" si="130"/>
        <v>0</v>
      </c>
      <c r="E159" s="14">
        <f t="shared" si="130"/>
        <v>0</v>
      </c>
      <c r="F159" s="14">
        <f t="shared" si="130"/>
        <v>0</v>
      </c>
      <c r="G159" s="14">
        <f t="shared" si="130"/>
        <v>0</v>
      </c>
      <c r="H159" s="14">
        <f t="shared" si="130"/>
        <v>0</v>
      </c>
      <c r="I159" s="14">
        <f t="shared" si="130"/>
        <v>0</v>
      </c>
      <c r="J159" s="14">
        <f t="shared" si="130"/>
        <v>0</v>
      </c>
      <c r="K159" s="14">
        <f t="shared" si="130"/>
        <v>0</v>
      </c>
      <c r="L159" s="14">
        <f t="shared" si="130"/>
        <v>0</v>
      </c>
      <c r="M159" s="14">
        <f t="shared" si="130"/>
        <v>0</v>
      </c>
      <c r="N159" s="14">
        <f t="shared" si="130"/>
        <v>0</v>
      </c>
      <c r="O159" s="14">
        <f t="shared" si="130"/>
        <v>0</v>
      </c>
      <c r="P159" s="14">
        <f t="shared" si="130"/>
        <v>0</v>
      </c>
      <c r="Q159" s="14">
        <f t="shared" si="130"/>
        <v>0</v>
      </c>
      <c r="R159" s="14">
        <f t="shared" si="130"/>
        <v>0</v>
      </c>
      <c r="S159" s="14">
        <f t="shared" si="130"/>
        <v>0</v>
      </c>
      <c r="T159" s="14">
        <f t="shared" si="130"/>
        <v>0</v>
      </c>
      <c r="U159" s="14">
        <f t="shared" si="130"/>
        <v>0</v>
      </c>
      <c r="V159" s="14">
        <f t="shared" si="130"/>
        <v>0</v>
      </c>
      <c r="W159" s="14">
        <f t="shared" si="130"/>
        <v>0</v>
      </c>
      <c r="X159" s="4"/>
      <c r="Y159" s="4"/>
      <c r="Z159" s="4"/>
    </row>
    <row r="160" ht="12.75" customHeight="1">
      <c r="A160" s="18">
        <v>127.0</v>
      </c>
      <c r="B160" s="16" t="s">
        <v>206</v>
      </c>
      <c r="C160" s="35">
        <f t="shared" ref="C160:C162" si="131">H160+M160+R160+W160</f>
        <v>0</v>
      </c>
      <c r="D160" s="17"/>
      <c r="E160" s="17"/>
      <c r="F160" s="17"/>
      <c r="G160" s="17"/>
      <c r="H160" s="36">
        <f t="shared" ref="H160:H162" si="132">SUM(D160:G160)</f>
        <v>0</v>
      </c>
      <c r="I160" s="17"/>
      <c r="J160" s="17"/>
      <c r="K160" s="17"/>
      <c r="L160" s="17"/>
      <c r="M160" s="36">
        <f t="shared" ref="M160:M162" si="133">SUM(I160:L160)</f>
        <v>0</v>
      </c>
      <c r="N160" s="17"/>
      <c r="O160" s="17"/>
      <c r="P160" s="17"/>
      <c r="Q160" s="17"/>
      <c r="R160" s="36">
        <f t="shared" ref="R160:R162" si="134">SUM(N160:Q160)</f>
        <v>0</v>
      </c>
      <c r="S160" s="17"/>
      <c r="T160" s="17"/>
      <c r="U160" s="17"/>
      <c r="V160" s="17"/>
      <c r="W160" s="36">
        <f t="shared" ref="W160:W162" si="135">SUM(S160:V160)</f>
        <v>0</v>
      </c>
      <c r="X160" s="4"/>
      <c r="Y160" s="4"/>
      <c r="Z160" s="4"/>
    </row>
    <row r="161" ht="12.75" customHeight="1">
      <c r="A161" s="18">
        <v>128.0</v>
      </c>
      <c r="B161" s="16" t="s">
        <v>207</v>
      </c>
      <c r="C161" s="35">
        <f t="shared" si="131"/>
        <v>0</v>
      </c>
      <c r="D161" s="17"/>
      <c r="E161" s="17"/>
      <c r="F161" s="17"/>
      <c r="G161" s="17"/>
      <c r="H161" s="36">
        <f t="shared" si="132"/>
        <v>0</v>
      </c>
      <c r="I161" s="17"/>
      <c r="J161" s="17"/>
      <c r="K161" s="17"/>
      <c r="L161" s="17"/>
      <c r="M161" s="36">
        <f t="shared" si="133"/>
        <v>0</v>
      </c>
      <c r="N161" s="17"/>
      <c r="O161" s="17"/>
      <c r="P161" s="17"/>
      <c r="Q161" s="17"/>
      <c r="R161" s="36">
        <f t="shared" si="134"/>
        <v>0</v>
      </c>
      <c r="S161" s="17"/>
      <c r="T161" s="17"/>
      <c r="U161" s="17"/>
      <c r="V161" s="17"/>
      <c r="W161" s="36">
        <f t="shared" si="135"/>
        <v>0</v>
      </c>
      <c r="X161" s="4"/>
      <c r="Y161" s="4"/>
      <c r="Z161" s="4"/>
    </row>
    <row r="162" ht="12.75" customHeight="1">
      <c r="A162" s="18">
        <v>129.0</v>
      </c>
      <c r="B162" s="16" t="s">
        <v>208</v>
      </c>
      <c r="C162" s="35">
        <f t="shared" si="131"/>
        <v>0</v>
      </c>
      <c r="D162" s="17"/>
      <c r="E162" s="17"/>
      <c r="F162" s="17"/>
      <c r="G162" s="17"/>
      <c r="H162" s="36">
        <f t="shared" si="132"/>
        <v>0</v>
      </c>
      <c r="I162" s="17"/>
      <c r="J162" s="17"/>
      <c r="K162" s="17"/>
      <c r="L162" s="17"/>
      <c r="M162" s="36">
        <f t="shared" si="133"/>
        <v>0</v>
      </c>
      <c r="N162" s="17"/>
      <c r="O162" s="17"/>
      <c r="P162" s="17"/>
      <c r="Q162" s="17"/>
      <c r="R162" s="36">
        <f t="shared" si="134"/>
        <v>0</v>
      </c>
      <c r="S162" s="17"/>
      <c r="T162" s="17"/>
      <c r="U162" s="17"/>
      <c r="V162" s="17"/>
      <c r="W162" s="36">
        <f t="shared" si="135"/>
        <v>0</v>
      </c>
      <c r="X162" s="4"/>
      <c r="Y162" s="4"/>
      <c r="Z162" s="4"/>
    </row>
    <row r="163" ht="12.75" customHeight="1">
      <c r="A163" s="12" t="s">
        <v>209</v>
      </c>
      <c r="B163" s="13" t="s">
        <v>210</v>
      </c>
      <c r="C163" s="14">
        <f>SUM(C164:C170)</f>
        <v>18.36</v>
      </c>
      <c r="D163" s="14">
        <f t="shared" ref="D163:G163" si="136">SUM(D165:D170)</f>
        <v>0</v>
      </c>
      <c r="E163" s="14">
        <f t="shared" si="136"/>
        <v>0</v>
      </c>
      <c r="F163" s="14">
        <f t="shared" si="136"/>
        <v>0</v>
      </c>
      <c r="G163" s="14">
        <f t="shared" si="136"/>
        <v>0</v>
      </c>
      <c r="H163" s="14">
        <f t="shared" ref="H163:W163" si="137">SUM(H164:H170)</f>
        <v>18.36</v>
      </c>
      <c r="I163" s="14">
        <f t="shared" si="137"/>
        <v>0</v>
      </c>
      <c r="J163" s="14">
        <f t="shared" si="137"/>
        <v>0</v>
      </c>
      <c r="K163" s="14">
        <f t="shared" si="137"/>
        <v>0</v>
      </c>
      <c r="L163" s="14">
        <f t="shared" si="137"/>
        <v>0</v>
      </c>
      <c r="M163" s="14">
        <f t="shared" si="137"/>
        <v>0</v>
      </c>
      <c r="N163" s="14">
        <f t="shared" si="137"/>
        <v>0</v>
      </c>
      <c r="O163" s="14">
        <f t="shared" si="137"/>
        <v>0</v>
      </c>
      <c r="P163" s="14">
        <f t="shared" si="137"/>
        <v>0</v>
      </c>
      <c r="Q163" s="14">
        <f t="shared" si="137"/>
        <v>0</v>
      </c>
      <c r="R163" s="14">
        <f t="shared" si="137"/>
        <v>0</v>
      </c>
      <c r="S163" s="14">
        <f t="shared" si="137"/>
        <v>0</v>
      </c>
      <c r="T163" s="14">
        <f t="shared" si="137"/>
        <v>0</v>
      </c>
      <c r="U163" s="14">
        <f t="shared" si="137"/>
        <v>0</v>
      </c>
      <c r="V163" s="14">
        <f t="shared" si="137"/>
        <v>0</v>
      </c>
      <c r="W163" s="14">
        <f t="shared" si="137"/>
        <v>0</v>
      </c>
      <c r="X163" s="4"/>
      <c r="Y163" s="4"/>
      <c r="Z163" s="4"/>
    </row>
    <row r="164" ht="12.75" customHeight="1">
      <c r="A164" s="18">
        <v>130.0</v>
      </c>
      <c r="B164" s="16" t="s">
        <v>211</v>
      </c>
      <c r="C164" s="35">
        <f t="shared" ref="C164:C170" si="138">H164+M164+R164+W164</f>
        <v>18.36</v>
      </c>
      <c r="H164" s="36">
        <f>SUM(D203:G203)</f>
        <v>18.36</v>
      </c>
      <c r="I164" s="17"/>
      <c r="J164" s="17"/>
      <c r="K164" s="17"/>
      <c r="L164" s="17"/>
      <c r="M164" s="36">
        <f t="shared" ref="M164:M170" si="139">SUM(I164:L164)</f>
        <v>0</v>
      </c>
      <c r="N164" s="17"/>
      <c r="O164" s="17"/>
      <c r="P164" s="17"/>
      <c r="Q164" s="17"/>
      <c r="R164" s="36">
        <f t="shared" ref="R164:R170" si="140">SUM(N164:Q164)</f>
        <v>0</v>
      </c>
      <c r="S164" s="17"/>
      <c r="T164" s="17"/>
      <c r="U164" s="17"/>
      <c r="V164" s="17"/>
      <c r="W164" s="36">
        <f t="shared" ref="W164:W170" si="141">SUM(S164:V164)</f>
        <v>0</v>
      </c>
      <c r="X164" s="4"/>
      <c r="Y164" s="4"/>
      <c r="Z164" s="4"/>
    </row>
    <row r="165" ht="12.75" customHeight="1">
      <c r="A165" s="18">
        <v>131.0</v>
      </c>
      <c r="B165" s="16" t="s">
        <v>212</v>
      </c>
      <c r="C165" s="35">
        <f t="shared" si="138"/>
        <v>0</v>
      </c>
      <c r="D165" s="17"/>
      <c r="E165" s="17"/>
      <c r="F165" s="17"/>
      <c r="G165" s="17"/>
      <c r="H165" s="36">
        <f t="shared" ref="H165:H170" si="142">SUM(D165:G165)</f>
        <v>0</v>
      </c>
      <c r="I165" s="17"/>
      <c r="J165" s="17"/>
      <c r="K165" s="17"/>
      <c r="L165" s="17"/>
      <c r="M165" s="36">
        <f t="shared" si="139"/>
        <v>0</v>
      </c>
      <c r="N165" s="17"/>
      <c r="O165" s="17"/>
      <c r="P165" s="17"/>
      <c r="Q165" s="17"/>
      <c r="R165" s="36">
        <f t="shared" si="140"/>
        <v>0</v>
      </c>
      <c r="S165" s="17"/>
      <c r="T165" s="17"/>
      <c r="U165" s="17"/>
      <c r="V165" s="17"/>
      <c r="W165" s="36">
        <f t="shared" si="141"/>
        <v>0</v>
      </c>
      <c r="X165" s="4"/>
      <c r="Y165" s="4"/>
      <c r="Z165" s="4"/>
    </row>
    <row r="166" ht="12.75" customHeight="1">
      <c r="A166" s="18">
        <v>132.0</v>
      </c>
      <c r="B166" s="16" t="s">
        <v>213</v>
      </c>
      <c r="C166" s="35">
        <f t="shared" si="138"/>
        <v>0</v>
      </c>
      <c r="D166" s="17"/>
      <c r="E166" s="17"/>
      <c r="F166" s="17"/>
      <c r="G166" s="17"/>
      <c r="H166" s="36">
        <f t="shared" si="142"/>
        <v>0</v>
      </c>
      <c r="I166" s="17"/>
      <c r="J166" s="17"/>
      <c r="K166" s="17"/>
      <c r="L166" s="17"/>
      <c r="M166" s="36">
        <f t="shared" si="139"/>
        <v>0</v>
      </c>
      <c r="N166" s="17"/>
      <c r="O166" s="17"/>
      <c r="P166" s="17"/>
      <c r="Q166" s="17"/>
      <c r="R166" s="36">
        <f t="shared" si="140"/>
        <v>0</v>
      </c>
      <c r="S166" s="17"/>
      <c r="T166" s="17"/>
      <c r="U166" s="17"/>
      <c r="V166" s="17"/>
      <c r="W166" s="36">
        <f t="shared" si="141"/>
        <v>0</v>
      </c>
      <c r="X166" s="4"/>
      <c r="Y166" s="4"/>
      <c r="Z166" s="4"/>
    </row>
    <row r="167" ht="12.75" customHeight="1">
      <c r="A167" s="18">
        <v>133.0</v>
      </c>
      <c r="B167" s="16" t="s">
        <v>214</v>
      </c>
      <c r="C167" s="35">
        <f t="shared" si="138"/>
        <v>0</v>
      </c>
      <c r="D167" s="17"/>
      <c r="E167" s="17"/>
      <c r="F167" s="17"/>
      <c r="G167" s="17"/>
      <c r="H167" s="36">
        <f t="shared" si="142"/>
        <v>0</v>
      </c>
      <c r="I167" s="17"/>
      <c r="J167" s="17"/>
      <c r="K167" s="17"/>
      <c r="L167" s="17"/>
      <c r="M167" s="36">
        <f t="shared" si="139"/>
        <v>0</v>
      </c>
      <c r="N167" s="17"/>
      <c r="O167" s="17"/>
      <c r="P167" s="17"/>
      <c r="Q167" s="17"/>
      <c r="R167" s="36">
        <f t="shared" si="140"/>
        <v>0</v>
      </c>
      <c r="S167" s="17"/>
      <c r="T167" s="17"/>
      <c r="U167" s="17"/>
      <c r="V167" s="17"/>
      <c r="W167" s="36">
        <f t="shared" si="141"/>
        <v>0</v>
      </c>
      <c r="X167" s="4"/>
      <c r="Y167" s="4"/>
      <c r="Z167" s="4"/>
    </row>
    <row r="168" ht="12.75" customHeight="1">
      <c r="A168" s="18">
        <v>134.0</v>
      </c>
      <c r="B168" s="16" t="s">
        <v>215</v>
      </c>
      <c r="C168" s="35">
        <f t="shared" si="138"/>
        <v>0</v>
      </c>
      <c r="D168" s="17"/>
      <c r="E168" s="17"/>
      <c r="F168" s="17"/>
      <c r="G168" s="17"/>
      <c r="H168" s="36">
        <f t="shared" si="142"/>
        <v>0</v>
      </c>
      <c r="I168" s="17"/>
      <c r="J168" s="17"/>
      <c r="K168" s="17"/>
      <c r="L168" s="17"/>
      <c r="M168" s="36">
        <f t="shared" si="139"/>
        <v>0</v>
      </c>
      <c r="N168" s="17"/>
      <c r="O168" s="17"/>
      <c r="P168" s="17"/>
      <c r="Q168" s="17"/>
      <c r="R168" s="36">
        <f t="shared" si="140"/>
        <v>0</v>
      </c>
      <c r="S168" s="17"/>
      <c r="T168" s="17"/>
      <c r="U168" s="17"/>
      <c r="V168" s="17"/>
      <c r="W168" s="36">
        <f t="shared" si="141"/>
        <v>0</v>
      </c>
      <c r="X168" s="4"/>
      <c r="Y168" s="4"/>
      <c r="Z168" s="4"/>
    </row>
    <row r="169" ht="12.75" customHeight="1">
      <c r="A169" s="18">
        <v>135.0</v>
      </c>
      <c r="B169" s="16" t="s">
        <v>216</v>
      </c>
      <c r="C169" s="35">
        <f t="shared" si="138"/>
        <v>0</v>
      </c>
      <c r="D169" s="17"/>
      <c r="E169" s="17"/>
      <c r="F169" s="17"/>
      <c r="G169" s="17"/>
      <c r="H169" s="36">
        <f t="shared" si="142"/>
        <v>0</v>
      </c>
      <c r="I169" s="17"/>
      <c r="J169" s="17"/>
      <c r="K169" s="17"/>
      <c r="L169" s="17"/>
      <c r="M169" s="36">
        <f t="shared" si="139"/>
        <v>0</v>
      </c>
      <c r="N169" s="17"/>
      <c r="O169" s="17"/>
      <c r="P169" s="17"/>
      <c r="Q169" s="17"/>
      <c r="R169" s="36">
        <f t="shared" si="140"/>
        <v>0</v>
      </c>
      <c r="S169" s="17"/>
      <c r="T169" s="17"/>
      <c r="U169" s="17"/>
      <c r="V169" s="17"/>
      <c r="W169" s="36">
        <f t="shared" si="141"/>
        <v>0</v>
      </c>
      <c r="X169" s="4"/>
      <c r="Y169" s="4"/>
      <c r="Z169" s="4"/>
    </row>
    <row r="170" ht="12.75" customHeight="1">
      <c r="A170" s="18">
        <v>136.0</v>
      </c>
      <c r="B170" s="16" t="s">
        <v>217</v>
      </c>
      <c r="C170" s="35">
        <f t="shared" si="138"/>
        <v>0</v>
      </c>
      <c r="D170" s="17"/>
      <c r="E170" s="17"/>
      <c r="F170" s="17"/>
      <c r="G170" s="17"/>
      <c r="H170" s="36">
        <f t="shared" si="142"/>
        <v>0</v>
      </c>
      <c r="I170" s="17"/>
      <c r="J170" s="17"/>
      <c r="K170" s="17"/>
      <c r="L170" s="17"/>
      <c r="M170" s="36">
        <f t="shared" si="139"/>
        <v>0</v>
      </c>
      <c r="N170" s="17"/>
      <c r="O170" s="17"/>
      <c r="P170" s="17"/>
      <c r="Q170" s="17"/>
      <c r="R170" s="36">
        <f t="shared" si="140"/>
        <v>0</v>
      </c>
      <c r="S170" s="17"/>
      <c r="T170" s="17"/>
      <c r="U170" s="17"/>
      <c r="V170" s="17"/>
      <c r="W170" s="36">
        <f t="shared" si="141"/>
        <v>0</v>
      </c>
      <c r="X170" s="4"/>
      <c r="Y170" s="4"/>
      <c r="Z170" s="4"/>
    </row>
    <row r="171" ht="12.75" customHeight="1">
      <c r="A171" s="12" t="s">
        <v>218</v>
      </c>
      <c r="B171" s="13" t="s">
        <v>219</v>
      </c>
      <c r="C171" s="14">
        <f t="shared" ref="C171:W171" si="143">SUM(C172:C173)</f>
        <v>0</v>
      </c>
      <c r="D171" s="14">
        <f t="shared" si="143"/>
        <v>0</v>
      </c>
      <c r="E171" s="14">
        <f t="shared" si="143"/>
        <v>0</v>
      </c>
      <c r="F171" s="14">
        <f t="shared" si="143"/>
        <v>0</v>
      </c>
      <c r="G171" s="14">
        <f t="shared" si="143"/>
        <v>0</v>
      </c>
      <c r="H171" s="14">
        <f t="shared" si="143"/>
        <v>0</v>
      </c>
      <c r="I171" s="14">
        <f t="shared" si="143"/>
        <v>0</v>
      </c>
      <c r="J171" s="14">
        <f t="shared" si="143"/>
        <v>0</v>
      </c>
      <c r="K171" s="14">
        <f t="shared" si="143"/>
        <v>0</v>
      </c>
      <c r="L171" s="14">
        <f t="shared" si="143"/>
        <v>0</v>
      </c>
      <c r="M171" s="14">
        <f t="shared" si="143"/>
        <v>0</v>
      </c>
      <c r="N171" s="14">
        <f t="shared" si="143"/>
        <v>0</v>
      </c>
      <c r="O171" s="14">
        <f t="shared" si="143"/>
        <v>0</v>
      </c>
      <c r="P171" s="14">
        <f t="shared" si="143"/>
        <v>0</v>
      </c>
      <c r="Q171" s="14">
        <f t="shared" si="143"/>
        <v>0</v>
      </c>
      <c r="R171" s="14">
        <f t="shared" si="143"/>
        <v>0</v>
      </c>
      <c r="S171" s="14">
        <f t="shared" si="143"/>
        <v>0</v>
      </c>
      <c r="T171" s="14">
        <f t="shared" si="143"/>
        <v>0</v>
      </c>
      <c r="U171" s="14">
        <f t="shared" si="143"/>
        <v>0</v>
      </c>
      <c r="V171" s="14">
        <f t="shared" si="143"/>
        <v>0</v>
      </c>
      <c r="W171" s="14">
        <f t="shared" si="143"/>
        <v>0</v>
      </c>
      <c r="X171" s="4"/>
      <c r="Y171" s="4"/>
      <c r="Z171" s="4"/>
    </row>
    <row r="172" ht="12.75" customHeight="1">
      <c r="A172" s="18">
        <v>137.0</v>
      </c>
      <c r="B172" s="16" t="s">
        <v>220</v>
      </c>
      <c r="C172" s="35">
        <f t="shared" ref="C172:C173" si="144">H172+M172+R172+W172</f>
        <v>0</v>
      </c>
      <c r="D172" s="17"/>
      <c r="E172" s="17"/>
      <c r="F172" s="17"/>
      <c r="G172" s="17"/>
      <c r="H172" s="36">
        <f t="shared" ref="H172:H173" si="145">SUM(D172:G172)</f>
        <v>0</v>
      </c>
      <c r="I172" s="17"/>
      <c r="J172" s="17"/>
      <c r="K172" s="17"/>
      <c r="L172" s="17"/>
      <c r="M172" s="36">
        <f t="shared" ref="M172:M173" si="146">SUM(I172:L172)</f>
        <v>0</v>
      </c>
      <c r="N172" s="17"/>
      <c r="O172" s="17"/>
      <c r="P172" s="17"/>
      <c r="Q172" s="17"/>
      <c r="R172" s="36">
        <f t="shared" ref="R172:R173" si="147">SUM(N172:Q172)</f>
        <v>0</v>
      </c>
      <c r="S172" s="17"/>
      <c r="T172" s="17"/>
      <c r="U172" s="17"/>
      <c r="V172" s="17"/>
      <c r="W172" s="36">
        <f t="shared" ref="W172:W173" si="148">SUM(S172:V172)</f>
        <v>0</v>
      </c>
      <c r="X172" s="4"/>
      <c r="Y172" s="4"/>
      <c r="Z172" s="4"/>
    </row>
    <row r="173" ht="12.75" customHeight="1">
      <c r="A173" s="18">
        <v>138.0</v>
      </c>
      <c r="B173" s="16" t="s">
        <v>221</v>
      </c>
      <c r="C173" s="35">
        <f t="shared" si="144"/>
        <v>0</v>
      </c>
      <c r="D173" s="17"/>
      <c r="E173" s="17"/>
      <c r="F173" s="17"/>
      <c r="G173" s="17"/>
      <c r="H173" s="36">
        <f t="shared" si="145"/>
        <v>0</v>
      </c>
      <c r="I173" s="17"/>
      <c r="J173" s="17"/>
      <c r="K173" s="17"/>
      <c r="L173" s="17"/>
      <c r="M173" s="36">
        <f t="shared" si="146"/>
        <v>0</v>
      </c>
      <c r="N173" s="17"/>
      <c r="O173" s="17"/>
      <c r="P173" s="17"/>
      <c r="Q173" s="17"/>
      <c r="R173" s="36">
        <f t="shared" si="147"/>
        <v>0</v>
      </c>
      <c r="S173" s="17"/>
      <c r="T173" s="17"/>
      <c r="U173" s="17"/>
      <c r="V173" s="17"/>
      <c r="W173" s="36">
        <f t="shared" si="148"/>
        <v>0</v>
      </c>
      <c r="X173" s="4"/>
      <c r="Y173" s="4"/>
      <c r="Z173" s="4"/>
    </row>
    <row r="174" ht="12.75" customHeight="1">
      <c r="A174" s="12" t="s">
        <v>222</v>
      </c>
      <c r="B174" s="13" t="s">
        <v>223</v>
      </c>
      <c r="C174" s="14">
        <f t="shared" ref="C174:W174" si="149">SUM(C175:C177)</f>
        <v>0</v>
      </c>
      <c r="D174" s="14">
        <f t="shared" si="149"/>
        <v>0</v>
      </c>
      <c r="E174" s="14">
        <f t="shared" si="149"/>
        <v>0</v>
      </c>
      <c r="F174" s="14">
        <f t="shared" si="149"/>
        <v>0</v>
      </c>
      <c r="G174" s="14">
        <f t="shared" si="149"/>
        <v>0</v>
      </c>
      <c r="H174" s="14">
        <f t="shared" si="149"/>
        <v>0</v>
      </c>
      <c r="I174" s="14">
        <f t="shared" si="149"/>
        <v>0</v>
      </c>
      <c r="J174" s="14">
        <f t="shared" si="149"/>
        <v>0</v>
      </c>
      <c r="K174" s="14">
        <f t="shared" si="149"/>
        <v>0</v>
      </c>
      <c r="L174" s="14">
        <f t="shared" si="149"/>
        <v>0</v>
      </c>
      <c r="M174" s="14">
        <f t="shared" si="149"/>
        <v>0</v>
      </c>
      <c r="N174" s="14">
        <f t="shared" si="149"/>
        <v>0</v>
      </c>
      <c r="O174" s="14">
        <f t="shared" si="149"/>
        <v>0</v>
      </c>
      <c r="P174" s="14">
        <f t="shared" si="149"/>
        <v>0</v>
      </c>
      <c r="Q174" s="14">
        <f t="shared" si="149"/>
        <v>0</v>
      </c>
      <c r="R174" s="14">
        <f t="shared" si="149"/>
        <v>0</v>
      </c>
      <c r="S174" s="14">
        <f t="shared" si="149"/>
        <v>0</v>
      </c>
      <c r="T174" s="14">
        <f t="shared" si="149"/>
        <v>0</v>
      </c>
      <c r="U174" s="14">
        <f t="shared" si="149"/>
        <v>0</v>
      </c>
      <c r="V174" s="14">
        <f t="shared" si="149"/>
        <v>0</v>
      </c>
      <c r="W174" s="14">
        <f t="shared" si="149"/>
        <v>0</v>
      </c>
      <c r="X174" s="4"/>
      <c r="Y174" s="4"/>
      <c r="Z174" s="4"/>
    </row>
    <row r="175" ht="12.75" customHeight="1">
      <c r="A175" s="18">
        <v>139.0</v>
      </c>
      <c r="B175" s="16" t="s">
        <v>224</v>
      </c>
      <c r="C175" s="35">
        <f t="shared" ref="C175:C177" si="150">H175+M175+R175+W175</f>
        <v>0</v>
      </c>
      <c r="D175" s="19">
        <v>0.0</v>
      </c>
      <c r="E175" s="19">
        <v>0.0</v>
      </c>
      <c r="F175" s="19">
        <v>0.0</v>
      </c>
      <c r="G175" s="19">
        <v>0.0</v>
      </c>
      <c r="H175" s="36">
        <f t="shared" ref="H175:H177" si="151">SUM(D175:G175)</f>
        <v>0</v>
      </c>
      <c r="I175" s="19">
        <v>0.0</v>
      </c>
      <c r="J175" s="19">
        <v>0.0</v>
      </c>
      <c r="K175" s="19">
        <v>0.0</v>
      </c>
      <c r="L175" s="19">
        <v>0.0</v>
      </c>
      <c r="M175" s="36">
        <f t="shared" ref="M175:M177" si="152">SUM(I175:L175)</f>
        <v>0</v>
      </c>
      <c r="N175" s="19">
        <v>0.0</v>
      </c>
      <c r="O175" s="19">
        <v>0.0</v>
      </c>
      <c r="P175" s="19">
        <v>0.0</v>
      </c>
      <c r="Q175" s="19">
        <v>0.0</v>
      </c>
      <c r="R175" s="36">
        <f t="shared" ref="R175:R177" si="153">SUM(N175:Q175)</f>
        <v>0</v>
      </c>
      <c r="S175" s="19">
        <v>0.0</v>
      </c>
      <c r="T175" s="19">
        <v>0.0</v>
      </c>
      <c r="U175" s="19">
        <v>0.0</v>
      </c>
      <c r="V175" s="19">
        <v>0.0</v>
      </c>
      <c r="W175" s="36">
        <f t="shared" ref="W175:W177" si="154">SUM(S175:V175)</f>
        <v>0</v>
      </c>
      <c r="X175" s="4"/>
      <c r="Y175" s="4"/>
      <c r="Z175" s="4"/>
    </row>
    <row r="176" ht="12.75" customHeight="1">
      <c r="A176" s="18">
        <v>140.0</v>
      </c>
      <c r="B176" s="16" t="s">
        <v>225</v>
      </c>
      <c r="C176" s="35">
        <f t="shared" si="150"/>
        <v>0</v>
      </c>
      <c r="D176" s="19">
        <v>0.0</v>
      </c>
      <c r="E176" s="19">
        <v>0.0</v>
      </c>
      <c r="F176" s="19">
        <v>0.0</v>
      </c>
      <c r="G176" s="19">
        <v>0.0</v>
      </c>
      <c r="H176" s="36">
        <f t="shared" si="151"/>
        <v>0</v>
      </c>
      <c r="I176" s="19">
        <v>0.0</v>
      </c>
      <c r="J176" s="19">
        <v>0.0</v>
      </c>
      <c r="K176" s="19">
        <v>0.0</v>
      </c>
      <c r="L176" s="19">
        <v>0.0</v>
      </c>
      <c r="M176" s="36">
        <f t="shared" si="152"/>
        <v>0</v>
      </c>
      <c r="N176" s="19">
        <v>0.0</v>
      </c>
      <c r="O176" s="19">
        <v>0.0</v>
      </c>
      <c r="P176" s="19">
        <v>0.0</v>
      </c>
      <c r="Q176" s="19">
        <v>0.0</v>
      </c>
      <c r="R176" s="36">
        <f t="shared" si="153"/>
        <v>0</v>
      </c>
      <c r="S176" s="19">
        <v>0.0</v>
      </c>
      <c r="T176" s="19">
        <v>0.0</v>
      </c>
      <c r="U176" s="19">
        <v>0.0</v>
      </c>
      <c r="V176" s="19">
        <v>0.0</v>
      </c>
      <c r="W176" s="36">
        <f t="shared" si="154"/>
        <v>0</v>
      </c>
      <c r="X176" s="4"/>
      <c r="Y176" s="4"/>
      <c r="Z176" s="4"/>
    </row>
    <row r="177" ht="12.75" customHeight="1">
      <c r="A177" s="18">
        <v>141.0</v>
      </c>
      <c r="B177" s="16" t="s">
        <v>226</v>
      </c>
      <c r="C177" s="35">
        <f t="shared" si="150"/>
        <v>0</v>
      </c>
      <c r="D177" s="19">
        <v>0.0</v>
      </c>
      <c r="E177" s="19">
        <v>0.0</v>
      </c>
      <c r="F177" s="19">
        <v>0.0</v>
      </c>
      <c r="G177" s="19">
        <v>0.0</v>
      </c>
      <c r="H177" s="36">
        <f t="shared" si="151"/>
        <v>0</v>
      </c>
      <c r="I177" s="19">
        <v>0.0</v>
      </c>
      <c r="J177" s="19">
        <v>0.0</v>
      </c>
      <c r="K177" s="19">
        <v>0.0</v>
      </c>
      <c r="L177" s="19">
        <v>0.0</v>
      </c>
      <c r="M177" s="36">
        <f t="shared" si="152"/>
        <v>0</v>
      </c>
      <c r="N177" s="19">
        <v>0.0</v>
      </c>
      <c r="O177" s="19">
        <v>0.0</v>
      </c>
      <c r="P177" s="19">
        <v>0.0</v>
      </c>
      <c r="Q177" s="19">
        <v>0.0</v>
      </c>
      <c r="R177" s="36">
        <f t="shared" si="153"/>
        <v>0</v>
      </c>
      <c r="S177" s="19">
        <v>0.0</v>
      </c>
      <c r="T177" s="19">
        <v>0.0</v>
      </c>
      <c r="U177" s="19">
        <v>0.0</v>
      </c>
      <c r="V177" s="19">
        <v>0.0</v>
      </c>
      <c r="W177" s="36">
        <f t="shared" si="154"/>
        <v>0</v>
      </c>
      <c r="X177" s="4"/>
      <c r="Y177" s="4"/>
      <c r="Z177" s="4"/>
    </row>
    <row r="178" ht="12.75" customHeight="1">
      <c r="A178" s="12" t="s">
        <v>227</v>
      </c>
      <c r="B178" s="13" t="s">
        <v>228</v>
      </c>
      <c r="C178" s="14">
        <f t="shared" ref="C178:W178" si="155">SUM(C179:C183)</f>
        <v>0</v>
      </c>
      <c r="D178" s="14">
        <f t="shared" si="155"/>
        <v>0</v>
      </c>
      <c r="E178" s="14">
        <f t="shared" si="155"/>
        <v>0</v>
      </c>
      <c r="F178" s="14">
        <f t="shared" si="155"/>
        <v>0</v>
      </c>
      <c r="G178" s="14">
        <f t="shared" si="155"/>
        <v>0</v>
      </c>
      <c r="H178" s="14">
        <f t="shared" si="155"/>
        <v>0</v>
      </c>
      <c r="I178" s="14">
        <f t="shared" si="155"/>
        <v>0</v>
      </c>
      <c r="J178" s="14">
        <f t="shared" si="155"/>
        <v>0</v>
      </c>
      <c r="K178" s="14">
        <f t="shared" si="155"/>
        <v>0</v>
      </c>
      <c r="L178" s="14">
        <f t="shared" si="155"/>
        <v>0</v>
      </c>
      <c r="M178" s="14">
        <f t="shared" si="155"/>
        <v>0</v>
      </c>
      <c r="N178" s="14">
        <f t="shared" si="155"/>
        <v>0</v>
      </c>
      <c r="O178" s="14">
        <f t="shared" si="155"/>
        <v>0</v>
      </c>
      <c r="P178" s="14">
        <f t="shared" si="155"/>
        <v>0</v>
      </c>
      <c r="Q178" s="14">
        <f t="shared" si="155"/>
        <v>0</v>
      </c>
      <c r="R178" s="14">
        <f t="shared" si="155"/>
        <v>0</v>
      </c>
      <c r="S178" s="14">
        <f t="shared" si="155"/>
        <v>0</v>
      </c>
      <c r="T178" s="14">
        <f t="shared" si="155"/>
        <v>0</v>
      </c>
      <c r="U178" s="14">
        <f t="shared" si="155"/>
        <v>0</v>
      </c>
      <c r="V178" s="14">
        <f t="shared" si="155"/>
        <v>0</v>
      </c>
      <c r="W178" s="14">
        <f t="shared" si="155"/>
        <v>0</v>
      </c>
      <c r="X178" s="4"/>
      <c r="Y178" s="4"/>
      <c r="Z178" s="4"/>
    </row>
    <row r="179" ht="12.75" customHeight="1">
      <c r="A179" s="18">
        <v>142.1</v>
      </c>
      <c r="B179" s="16" t="s">
        <v>229</v>
      </c>
      <c r="C179" s="35">
        <f t="shared" ref="C179:C183" si="156">H179+M179+R179+W179</f>
        <v>0</v>
      </c>
      <c r="D179" s="17"/>
      <c r="E179" s="17"/>
      <c r="F179" s="17"/>
      <c r="G179" s="17"/>
      <c r="H179" s="36">
        <f t="shared" ref="H179:H183" si="157">SUM(D179:G179)</f>
        <v>0</v>
      </c>
      <c r="I179" s="17"/>
      <c r="J179" s="17"/>
      <c r="K179" s="17"/>
      <c r="L179" s="17"/>
      <c r="M179" s="36">
        <f t="shared" ref="M179:M183" si="158">SUM(I179:L179)</f>
        <v>0</v>
      </c>
      <c r="N179" s="17"/>
      <c r="O179" s="17"/>
      <c r="P179" s="17"/>
      <c r="Q179" s="17"/>
      <c r="R179" s="36">
        <f t="shared" ref="R179:R183" si="159">SUM(N179:Q179)</f>
        <v>0</v>
      </c>
      <c r="S179" s="17"/>
      <c r="T179" s="17"/>
      <c r="U179" s="17"/>
      <c r="V179" s="17"/>
      <c r="W179" s="36">
        <f t="shared" ref="W179:W183" si="160">SUM(S179:V179)</f>
        <v>0</v>
      </c>
      <c r="X179" s="4"/>
      <c r="Y179" s="4"/>
      <c r="Z179" s="4"/>
    </row>
    <row r="180" ht="12.75" customHeight="1">
      <c r="A180" s="18">
        <v>142.2</v>
      </c>
      <c r="B180" s="16" t="s">
        <v>230</v>
      </c>
      <c r="C180" s="35">
        <f t="shared" si="156"/>
        <v>0</v>
      </c>
      <c r="D180" s="17"/>
      <c r="E180" s="17"/>
      <c r="F180" s="17"/>
      <c r="G180" s="17"/>
      <c r="H180" s="36">
        <f t="shared" si="157"/>
        <v>0</v>
      </c>
      <c r="I180" s="17"/>
      <c r="J180" s="17"/>
      <c r="K180" s="17"/>
      <c r="L180" s="17"/>
      <c r="M180" s="36">
        <f t="shared" si="158"/>
        <v>0</v>
      </c>
      <c r="N180" s="17"/>
      <c r="O180" s="17"/>
      <c r="P180" s="17"/>
      <c r="Q180" s="17"/>
      <c r="R180" s="36">
        <f t="shared" si="159"/>
        <v>0</v>
      </c>
      <c r="S180" s="17"/>
      <c r="T180" s="17"/>
      <c r="U180" s="17"/>
      <c r="V180" s="17"/>
      <c r="W180" s="36">
        <f t="shared" si="160"/>
        <v>0</v>
      </c>
      <c r="X180" s="4"/>
      <c r="Y180" s="4"/>
      <c r="Z180" s="4"/>
    </row>
    <row r="181" ht="12.75" customHeight="1">
      <c r="A181" s="18">
        <v>143.0</v>
      </c>
      <c r="B181" s="16" t="s">
        <v>231</v>
      </c>
      <c r="C181" s="35">
        <f t="shared" si="156"/>
        <v>0</v>
      </c>
      <c r="D181" s="17"/>
      <c r="E181" s="17"/>
      <c r="F181" s="17"/>
      <c r="G181" s="17"/>
      <c r="H181" s="36">
        <f t="shared" si="157"/>
        <v>0</v>
      </c>
      <c r="I181" s="17"/>
      <c r="J181" s="17"/>
      <c r="K181" s="17"/>
      <c r="L181" s="17"/>
      <c r="M181" s="36">
        <f t="shared" si="158"/>
        <v>0</v>
      </c>
      <c r="N181" s="17"/>
      <c r="O181" s="17"/>
      <c r="P181" s="17"/>
      <c r="Q181" s="17"/>
      <c r="R181" s="36">
        <f t="shared" si="159"/>
        <v>0</v>
      </c>
      <c r="S181" s="17"/>
      <c r="T181" s="17"/>
      <c r="U181" s="17"/>
      <c r="V181" s="17"/>
      <c r="W181" s="36">
        <f t="shared" si="160"/>
        <v>0</v>
      </c>
      <c r="X181" s="4"/>
      <c r="Y181" s="4"/>
      <c r="Z181" s="4"/>
    </row>
    <row r="182" ht="12.75" customHeight="1">
      <c r="A182" s="18">
        <v>144.0</v>
      </c>
      <c r="B182" s="16" t="s">
        <v>232</v>
      </c>
      <c r="C182" s="35">
        <f t="shared" si="156"/>
        <v>0</v>
      </c>
      <c r="D182" s="17"/>
      <c r="E182" s="17"/>
      <c r="F182" s="17"/>
      <c r="G182" s="17"/>
      <c r="H182" s="36">
        <f t="shared" si="157"/>
        <v>0</v>
      </c>
      <c r="I182" s="17"/>
      <c r="J182" s="17"/>
      <c r="K182" s="17"/>
      <c r="L182" s="17"/>
      <c r="M182" s="36">
        <f t="shared" si="158"/>
        <v>0</v>
      </c>
      <c r="N182" s="17"/>
      <c r="O182" s="17"/>
      <c r="P182" s="17"/>
      <c r="Q182" s="17"/>
      <c r="R182" s="36">
        <f t="shared" si="159"/>
        <v>0</v>
      </c>
      <c r="S182" s="17"/>
      <c r="T182" s="17"/>
      <c r="U182" s="17"/>
      <c r="V182" s="17"/>
      <c r="W182" s="36">
        <f t="shared" si="160"/>
        <v>0</v>
      </c>
      <c r="X182" s="4"/>
      <c r="Y182" s="4"/>
      <c r="Z182" s="4"/>
    </row>
    <row r="183" ht="12.75" customHeight="1">
      <c r="A183" s="18">
        <v>145.0</v>
      </c>
      <c r="B183" s="16" t="s">
        <v>233</v>
      </c>
      <c r="C183" s="35">
        <f t="shared" si="156"/>
        <v>0</v>
      </c>
      <c r="D183" s="17"/>
      <c r="E183" s="17"/>
      <c r="F183" s="17"/>
      <c r="G183" s="17"/>
      <c r="H183" s="36">
        <f t="shared" si="157"/>
        <v>0</v>
      </c>
      <c r="I183" s="17"/>
      <c r="J183" s="17"/>
      <c r="K183" s="17"/>
      <c r="L183" s="17"/>
      <c r="M183" s="36">
        <f t="shared" si="158"/>
        <v>0</v>
      </c>
      <c r="N183" s="17"/>
      <c r="O183" s="17"/>
      <c r="P183" s="17"/>
      <c r="Q183" s="17"/>
      <c r="R183" s="36">
        <f t="shared" si="159"/>
        <v>0</v>
      </c>
      <c r="S183" s="17"/>
      <c r="T183" s="17"/>
      <c r="U183" s="17"/>
      <c r="V183" s="17"/>
      <c r="W183" s="36">
        <f t="shared" si="160"/>
        <v>0</v>
      </c>
      <c r="X183" s="4"/>
      <c r="Y183" s="4"/>
      <c r="Z183" s="4"/>
    </row>
    <row r="184" ht="12.75" customHeight="1">
      <c r="A184" s="12" t="s">
        <v>234</v>
      </c>
      <c r="B184" s="13" t="s">
        <v>235</v>
      </c>
      <c r="C184" s="14">
        <f t="shared" ref="C184:W184" si="161">C185</f>
        <v>0</v>
      </c>
      <c r="D184" s="14" t="str">
        <f t="shared" si="161"/>
        <v/>
      </c>
      <c r="E184" s="14" t="str">
        <f t="shared" si="161"/>
        <v/>
      </c>
      <c r="F184" s="14" t="str">
        <f t="shared" si="161"/>
        <v/>
      </c>
      <c r="G184" s="14" t="str">
        <f t="shared" si="161"/>
        <v/>
      </c>
      <c r="H184" s="14">
        <f t="shared" si="161"/>
        <v>0</v>
      </c>
      <c r="I184" s="14" t="str">
        <f t="shared" si="161"/>
        <v/>
      </c>
      <c r="J184" s="14" t="str">
        <f t="shared" si="161"/>
        <v/>
      </c>
      <c r="K184" s="14" t="str">
        <f t="shared" si="161"/>
        <v/>
      </c>
      <c r="L184" s="14" t="str">
        <f t="shared" si="161"/>
        <v/>
      </c>
      <c r="M184" s="14">
        <f t="shared" si="161"/>
        <v>0</v>
      </c>
      <c r="N184" s="14" t="str">
        <f t="shared" si="161"/>
        <v/>
      </c>
      <c r="O184" s="14" t="str">
        <f t="shared" si="161"/>
        <v/>
      </c>
      <c r="P184" s="14" t="str">
        <f t="shared" si="161"/>
        <v/>
      </c>
      <c r="Q184" s="14" t="str">
        <f t="shared" si="161"/>
        <v/>
      </c>
      <c r="R184" s="14">
        <f t="shared" si="161"/>
        <v>0</v>
      </c>
      <c r="S184" s="14" t="str">
        <f t="shared" si="161"/>
        <v/>
      </c>
      <c r="T184" s="14" t="str">
        <f t="shared" si="161"/>
        <v/>
      </c>
      <c r="U184" s="14" t="str">
        <f t="shared" si="161"/>
        <v/>
      </c>
      <c r="V184" s="14" t="str">
        <f t="shared" si="161"/>
        <v/>
      </c>
      <c r="W184" s="14">
        <f t="shared" si="161"/>
        <v>0</v>
      </c>
      <c r="X184" s="4"/>
      <c r="Y184" s="4"/>
      <c r="Z184" s="4"/>
    </row>
    <row r="185" ht="12.75" customHeight="1">
      <c r="A185" s="18">
        <v>146.0</v>
      </c>
      <c r="B185" s="16" t="s">
        <v>236</v>
      </c>
      <c r="C185" s="35">
        <f>H185+M185+R185+W185</f>
        <v>0</v>
      </c>
      <c r="D185" s="17"/>
      <c r="E185" s="17"/>
      <c r="F185" s="17"/>
      <c r="G185" s="17"/>
      <c r="H185" s="36">
        <f>SUM(D185:G185)</f>
        <v>0</v>
      </c>
      <c r="I185" s="17"/>
      <c r="J185" s="17"/>
      <c r="K185" s="17"/>
      <c r="L185" s="17"/>
      <c r="M185" s="36">
        <f>SUM(I185:L185)</f>
        <v>0</v>
      </c>
      <c r="N185" s="17"/>
      <c r="O185" s="17"/>
      <c r="P185" s="17"/>
      <c r="Q185" s="17"/>
      <c r="R185" s="36">
        <f>SUM(N185:Q185)</f>
        <v>0</v>
      </c>
      <c r="S185" s="17"/>
      <c r="T185" s="17"/>
      <c r="U185" s="17"/>
      <c r="V185" s="17"/>
      <c r="W185" s="36">
        <f>SUM(S185:V185)</f>
        <v>0</v>
      </c>
      <c r="X185" s="4"/>
      <c r="Y185" s="4"/>
      <c r="Z185" s="4"/>
    </row>
    <row r="186" ht="12.75" customHeight="1">
      <c r="A186" s="12" t="s">
        <v>237</v>
      </c>
      <c r="B186" s="13" t="s">
        <v>238</v>
      </c>
      <c r="C186" s="14">
        <f t="shared" ref="C186:W186" si="162">C187</f>
        <v>0</v>
      </c>
      <c r="D186" s="14" t="str">
        <f t="shared" si="162"/>
        <v/>
      </c>
      <c r="E186" s="14" t="str">
        <f t="shared" si="162"/>
        <v/>
      </c>
      <c r="F186" s="14" t="str">
        <f t="shared" si="162"/>
        <v/>
      </c>
      <c r="G186" s="14" t="str">
        <f t="shared" si="162"/>
        <v/>
      </c>
      <c r="H186" s="14">
        <f t="shared" si="162"/>
        <v>0</v>
      </c>
      <c r="I186" s="14" t="str">
        <f t="shared" si="162"/>
        <v/>
      </c>
      <c r="J186" s="14" t="str">
        <f t="shared" si="162"/>
        <v/>
      </c>
      <c r="K186" s="14" t="str">
        <f t="shared" si="162"/>
        <v/>
      </c>
      <c r="L186" s="14" t="str">
        <f t="shared" si="162"/>
        <v/>
      </c>
      <c r="M186" s="14">
        <f t="shared" si="162"/>
        <v>0</v>
      </c>
      <c r="N186" s="14" t="str">
        <f t="shared" si="162"/>
        <v/>
      </c>
      <c r="O186" s="14" t="str">
        <f t="shared" si="162"/>
        <v/>
      </c>
      <c r="P186" s="14" t="str">
        <f t="shared" si="162"/>
        <v/>
      </c>
      <c r="Q186" s="14" t="str">
        <f t="shared" si="162"/>
        <v/>
      </c>
      <c r="R186" s="14">
        <f t="shared" si="162"/>
        <v>0</v>
      </c>
      <c r="S186" s="14" t="str">
        <f t="shared" si="162"/>
        <v/>
      </c>
      <c r="T186" s="14" t="str">
        <f t="shared" si="162"/>
        <v/>
      </c>
      <c r="U186" s="14" t="str">
        <f t="shared" si="162"/>
        <v/>
      </c>
      <c r="V186" s="14" t="str">
        <f t="shared" si="162"/>
        <v/>
      </c>
      <c r="W186" s="14">
        <f t="shared" si="162"/>
        <v>0</v>
      </c>
      <c r="X186" s="4"/>
      <c r="Y186" s="4"/>
      <c r="Z186" s="4"/>
    </row>
    <row r="187" ht="12.75" customHeight="1">
      <c r="A187" s="15">
        <v>147.0</v>
      </c>
      <c r="B187" s="16" t="s">
        <v>132</v>
      </c>
      <c r="C187" s="35">
        <f t="shared" ref="C187:C189" si="163">H187+M187+R187+W187</f>
        <v>0</v>
      </c>
      <c r="D187" s="17"/>
      <c r="E187" s="17"/>
      <c r="F187" s="17"/>
      <c r="G187" s="17"/>
      <c r="H187" s="36">
        <f t="shared" ref="H187:H189" si="164">SUM(D187:G187)</f>
        <v>0</v>
      </c>
      <c r="I187" s="17"/>
      <c r="J187" s="17"/>
      <c r="K187" s="17"/>
      <c r="L187" s="17"/>
      <c r="M187" s="36">
        <f t="shared" ref="M187:M189" si="165">SUM(I187:L187)</f>
        <v>0</v>
      </c>
      <c r="N187" s="17"/>
      <c r="O187" s="17"/>
      <c r="P187" s="17"/>
      <c r="Q187" s="17"/>
      <c r="R187" s="36">
        <f t="shared" ref="R187:R189" si="166">SUM(N187:Q187)</f>
        <v>0</v>
      </c>
      <c r="S187" s="17"/>
      <c r="T187" s="17"/>
      <c r="U187" s="17"/>
      <c r="V187" s="17"/>
      <c r="W187" s="36">
        <f t="shared" ref="W187:W189" si="167">SUM(S187:V187)</f>
        <v>0</v>
      </c>
      <c r="X187" s="4"/>
      <c r="Y187" s="4"/>
      <c r="Z187" s="4"/>
    </row>
    <row r="188" ht="12.75" customHeight="1">
      <c r="A188" s="12">
        <v>148.0</v>
      </c>
      <c r="B188" s="13" t="s">
        <v>239</v>
      </c>
      <c r="C188" s="14">
        <f t="shared" si="163"/>
        <v>0</v>
      </c>
      <c r="D188" s="14"/>
      <c r="E188" s="14"/>
      <c r="F188" s="14"/>
      <c r="G188" s="14"/>
      <c r="H188" s="14">
        <f t="shared" si="164"/>
        <v>0</v>
      </c>
      <c r="I188" s="14"/>
      <c r="J188" s="14"/>
      <c r="K188" s="14"/>
      <c r="L188" s="14"/>
      <c r="M188" s="14">
        <f t="shared" si="165"/>
        <v>0</v>
      </c>
      <c r="N188" s="14"/>
      <c r="O188" s="14"/>
      <c r="P188" s="14"/>
      <c r="Q188" s="14"/>
      <c r="R188" s="14">
        <f t="shared" si="166"/>
        <v>0</v>
      </c>
      <c r="S188" s="14"/>
      <c r="T188" s="14"/>
      <c r="U188" s="14"/>
      <c r="V188" s="14"/>
      <c r="W188" s="14">
        <f t="shared" si="167"/>
        <v>0</v>
      </c>
      <c r="X188" s="4"/>
      <c r="Y188" s="4"/>
      <c r="Z188" s="4"/>
    </row>
    <row r="189" ht="12.75" customHeight="1">
      <c r="A189" s="12">
        <v>149.0</v>
      </c>
      <c r="B189" s="13" t="s">
        <v>240</v>
      </c>
      <c r="C189" s="14">
        <f t="shared" si="163"/>
        <v>0</v>
      </c>
      <c r="D189" s="14"/>
      <c r="E189" s="14"/>
      <c r="F189" s="14"/>
      <c r="G189" s="14"/>
      <c r="H189" s="14">
        <f t="shared" si="164"/>
        <v>0</v>
      </c>
      <c r="I189" s="14"/>
      <c r="J189" s="14"/>
      <c r="K189" s="14"/>
      <c r="L189" s="14"/>
      <c r="M189" s="14">
        <f t="shared" si="165"/>
        <v>0</v>
      </c>
      <c r="N189" s="14"/>
      <c r="O189" s="14"/>
      <c r="P189" s="14"/>
      <c r="Q189" s="14"/>
      <c r="R189" s="14">
        <f t="shared" si="166"/>
        <v>0</v>
      </c>
      <c r="S189" s="14"/>
      <c r="T189" s="14"/>
      <c r="U189" s="14"/>
      <c r="V189" s="14"/>
      <c r="W189" s="14">
        <f t="shared" si="167"/>
        <v>0</v>
      </c>
      <c r="X189" s="4"/>
      <c r="Y189" s="4"/>
      <c r="Z189" s="4"/>
    </row>
    <row r="190" ht="12.75" customHeight="1">
      <c r="A190" s="9" t="s">
        <v>241</v>
      </c>
      <c r="B190" s="10" t="s">
        <v>242</v>
      </c>
      <c r="C190" s="11" t="str">
        <f t="shared" ref="C190:W190" si="168">C191+C196+C202+C208+C216+C221+C225+C232+C234+C242+C245+C249+C253+C254</f>
        <v>#REF!</v>
      </c>
      <c r="D190" s="11">
        <f t="shared" si="168"/>
        <v>5.82</v>
      </c>
      <c r="E190" s="11">
        <f t="shared" si="168"/>
        <v>5.39</v>
      </c>
      <c r="F190" s="11">
        <f t="shared" si="168"/>
        <v>5.96</v>
      </c>
      <c r="G190" s="11">
        <f t="shared" si="168"/>
        <v>4.78</v>
      </c>
      <c r="H190" s="11" t="str">
        <f t="shared" si="168"/>
        <v>#REF!</v>
      </c>
      <c r="I190" s="11">
        <f t="shared" si="168"/>
        <v>0.09</v>
      </c>
      <c r="J190" s="11">
        <f t="shared" si="168"/>
        <v>0.144</v>
      </c>
      <c r="K190" s="11">
        <f t="shared" si="168"/>
        <v>0.24</v>
      </c>
      <c r="L190" s="11">
        <f t="shared" si="168"/>
        <v>0.09</v>
      </c>
      <c r="M190" s="11">
        <f t="shared" si="168"/>
        <v>0.564</v>
      </c>
      <c r="N190" s="11">
        <f t="shared" si="168"/>
        <v>0.09</v>
      </c>
      <c r="O190" s="11">
        <f t="shared" si="168"/>
        <v>0.129</v>
      </c>
      <c r="P190" s="11">
        <f t="shared" si="168"/>
        <v>0.24</v>
      </c>
      <c r="Q190" s="11">
        <f t="shared" si="168"/>
        <v>0.09</v>
      </c>
      <c r="R190" s="11">
        <f t="shared" si="168"/>
        <v>0.549</v>
      </c>
      <c r="S190" s="11">
        <f t="shared" si="168"/>
        <v>0.09</v>
      </c>
      <c r="T190" s="11">
        <f t="shared" si="168"/>
        <v>0.14</v>
      </c>
      <c r="U190" s="11">
        <f t="shared" si="168"/>
        <v>0.24</v>
      </c>
      <c r="V190" s="11">
        <f t="shared" si="168"/>
        <v>0.09</v>
      </c>
      <c r="W190" s="11">
        <f t="shared" si="168"/>
        <v>0.56</v>
      </c>
      <c r="X190" s="20"/>
      <c r="Y190" s="20"/>
      <c r="Z190" s="20"/>
    </row>
    <row r="191" ht="12.75" customHeight="1">
      <c r="A191" s="12" t="s">
        <v>243</v>
      </c>
      <c r="B191" s="13" t="s">
        <v>205</v>
      </c>
      <c r="C191" s="14">
        <f t="shared" ref="C191:W191" si="169">SUM(C192:C195)</f>
        <v>0</v>
      </c>
      <c r="D191" s="14">
        <f t="shared" si="169"/>
        <v>0</v>
      </c>
      <c r="E191" s="14">
        <f t="shared" si="169"/>
        <v>0</v>
      </c>
      <c r="F191" s="14">
        <f t="shared" si="169"/>
        <v>0</v>
      </c>
      <c r="G191" s="14">
        <f t="shared" si="169"/>
        <v>0</v>
      </c>
      <c r="H191" s="14">
        <f t="shared" si="169"/>
        <v>0</v>
      </c>
      <c r="I191" s="14">
        <f t="shared" si="169"/>
        <v>0</v>
      </c>
      <c r="J191" s="14">
        <f t="shared" si="169"/>
        <v>0</v>
      </c>
      <c r="K191" s="14">
        <f t="shared" si="169"/>
        <v>0</v>
      </c>
      <c r="L191" s="14">
        <f t="shared" si="169"/>
        <v>0</v>
      </c>
      <c r="M191" s="14">
        <f t="shared" si="169"/>
        <v>0</v>
      </c>
      <c r="N191" s="14">
        <f t="shared" si="169"/>
        <v>0</v>
      </c>
      <c r="O191" s="14">
        <f t="shared" si="169"/>
        <v>0</v>
      </c>
      <c r="P191" s="14">
        <f t="shared" si="169"/>
        <v>0</v>
      </c>
      <c r="Q191" s="14">
        <f t="shared" si="169"/>
        <v>0</v>
      </c>
      <c r="R191" s="14">
        <f t="shared" si="169"/>
        <v>0</v>
      </c>
      <c r="S191" s="14">
        <f t="shared" si="169"/>
        <v>0</v>
      </c>
      <c r="T191" s="14">
        <f t="shared" si="169"/>
        <v>0</v>
      </c>
      <c r="U191" s="14">
        <f t="shared" si="169"/>
        <v>0</v>
      </c>
      <c r="V191" s="14">
        <f t="shared" si="169"/>
        <v>0</v>
      </c>
      <c r="W191" s="14">
        <f t="shared" si="169"/>
        <v>0</v>
      </c>
      <c r="X191" s="4"/>
      <c r="Y191" s="4"/>
      <c r="Z191" s="4"/>
    </row>
    <row r="192" ht="12.75" customHeight="1">
      <c r="A192" s="18">
        <v>150.0</v>
      </c>
      <c r="B192" s="16" t="s">
        <v>244</v>
      </c>
      <c r="C192" s="35">
        <f t="shared" ref="C192:C195" si="170">H192+M192+R192+W192</f>
        <v>0</v>
      </c>
      <c r="D192" s="17"/>
      <c r="E192" s="17"/>
      <c r="F192" s="17"/>
      <c r="G192" s="17"/>
      <c r="H192" s="36">
        <f t="shared" ref="H192:H195" si="171">SUM(D192:G192)</f>
        <v>0</v>
      </c>
      <c r="I192" s="17"/>
      <c r="J192" s="17"/>
      <c r="K192" s="17"/>
      <c r="L192" s="17"/>
      <c r="M192" s="36">
        <f t="shared" ref="M192:M195" si="172">SUM(I192:L192)</f>
        <v>0</v>
      </c>
      <c r="N192" s="17"/>
      <c r="O192" s="17"/>
      <c r="P192" s="17"/>
      <c r="Q192" s="17"/>
      <c r="R192" s="36">
        <f t="shared" ref="R192:R195" si="173">SUM(N192:Q192)</f>
        <v>0</v>
      </c>
      <c r="S192" s="17"/>
      <c r="T192" s="17"/>
      <c r="U192" s="17"/>
      <c r="V192" s="17"/>
      <c r="W192" s="36">
        <f t="shared" ref="W192:W195" si="174">SUM(S192:V192)</f>
        <v>0</v>
      </c>
      <c r="X192" s="4"/>
      <c r="Y192" s="4"/>
      <c r="Z192" s="4"/>
    </row>
    <row r="193" ht="12.75" customHeight="1">
      <c r="A193" s="18">
        <v>151.0</v>
      </c>
      <c r="B193" s="16" t="s">
        <v>245</v>
      </c>
      <c r="C193" s="35">
        <f t="shared" si="170"/>
        <v>0</v>
      </c>
      <c r="D193" s="17"/>
      <c r="E193" s="17"/>
      <c r="F193" s="17"/>
      <c r="G193" s="17"/>
      <c r="H193" s="36">
        <f t="shared" si="171"/>
        <v>0</v>
      </c>
      <c r="I193" s="17"/>
      <c r="J193" s="17"/>
      <c r="K193" s="17"/>
      <c r="L193" s="17"/>
      <c r="M193" s="36">
        <f t="shared" si="172"/>
        <v>0</v>
      </c>
      <c r="N193" s="17"/>
      <c r="O193" s="17"/>
      <c r="P193" s="17"/>
      <c r="Q193" s="17"/>
      <c r="R193" s="36">
        <f t="shared" si="173"/>
        <v>0</v>
      </c>
      <c r="S193" s="17"/>
      <c r="T193" s="17"/>
      <c r="U193" s="17"/>
      <c r="V193" s="17"/>
      <c r="W193" s="36">
        <f t="shared" si="174"/>
        <v>0</v>
      </c>
      <c r="X193" s="4"/>
      <c r="Y193" s="4"/>
      <c r="Z193" s="4"/>
    </row>
    <row r="194" ht="12.75" customHeight="1">
      <c r="A194" s="18">
        <v>152.0</v>
      </c>
      <c r="B194" s="16" t="s">
        <v>246</v>
      </c>
      <c r="C194" s="35">
        <f t="shared" si="170"/>
        <v>0</v>
      </c>
      <c r="D194" s="17"/>
      <c r="E194" s="17"/>
      <c r="F194" s="17"/>
      <c r="G194" s="17"/>
      <c r="H194" s="36">
        <f t="shared" si="171"/>
        <v>0</v>
      </c>
      <c r="I194" s="17"/>
      <c r="J194" s="17"/>
      <c r="K194" s="17"/>
      <c r="L194" s="17"/>
      <c r="M194" s="36">
        <f t="shared" si="172"/>
        <v>0</v>
      </c>
      <c r="N194" s="17"/>
      <c r="O194" s="17"/>
      <c r="P194" s="17"/>
      <c r="Q194" s="17"/>
      <c r="R194" s="36">
        <f t="shared" si="173"/>
        <v>0</v>
      </c>
      <c r="S194" s="17"/>
      <c r="T194" s="17"/>
      <c r="U194" s="17"/>
      <c r="V194" s="17"/>
      <c r="W194" s="36">
        <f t="shared" si="174"/>
        <v>0</v>
      </c>
      <c r="X194" s="4"/>
      <c r="Y194" s="4"/>
      <c r="Z194" s="4"/>
    </row>
    <row r="195" ht="12.75" customHeight="1">
      <c r="A195" s="18">
        <v>153.0</v>
      </c>
      <c r="B195" s="16" t="s">
        <v>247</v>
      </c>
      <c r="C195" s="35">
        <f t="shared" si="170"/>
        <v>0</v>
      </c>
      <c r="D195" s="17"/>
      <c r="E195" s="17"/>
      <c r="F195" s="17"/>
      <c r="G195" s="17"/>
      <c r="H195" s="36">
        <f t="shared" si="171"/>
        <v>0</v>
      </c>
      <c r="I195" s="17"/>
      <c r="J195" s="17"/>
      <c r="K195" s="17"/>
      <c r="L195" s="17"/>
      <c r="M195" s="36">
        <f t="shared" si="172"/>
        <v>0</v>
      </c>
      <c r="N195" s="17"/>
      <c r="O195" s="17"/>
      <c r="P195" s="17"/>
      <c r="Q195" s="17"/>
      <c r="R195" s="36">
        <f t="shared" si="173"/>
        <v>0</v>
      </c>
      <c r="S195" s="17"/>
      <c r="T195" s="17"/>
      <c r="U195" s="17"/>
      <c r="V195" s="17"/>
      <c r="W195" s="36">
        <f t="shared" si="174"/>
        <v>0</v>
      </c>
      <c r="X195" s="4"/>
      <c r="Y195" s="4"/>
      <c r="Z195" s="4"/>
    </row>
    <row r="196" ht="12.75" customHeight="1">
      <c r="A196" s="12" t="s">
        <v>248</v>
      </c>
      <c r="B196" s="13" t="s">
        <v>249</v>
      </c>
      <c r="C196" s="14">
        <f t="shared" ref="C196:W196" si="175">SUM(C197:C201)</f>
        <v>1.2</v>
      </c>
      <c r="D196" s="14">
        <f t="shared" si="175"/>
        <v>0.29</v>
      </c>
      <c r="E196" s="14">
        <f t="shared" si="175"/>
        <v>0.31</v>
      </c>
      <c r="F196" s="14">
        <f t="shared" si="175"/>
        <v>0.29</v>
      </c>
      <c r="G196" s="14">
        <f t="shared" si="175"/>
        <v>0.31</v>
      </c>
      <c r="H196" s="14">
        <f t="shared" si="175"/>
        <v>1.2</v>
      </c>
      <c r="I196" s="14">
        <f t="shared" si="175"/>
        <v>0</v>
      </c>
      <c r="J196" s="14">
        <f t="shared" si="175"/>
        <v>0</v>
      </c>
      <c r="K196" s="14">
        <f t="shared" si="175"/>
        <v>0</v>
      </c>
      <c r="L196" s="14">
        <f t="shared" si="175"/>
        <v>0</v>
      </c>
      <c r="M196" s="14">
        <f t="shared" si="175"/>
        <v>0</v>
      </c>
      <c r="N196" s="14">
        <f t="shared" si="175"/>
        <v>0</v>
      </c>
      <c r="O196" s="14">
        <f t="shared" si="175"/>
        <v>0</v>
      </c>
      <c r="P196" s="14">
        <f t="shared" si="175"/>
        <v>0</v>
      </c>
      <c r="Q196" s="14">
        <f t="shared" si="175"/>
        <v>0</v>
      </c>
      <c r="R196" s="14">
        <f t="shared" si="175"/>
        <v>0</v>
      </c>
      <c r="S196" s="14">
        <f t="shared" si="175"/>
        <v>0</v>
      </c>
      <c r="T196" s="14">
        <f t="shared" si="175"/>
        <v>0</v>
      </c>
      <c r="U196" s="14">
        <f t="shared" si="175"/>
        <v>0</v>
      </c>
      <c r="V196" s="14">
        <f t="shared" si="175"/>
        <v>0</v>
      </c>
      <c r="W196" s="14">
        <f t="shared" si="175"/>
        <v>0</v>
      </c>
      <c r="X196" s="4"/>
      <c r="Y196" s="4"/>
      <c r="Z196" s="4"/>
    </row>
    <row r="197" ht="22.5" customHeight="1">
      <c r="A197" s="18">
        <v>154.0</v>
      </c>
      <c r="B197" s="16" t="s">
        <v>250</v>
      </c>
      <c r="C197" s="35">
        <f t="shared" ref="C197:C201" si="176">H197+M197+R197+W197</f>
        <v>0</v>
      </c>
      <c r="D197" s="17"/>
      <c r="E197" s="17"/>
      <c r="F197" s="17"/>
      <c r="G197" s="17"/>
      <c r="H197" s="36">
        <f t="shared" ref="H197:H201" si="177">SUM(D197:G197)</f>
        <v>0</v>
      </c>
      <c r="I197" s="17"/>
      <c r="J197" s="17"/>
      <c r="K197" s="17"/>
      <c r="L197" s="17"/>
      <c r="M197" s="36">
        <f t="shared" ref="M197:M201" si="178">SUM(I197:L197)</f>
        <v>0</v>
      </c>
      <c r="N197" s="17"/>
      <c r="O197" s="17"/>
      <c r="P197" s="17"/>
      <c r="Q197" s="17"/>
      <c r="R197" s="36">
        <f t="shared" ref="R197:R201" si="179">SUM(N197:Q197)</f>
        <v>0</v>
      </c>
      <c r="S197" s="17"/>
      <c r="T197" s="17"/>
      <c r="U197" s="17"/>
      <c r="V197" s="17"/>
      <c r="W197" s="36">
        <f t="shared" ref="W197:W201" si="180">SUM(S197:V197)</f>
        <v>0</v>
      </c>
      <c r="X197" s="4"/>
      <c r="Y197" s="4"/>
      <c r="Z197" s="4"/>
    </row>
    <row r="198" ht="12.75" customHeight="1">
      <c r="A198" s="18">
        <v>155.0</v>
      </c>
      <c r="B198" s="16" t="s">
        <v>251</v>
      </c>
      <c r="C198" s="35">
        <f t="shared" si="176"/>
        <v>0</v>
      </c>
      <c r="D198" s="17"/>
      <c r="E198" s="17"/>
      <c r="F198" s="17"/>
      <c r="G198" s="17"/>
      <c r="H198" s="36">
        <f t="shared" si="177"/>
        <v>0</v>
      </c>
      <c r="I198" s="17"/>
      <c r="J198" s="17"/>
      <c r="K198" s="17"/>
      <c r="L198" s="17"/>
      <c r="M198" s="36">
        <f t="shared" si="178"/>
        <v>0</v>
      </c>
      <c r="N198" s="17"/>
      <c r="O198" s="17"/>
      <c r="P198" s="17"/>
      <c r="Q198" s="17"/>
      <c r="R198" s="36">
        <f t="shared" si="179"/>
        <v>0</v>
      </c>
      <c r="S198" s="17"/>
      <c r="T198" s="17"/>
      <c r="U198" s="17"/>
      <c r="V198" s="17"/>
      <c r="W198" s="36">
        <f t="shared" si="180"/>
        <v>0</v>
      </c>
      <c r="X198" s="4"/>
      <c r="Y198" s="4"/>
      <c r="Z198" s="4"/>
    </row>
    <row r="199" ht="12.75" customHeight="1">
      <c r="A199" s="18">
        <v>156.0</v>
      </c>
      <c r="B199" s="16" t="s">
        <v>252</v>
      </c>
      <c r="C199" s="35">
        <f t="shared" si="176"/>
        <v>0.3</v>
      </c>
      <c r="D199" s="19">
        <v>0.07</v>
      </c>
      <c r="E199" s="19">
        <v>0.08</v>
      </c>
      <c r="F199" s="19">
        <v>0.07</v>
      </c>
      <c r="G199" s="19">
        <v>0.08</v>
      </c>
      <c r="H199" s="36">
        <f t="shared" si="177"/>
        <v>0.3</v>
      </c>
      <c r="I199" s="17"/>
      <c r="J199" s="17"/>
      <c r="K199" s="17"/>
      <c r="L199" s="17"/>
      <c r="M199" s="36">
        <f t="shared" si="178"/>
        <v>0</v>
      </c>
      <c r="N199" s="17"/>
      <c r="O199" s="17"/>
      <c r="P199" s="17"/>
      <c r="Q199" s="17"/>
      <c r="R199" s="36">
        <f t="shared" si="179"/>
        <v>0</v>
      </c>
      <c r="S199" s="17"/>
      <c r="T199" s="17"/>
      <c r="U199" s="17"/>
      <c r="V199" s="17"/>
      <c r="W199" s="36">
        <f t="shared" si="180"/>
        <v>0</v>
      </c>
      <c r="X199" s="4"/>
      <c r="Y199" s="4"/>
      <c r="Z199" s="4"/>
    </row>
    <row r="200" ht="12.75" customHeight="1">
      <c r="A200" s="18">
        <v>157.0</v>
      </c>
      <c r="B200" s="16" t="s">
        <v>253</v>
      </c>
      <c r="C200" s="35">
        <f t="shared" si="176"/>
        <v>0</v>
      </c>
      <c r="D200" s="17"/>
      <c r="E200" s="17"/>
      <c r="F200" s="17"/>
      <c r="G200" s="17"/>
      <c r="H200" s="36">
        <f t="shared" si="177"/>
        <v>0</v>
      </c>
      <c r="I200" s="17"/>
      <c r="J200" s="17"/>
      <c r="K200" s="17"/>
      <c r="L200" s="17"/>
      <c r="M200" s="36">
        <f t="shared" si="178"/>
        <v>0</v>
      </c>
      <c r="N200" s="17"/>
      <c r="O200" s="17"/>
      <c r="P200" s="17"/>
      <c r="Q200" s="17"/>
      <c r="R200" s="36">
        <f t="shared" si="179"/>
        <v>0</v>
      </c>
      <c r="S200" s="17"/>
      <c r="T200" s="17"/>
      <c r="U200" s="17"/>
      <c r="V200" s="17"/>
      <c r="W200" s="36">
        <f t="shared" si="180"/>
        <v>0</v>
      </c>
      <c r="X200" s="4"/>
      <c r="Y200" s="4"/>
      <c r="Z200" s="4"/>
    </row>
    <row r="201" ht="12.75" customHeight="1">
      <c r="A201" s="18">
        <v>158.0</v>
      </c>
      <c r="B201" s="16" t="s">
        <v>254</v>
      </c>
      <c r="C201" s="35">
        <f t="shared" si="176"/>
        <v>0.9</v>
      </c>
      <c r="D201" s="19">
        <v>0.22</v>
      </c>
      <c r="E201" s="19">
        <v>0.23</v>
      </c>
      <c r="F201" s="19">
        <v>0.22</v>
      </c>
      <c r="G201" s="19">
        <v>0.23</v>
      </c>
      <c r="H201" s="36">
        <f t="shared" si="177"/>
        <v>0.9</v>
      </c>
      <c r="I201" s="17"/>
      <c r="J201" s="17"/>
      <c r="K201" s="17"/>
      <c r="L201" s="17"/>
      <c r="M201" s="36">
        <f t="shared" si="178"/>
        <v>0</v>
      </c>
      <c r="N201" s="17"/>
      <c r="O201" s="17"/>
      <c r="P201" s="17"/>
      <c r="Q201" s="17"/>
      <c r="R201" s="36">
        <f t="shared" si="179"/>
        <v>0</v>
      </c>
      <c r="S201" s="17"/>
      <c r="T201" s="17"/>
      <c r="U201" s="17"/>
      <c r="V201" s="17"/>
      <c r="W201" s="36">
        <f t="shared" si="180"/>
        <v>0</v>
      </c>
      <c r="X201" s="4"/>
      <c r="Y201" s="4"/>
      <c r="Z201" s="4"/>
    </row>
    <row r="202" ht="12.75" customHeight="1">
      <c r="A202" s="12" t="s">
        <v>255</v>
      </c>
      <c r="B202" s="13" t="s">
        <v>210</v>
      </c>
      <c r="C202" s="14" t="str">
        <f t="shared" ref="C202:W202" si="181">SUM(C203:C207)</f>
        <v>#REF!</v>
      </c>
      <c r="D202" s="14">
        <f t="shared" si="181"/>
        <v>4.29</v>
      </c>
      <c r="E202" s="14">
        <f t="shared" si="181"/>
        <v>4.88</v>
      </c>
      <c r="F202" s="14">
        <f t="shared" si="181"/>
        <v>5.49</v>
      </c>
      <c r="G202" s="14">
        <f t="shared" si="181"/>
        <v>4.29</v>
      </c>
      <c r="H202" s="14" t="str">
        <f t="shared" si="181"/>
        <v>#REF!</v>
      </c>
      <c r="I202" s="14">
        <f t="shared" si="181"/>
        <v>0.09</v>
      </c>
      <c r="J202" s="14">
        <f t="shared" si="181"/>
        <v>0.09</v>
      </c>
      <c r="K202" s="14">
        <f t="shared" si="181"/>
        <v>0.24</v>
      </c>
      <c r="L202" s="14">
        <f t="shared" si="181"/>
        <v>0.09</v>
      </c>
      <c r="M202" s="14">
        <f t="shared" si="181"/>
        <v>0.51</v>
      </c>
      <c r="N202" s="14">
        <f t="shared" si="181"/>
        <v>0.09</v>
      </c>
      <c r="O202" s="14">
        <f t="shared" si="181"/>
        <v>0.09</v>
      </c>
      <c r="P202" s="14">
        <f t="shared" si="181"/>
        <v>0.24</v>
      </c>
      <c r="Q202" s="14">
        <f t="shared" si="181"/>
        <v>0.09</v>
      </c>
      <c r="R202" s="14">
        <f t="shared" si="181"/>
        <v>0.51</v>
      </c>
      <c r="S202" s="14">
        <f t="shared" si="181"/>
        <v>0.09</v>
      </c>
      <c r="T202" s="14">
        <f t="shared" si="181"/>
        <v>0.09</v>
      </c>
      <c r="U202" s="14">
        <f t="shared" si="181"/>
        <v>0.24</v>
      </c>
      <c r="V202" s="14">
        <f t="shared" si="181"/>
        <v>0.09</v>
      </c>
      <c r="W202" s="14">
        <f t="shared" si="181"/>
        <v>0.51</v>
      </c>
      <c r="X202" s="4"/>
      <c r="Y202" s="4"/>
      <c r="Z202" s="4"/>
    </row>
    <row r="203" ht="12.75" customHeight="1">
      <c r="A203" s="18">
        <v>159.0</v>
      </c>
      <c r="B203" s="16" t="s">
        <v>211</v>
      </c>
      <c r="C203" s="35" t="str">
        <f t="shared" ref="C203:C207" si="182">H203+M203+R203+W203</f>
        <v>#REF!</v>
      </c>
      <c r="D203" s="19">
        <v>4.29</v>
      </c>
      <c r="E203" s="19">
        <v>4.29</v>
      </c>
      <c r="F203" s="19">
        <v>5.49</v>
      </c>
      <c r="G203" s="19">
        <v>4.29</v>
      </c>
      <c r="H203" s="36" t="str">
        <f>SUM(#REF!)</f>
        <v>#REF!</v>
      </c>
      <c r="I203" s="19">
        <v>0.09</v>
      </c>
      <c r="J203" s="19">
        <v>0.09</v>
      </c>
      <c r="K203" s="19">
        <v>0.24</v>
      </c>
      <c r="L203" s="19">
        <v>0.09</v>
      </c>
      <c r="M203" s="36">
        <f t="shared" ref="M203:M207" si="183">SUM(I203:L203)</f>
        <v>0.51</v>
      </c>
      <c r="N203" s="19">
        <v>0.09</v>
      </c>
      <c r="O203" s="19">
        <v>0.09</v>
      </c>
      <c r="P203" s="19">
        <v>0.24</v>
      </c>
      <c r="Q203" s="19">
        <v>0.09</v>
      </c>
      <c r="R203" s="36">
        <f t="shared" ref="R203:R207" si="184">SUM(N203:Q203)</f>
        <v>0.51</v>
      </c>
      <c r="S203" s="19">
        <v>0.09</v>
      </c>
      <c r="T203" s="19">
        <v>0.09</v>
      </c>
      <c r="U203" s="19">
        <v>0.24</v>
      </c>
      <c r="V203" s="19">
        <v>0.09</v>
      </c>
      <c r="W203" s="36">
        <f t="shared" ref="W203:W207" si="185">SUM(S203:V203)</f>
        <v>0.51</v>
      </c>
      <c r="X203" s="4"/>
      <c r="Y203" s="4"/>
      <c r="Z203" s="4"/>
    </row>
    <row r="204" ht="12.75" customHeight="1">
      <c r="A204" s="18">
        <v>160.0</v>
      </c>
      <c r="B204" s="16" t="s">
        <v>256</v>
      </c>
      <c r="C204" s="35">
        <f t="shared" si="182"/>
        <v>0</v>
      </c>
      <c r="D204" s="17"/>
      <c r="E204" s="17"/>
      <c r="F204" s="17"/>
      <c r="G204" s="17"/>
      <c r="H204" s="36">
        <f t="shared" ref="H204:H207" si="186">SUM(D204:G204)</f>
        <v>0</v>
      </c>
      <c r="I204" s="17"/>
      <c r="J204" s="17"/>
      <c r="K204" s="17"/>
      <c r="L204" s="17"/>
      <c r="M204" s="36">
        <f t="shared" si="183"/>
        <v>0</v>
      </c>
      <c r="N204" s="17"/>
      <c r="O204" s="17"/>
      <c r="P204" s="17"/>
      <c r="Q204" s="17"/>
      <c r="R204" s="36">
        <f t="shared" si="184"/>
        <v>0</v>
      </c>
      <c r="S204" s="17"/>
      <c r="T204" s="17"/>
      <c r="U204" s="17"/>
      <c r="V204" s="17"/>
      <c r="W204" s="36">
        <f t="shared" si="185"/>
        <v>0</v>
      </c>
      <c r="X204" s="4"/>
      <c r="Y204" s="4"/>
      <c r="Z204" s="4"/>
    </row>
    <row r="205" ht="12.75" customHeight="1">
      <c r="A205" s="18">
        <v>161.0</v>
      </c>
      <c r="B205" s="16" t="s">
        <v>213</v>
      </c>
      <c r="C205" s="35">
        <f t="shared" si="182"/>
        <v>0.59</v>
      </c>
      <c r="D205" s="17"/>
      <c r="E205" s="19">
        <v>0.59</v>
      </c>
      <c r="F205" s="17"/>
      <c r="G205" s="17"/>
      <c r="H205" s="36">
        <f t="shared" si="186"/>
        <v>0.59</v>
      </c>
      <c r="I205" s="17"/>
      <c r="J205" s="17"/>
      <c r="K205" s="17"/>
      <c r="L205" s="17"/>
      <c r="M205" s="36">
        <f t="shared" si="183"/>
        <v>0</v>
      </c>
      <c r="N205" s="17"/>
      <c r="O205" s="17"/>
      <c r="P205" s="17"/>
      <c r="Q205" s="17"/>
      <c r="R205" s="36">
        <f t="shared" si="184"/>
        <v>0</v>
      </c>
      <c r="S205" s="17"/>
      <c r="T205" s="17"/>
      <c r="U205" s="17"/>
      <c r="V205" s="17"/>
      <c r="W205" s="36">
        <f t="shared" si="185"/>
        <v>0</v>
      </c>
      <c r="X205" s="4"/>
      <c r="Y205" s="4"/>
      <c r="Z205" s="4"/>
    </row>
    <row r="206" ht="12.75" customHeight="1">
      <c r="A206" s="18">
        <v>162.0</v>
      </c>
      <c r="B206" s="16" t="s">
        <v>214</v>
      </c>
      <c r="C206" s="35">
        <f t="shared" si="182"/>
        <v>0</v>
      </c>
      <c r="D206" s="17"/>
      <c r="E206" s="17"/>
      <c r="F206" s="17"/>
      <c r="G206" s="17"/>
      <c r="H206" s="36">
        <f t="shared" si="186"/>
        <v>0</v>
      </c>
      <c r="I206" s="17"/>
      <c r="J206" s="17"/>
      <c r="K206" s="17"/>
      <c r="L206" s="17"/>
      <c r="M206" s="36">
        <f t="shared" si="183"/>
        <v>0</v>
      </c>
      <c r="N206" s="17"/>
      <c r="O206" s="17"/>
      <c r="P206" s="17"/>
      <c r="Q206" s="17"/>
      <c r="R206" s="36">
        <f t="shared" si="184"/>
        <v>0</v>
      </c>
      <c r="S206" s="17"/>
      <c r="T206" s="17"/>
      <c r="U206" s="17"/>
      <c r="V206" s="17"/>
      <c r="W206" s="36">
        <f t="shared" si="185"/>
        <v>0</v>
      </c>
      <c r="X206" s="4"/>
      <c r="Y206" s="4"/>
      <c r="Z206" s="4"/>
    </row>
    <row r="207" ht="12.75" customHeight="1">
      <c r="A207" s="18">
        <v>163.0</v>
      </c>
      <c r="B207" s="16" t="s">
        <v>257</v>
      </c>
      <c r="C207" s="35">
        <f t="shared" si="182"/>
        <v>0</v>
      </c>
      <c r="D207" s="17"/>
      <c r="E207" s="17"/>
      <c r="F207" s="17"/>
      <c r="G207" s="17"/>
      <c r="H207" s="36">
        <f t="shared" si="186"/>
        <v>0</v>
      </c>
      <c r="I207" s="17"/>
      <c r="J207" s="17"/>
      <c r="K207" s="17"/>
      <c r="L207" s="17"/>
      <c r="M207" s="36">
        <f t="shared" si="183"/>
        <v>0</v>
      </c>
      <c r="N207" s="17"/>
      <c r="O207" s="17"/>
      <c r="P207" s="17"/>
      <c r="Q207" s="17"/>
      <c r="R207" s="36">
        <f t="shared" si="184"/>
        <v>0</v>
      </c>
      <c r="S207" s="17"/>
      <c r="T207" s="17"/>
      <c r="U207" s="17"/>
      <c r="V207" s="17"/>
      <c r="W207" s="36">
        <f t="shared" si="185"/>
        <v>0</v>
      </c>
      <c r="X207" s="4"/>
      <c r="Y207" s="4"/>
      <c r="Z207" s="4"/>
    </row>
    <row r="208" ht="12.75" customHeight="1">
      <c r="A208" s="12" t="s">
        <v>258</v>
      </c>
      <c r="B208" s="13" t="s">
        <v>219</v>
      </c>
      <c r="C208" s="14">
        <f t="shared" ref="C208:W208" si="187">SUM(C209:C215)</f>
        <v>0</v>
      </c>
      <c r="D208" s="14">
        <f t="shared" si="187"/>
        <v>0</v>
      </c>
      <c r="E208" s="14">
        <f t="shared" si="187"/>
        <v>0</v>
      </c>
      <c r="F208" s="14">
        <f t="shared" si="187"/>
        <v>0</v>
      </c>
      <c r="G208" s="14">
        <f t="shared" si="187"/>
        <v>0</v>
      </c>
      <c r="H208" s="14">
        <f t="shared" si="187"/>
        <v>0</v>
      </c>
      <c r="I208" s="14">
        <f t="shared" si="187"/>
        <v>0</v>
      </c>
      <c r="J208" s="14">
        <f t="shared" si="187"/>
        <v>0</v>
      </c>
      <c r="K208" s="14">
        <f t="shared" si="187"/>
        <v>0</v>
      </c>
      <c r="L208" s="14">
        <f t="shared" si="187"/>
        <v>0</v>
      </c>
      <c r="M208" s="14">
        <f t="shared" si="187"/>
        <v>0</v>
      </c>
      <c r="N208" s="14">
        <f t="shared" si="187"/>
        <v>0</v>
      </c>
      <c r="O208" s="14">
        <f t="shared" si="187"/>
        <v>0</v>
      </c>
      <c r="P208" s="14">
        <f t="shared" si="187"/>
        <v>0</v>
      </c>
      <c r="Q208" s="14">
        <f t="shared" si="187"/>
        <v>0</v>
      </c>
      <c r="R208" s="14">
        <f t="shared" si="187"/>
        <v>0</v>
      </c>
      <c r="S208" s="14">
        <f t="shared" si="187"/>
        <v>0</v>
      </c>
      <c r="T208" s="14">
        <f t="shared" si="187"/>
        <v>0</v>
      </c>
      <c r="U208" s="14">
        <f t="shared" si="187"/>
        <v>0</v>
      </c>
      <c r="V208" s="14">
        <f t="shared" si="187"/>
        <v>0</v>
      </c>
      <c r="W208" s="14">
        <f t="shared" si="187"/>
        <v>0</v>
      </c>
      <c r="X208" s="4"/>
      <c r="Y208" s="4"/>
      <c r="Z208" s="4"/>
    </row>
    <row r="209" ht="12.75" customHeight="1">
      <c r="A209" s="18">
        <v>164.0</v>
      </c>
      <c r="B209" s="16" t="s">
        <v>259</v>
      </c>
      <c r="C209" s="35">
        <f t="shared" ref="C209:C215" si="188">H209+M209+R209+W209</f>
        <v>0</v>
      </c>
      <c r="D209" s="17"/>
      <c r="E209" s="17"/>
      <c r="F209" s="17"/>
      <c r="G209" s="17"/>
      <c r="H209" s="36">
        <f t="shared" ref="H209:H215" si="189">SUM(D209:G209)</f>
        <v>0</v>
      </c>
      <c r="I209" s="17"/>
      <c r="J209" s="17"/>
      <c r="K209" s="17"/>
      <c r="L209" s="17"/>
      <c r="M209" s="36">
        <f t="shared" ref="M209:M215" si="190">SUM(I209:L209)</f>
        <v>0</v>
      </c>
      <c r="N209" s="17"/>
      <c r="O209" s="17"/>
      <c r="P209" s="17"/>
      <c r="Q209" s="17"/>
      <c r="R209" s="36">
        <f t="shared" ref="R209:R215" si="191">SUM(N209:Q209)</f>
        <v>0</v>
      </c>
      <c r="S209" s="17"/>
      <c r="T209" s="17"/>
      <c r="U209" s="17"/>
      <c r="V209" s="17"/>
      <c r="W209" s="36">
        <f t="shared" ref="W209:W215" si="192">SUM(S209:V209)</f>
        <v>0</v>
      </c>
      <c r="X209" s="4"/>
      <c r="Y209" s="4"/>
      <c r="Z209" s="4"/>
    </row>
    <row r="210" ht="12.75" customHeight="1">
      <c r="A210" s="18">
        <v>165.0</v>
      </c>
      <c r="B210" s="16" t="s">
        <v>260</v>
      </c>
      <c r="C210" s="35">
        <f t="shared" si="188"/>
        <v>0</v>
      </c>
      <c r="D210" s="17"/>
      <c r="E210" s="17"/>
      <c r="F210" s="17"/>
      <c r="G210" s="17"/>
      <c r="H210" s="36">
        <f t="shared" si="189"/>
        <v>0</v>
      </c>
      <c r="I210" s="17"/>
      <c r="J210" s="17"/>
      <c r="K210" s="17"/>
      <c r="L210" s="17"/>
      <c r="M210" s="36">
        <f t="shared" si="190"/>
        <v>0</v>
      </c>
      <c r="N210" s="17"/>
      <c r="O210" s="17"/>
      <c r="P210" s="17"/>
      <c r="Q210" s="17"/>
      <c r="R210" s="36">
        <f t="shared" si="191"/>
        <v>0</v>
      </c>
      <c r="S210" s="17"/>
      <c r="T210" s="17"/>
      <c r="U210" s="17"/>
      <c r="V210" s="17"/>
      <c r="W210" s="36">
        <f t="shared" si="192"/>
        <v>0</v>
      </c>
      <c r="X210" s="4"/>
      <c r="Y210" s="4"/>
      <c r="Z210" s="4"/>
    </row>
    <row r="211" ht="12.75" customHeight="1">
      <c r="A211" s="18">
        <v>166.0</v>
      </c>
      <c r="B211" s="16" t="s">
        <v>261</v>
      </c>
      <c r="C211" s="35">
        <f t="shared" si="188"/>
        <v>0</v>
      </c>
      <c r="D211" s="17"/>
      <c r="E211" s="17"/>
      <c r="F211" s="17"/>
      <c r="G211" s="17"/>
      <c r="H211" s="36">
        <f t="shared" si="189"/>
        <v>0</v>
      </c>
      <c r="I211" s="17"/>
      <c r="J211" s="17"/>
      <c r="K211" s="17"/>
      <c r="L211" s="17"/>
      <c r="M211" s="36">
        <f t="shared" si="190"/>
        <v>0</v>
      </c>
      <c r="N211" s="17"/>
      <c r="O211" s="17"/>
      <c r="P211" s="17"/>
      <c r="Q211" s="17"/>
      <c r="R211" s="36">
        <f t="shared" si="191"/>
        <v>0</v>
      </c>
      <c r="S211" s="17"/>
      <c r="T211" s="17"/>
      <c r="U211" s="17"/>
      <c r="V211" s="17"/>
      <c r="W211" s="36">
        <f t="shared" si="192"/>
        <v>0</v>
      </c>
      <c r="X211" s="4"/>
      <c r="Y211" s="4"/>
      <c r="Z211" s="4"/>
    </row>
    <row r="212" ht="12.75" customHeight="1">
      <c r="A212" s="18">
        <v>167.0</v>
      </c>
      <c r="B212" s="16" t="s">
        <v>262</v>
      </c>
      <c r="C212" s="35">
        <f t="shared" si="188"/>
        <v>0</v>
      </c>
      <c r="D212" s="17"/>
      <c r="E212" s="17"/>
      <c r="F212" s="17"/>
      <c r="G212" s="17"/>
      <c r="H212" s="36">
        <f t="shared" si="189"/>
        <v>0</v>
      </c>
      <c r="I212" s="17"/>
      <c r="J212" s="17"/>
      <c r="K212" s="17"/>
      <c r="L212" s="17"/>
      <c r="M212" s="36">
        <f t="shared" si="190"/>
        <v>0</v>
      </c>
      <c r="N212" s="17"/>
      <c r="O212" s="17"/>
      <c r="P212" s="17"/>
      <c r="Q212" s="17"/>
      <c r="R212" s="36">
        <f t="shared" si="191"/>
        <v>0</v>
      </c>
      <c r="S212" s="17"/>
      <c r="T212" s="17"/>
      <c r="U212" s="17"/>
      <c r="V212" s="17"/>
      <c r="W212" s="36">
        <f t="shared" si="192"/>
        <v>0</v>
      </c>
      <c r="X212" s="4"/>
      <c r="Y212" s="4"/>
      <c r="Z212" s="4"/>
    </row>
    <row r="213" ht="12.75" customHeight="1">
      <c r="A213" s="18">
        <v>168.0</v>
      </c>
      <c r="B213" s="16" t="s">
        <v>263</v>
      </c>
      <c r="C213" s="35">
        <f t="shared" si="188"/>
        <v>0</v>
      </c>
      <c r="D213" s="17"/>
      <c r="E213" s="17"/>
      <c r="F213" s="17"/>
      <c r="G213" s="17"/>
      <c r="H213" s="36">
        <f t="shared" si="189"/>
        <v>0</v>
      </c>
      <c r="I213" s="17"/>
      <c r="J213" s="17"/>
      <c r="K213" s="17"/>
      <c r="L213" s="17"/>
      <c r="M213" s="36">
        <f t="shared" si="190"/>
        <v>0</v>
      </c>
      <c r="N213" s="17"/>
      <c r="O213" s="17"/>
      <c r="P213" s="17"/>
      <c r="Q213" s="17"/>
      <c r="R213" s="36">
        <f t="shared" si="191"/>
        <v>0</v>
      </c>
      <c r="S213" s="17"/>
      <c r="T213" s="17"/>
      <c r="U213" s="17"/>
      <c r="V213" s="17"/>
      <c r="W213" s="36">
        <f t="shared" si="192"/>
        <v>0</v>
      </c>
      <c r="X213" s="4"/>
      <c r="Y213" s="4"/>
      <c r="Z213" s="4"/>
    </row>
    <row r="214" ht="12.75" customHeight="1">
      <c r="A214" s="18">
        <v>169.0</v>
      </c>
      <c r="B214" s="16" t="s">
        <v>264</v>
      </c>
      <c r="C214" s="35">
        <f t="shared" si="188"/>
        <v>0</v>
      </c>
      <c r="D214" s="17"/>
      <c r="E214" s="17"/>
      <c r="F214" s="17"/>
      <c r="G214" s="17"/>
      <c r="H214" s="36">
        <f t="shared" si="189"/>
        <v>0</v>
      </c>
      <c r="I214" s="17"/>
      <c r="J214" s="17"/>
      <c r="K214" s="17"/>
      <c r="L214" s="17"/>
      <c r="M214" s="36">
        <f t="shared" si="190"/>
        <v>0</v>
      </c>
      <c r="N214" s="17"/>
      <c r="O214" s="17"/>
      <c r="P214" s="17"/>
      <c r="Q214" s="17"/>
      <c r="R214" s="36">
        <f t="shared" si="191"/>
        <v>0</v>
      </c>
      <c r="S214" s="17"/>
      <c r="T214" s="17"/>
      <c r="U214" s="17"/>
      <c r="V214" s="17"/>
      <c r="W214" s="36">
        <f t="shared" si="192"/>
        <v>0</v>
      </c>
      <c r="X214" s="4"/>
      <c r="Y214" s="4"/>
      <c r="Z214" s="4"/>
    </row>
    <row r="215" ht="12.75" customHeight="1">
      <c r="A215" s="18">
        <v>170.0</v>
      </c>
      <c r="B215" s="16" t="s">
        <v>265</v>
      </c>
      <c r="C215" s="35">
        <f t="shared" si="188"/>
        <v>0</v>
      </c>
      <c r="D215" s="17"/>
      <c r="E215" s="17"/>
      <c r="F215" s="17"/>
      <c r="G215" s="17"/>
      <c r="H215" s="36">
        <f t="shared" si="189"/>
        <v>0</v>
      </c>
      <c r="I215" s="17"/>
      <c r="J215" s="17"/>
      <c r="K215" s="17"/>
      <c r="L215" s="17"/>
      <c r="M215" s="36">
        <f t="shared" si="190"/>
        <v>0</v>
      </c>
      <c r="N215" s="17"/>
      <c r="O215" s="17"/>
      <c r="P215" s="17"/>
      <c r="Q215" s="17"/>
      <c r="R215" s="36">
        <f t="shared" si="191"/>
        <v>0</v>
      </c>
      <c r="S215" s="17"/>
      <c r="T215" s="17"/>
      <c r="U215" s="17"/>
      <c r="V215" s="17"/>
      <c r="W215" s="36">
        <f t="shared" si="192"/>
        <v>0</v>
      </c>
      <c r="X215" s="4"/>
      <c r="Y215" s="4"/>
      <c r="Z215" s="4"/>
    </row>
    <row r="216" ht="12.75" customHeight="1">
      <c r="A216" s="12" t="s">
        <v>266</v>
      </c>
      <c r="B216" s="13" t="s">
        <v>267</v>
      </c>
      <c r="C216" s="14">
        <f t="shared" ref="C216:W216" si="193">SUM(C217:C220)</f>
        <v>0</v>
      </c>
      <c r="D216" s="14">
        <f t="shared" si="193"/>
        <v>0</v>
      </c>
      <c r="E216" s="14">
        <f t="shared" si="193"/>
        <v>0</v>
      </c>
      <c r="F216" s="14">
        <f t="shared" si="193"/>
        <v>0</v>
      </c>
      <c r="G216" s="14">
        <f t="shared" si="193"/>
        <v>0</v>
      </c>
      <c r="H216" s="14">
        <f t="shared" si="193"/>
        <v>0</v>
      </c>
      <c r="I216" s="14">
        <f t="shared" si="193"/>
        <v>0</v>
      </c>
      <c r="J216" s="14">
        <f t="shared" si="193"/>
        <v>0</v>
      </c>
      <c r="K216" s="14">
        <f t="shared" si="193"/>
        <v>0</v>
      </c>
      <c r="L216" s="14">
        <f t="shared" si="193"/>
        <v>0</v>
      </c>
      <c r="M216" s="14">
        <f t="shared" si="193"/>
        <v>0</v>
      </c>
      <c r="N216" s="14">
        <f t="shared" si="193"/>
        <v>0</v>
      </c>
      <c r="O216" s="14">
        <f t="shared" si="193"/>
        <v>0</v>
      </c>
      <c r="P216" s="14">
        <f t="shared" si="193"/>
        <v>0</v>
      </c>
      <c r="Q216" s="14">
        <f t="shared" si="193"/>
        <v>0</v>
      </c>
      <c r="R216" s="14">
        <f t="shared" si="193"/>
        <v>0</v>
      </c>
      <c r="S216" s="14">
        <f t="shared" si="193"/>
        <v>0</v>
      </c>
      <c r="T216" s="14">
        <f t="shared" si="193"/>
        <v>0</v>
      </c>
      <c r="U216" s="14">
        <f t="shared" si="193"/>
        <v>0</v>
      </c>
      <c r="V216" s="14">
        <f t="shared" si="193"/>
        <v>0</v>
      </c>
      <c r="W216" s="14">
        <f t="shared" si="193"/>
        <v>0</v>
      </c>
      <c r="X216" s="4"/>
      <c r="Y216" s="4"/>
      <c r="Z216" s="4"/>
    </row>
    <row r="217" ht="12.75" customHeight="1">
      <c r="A217" s="18">
        <v>171.0</v>
      </c>
      <c r="B217" s="16" t="s">
        <v>268</v>
      </c>
      <c r="C217" s="35">
        <f t="shared" ref="C217:C220" si="194">H217+M217+R217+W217</f>
        <v>0</v>
      </c>
      <c r="D217" s="17"/>
      <c r="E217" s="17"/>
      <c r="F217" s="17"/>
      <c r="G217" s="17"/>
      <c r="H217" s="36">
        <f t="shared" ref="H217:H220" si="195">SUM(D217:G217)</f>
        <v>0</v>
      </c>
      <c r="I217" s="17"/>
      <c r="J217" s="17"/>
      <c r="K217" s="17"/>
      <c r="L217" s="17"/>
      <c r="M217" s="36">
        <f t="shared" ref="M217:M220" si="196">SUM(I217:L217)</f>
        <v>0</v>
      </c>
      <c r="N217" s="17"/>
      <c r="O217" s="17"/>
      <c r="P217" s="17"/>
      <c r="Q217" s="17"/>
      <c r="R217" s="36">
        <f t="shared" ref="R217:R220" si="197">SUM(N217:Q217)</f>
        <v>0</v>
      </c>
      <c r="S217" s="17"/>
      <c r="T217" s="17"/>
      <c r="U217" s="17"/>
      <c r="V217" s="17"/>
      <c r="W217" s="36">
        <f t="shared" ref="W217:W220" si="198">SUM(S217:V217)</f>
        <v>0</v>
      </c>
      <c r="X217" s="4"/>
      <c r="Y217" s="4"/>
      <c r="Z217" s="4"/>
    </row>
    <row r="218" ht="12.75" customHeight="1">
      <c r="A218" s="18">
        <v>172.0</v>
      </c>
      <c r="B218" s="16" t="s">
        <v>269</v>
      </c>
      <c r="C218" s="35">
        <f t="shared" si="194"/>
        <v>0</v>
      </c>
      <c r="D218" s="17"/>
      <c r="E218" s="17"/>
      <c r="F218" s="17"/>
      <c r="G218" s="17"/>
      <c r="H218" s="36">
        <f t="shared" si="195"/>
        <v>0</v>
      </c>
      <c r="I218" s="17"/>
      <c r="J218" s="17"/>
      <c r="K218" s="17"/>
      <c r="L218" s="17"/>
      <c r="M218" s="36">
        <f t="shared" si="196"/>
        <v>0</v>
      </c>
      <c r="N218" s="17"/>
      <c r="O218" s="17"/>
      <c r="P218" s="17"/>
      <c r="Q218" s="17"/>
      <c r="R218" s="36">
        <f t="shared" si="197"/>
        <v>0</v>
      </c>
      <c r="S218" s="17"/>
      <c r="T218" s="17"/>
      <c r="U218" s="17"/>
      <c r="V218" s="17"/>
      <c r="W218" s="36">
        <f t="shared" si="198"/>
        <v>0</v>
      </c>
      <c r="X218" s="4"/>
      <c r="Y218" s="4"/>
      <c r="Z218" s="4"/>
    </row>
    <row r="219" ht="12.75" customHeight="1">
      <c r="A219" s="18">
        <v>173.0</v>
      </c>
      <c r="B219" s="16" t="s">
        <v>270</v>
      </c>
      <c r="C219" s="35">
        <f t="shared" si="194"/>
        <v>0</v>
      </c>
      <c r="D219" s="17"/>
      <c r="E219" s="17"/>
      <c r="F219" s="17"/>
      <c r="G219" s="17"/>
      <c r="H219" s="36">
        <f t="shared" si="195"/>
        <v>0</v>
      </c>
      <c r="I219" s="17"/>
      <c r="J219" s="17"/>
      <c r="K219" s="17"/>
      <c r="L219" s="17"/>
      <c r="M219" s="36">
        <f t="shared" si="196"/>
        <v>0</v>
      </c>
      <c r="N219" s="17"/>
      <c r="O219" s="17"/>
      <c r="P219" s="17"/>
      <c r="Q219" s="17"/>
      <c r="R219" s="36">
        <f t="shared" si="197"/>
        <v>0</v>
      </c>
      <c r="S219" s="17"/>
      <c r="T219" s="17"/>
      <c r="U219" s="17"/>
      <c r="V219" s="17"/>
      <c r="W219" s="36">
        <f t="shared" si="198"/>
        <v>0</v>
      </c>
      <c r="X219" s="4"/>
      <c r="Y219" s="4"/>
      <c r="Z219" s="4"/>
    </row>
    <row r="220" ht="12.75" customHeight="1">
      <c r="A220" s="18">
        <v>174.0</v>
      </c>
      <c r="B220" s="16" t="s">
        <v>271</v>
      </c>
      <c r="C220" s="35">
        <f t="shared" si="194"/>
        <v>0</v>
      </c>
      <c r="D220" s="17"/>
      <c r="E220" s="17"/>
      <c r="F220" s="17"/>
      <c r="G220" s="17"/>
      <c r="H220" s="36">
        <f t="shared" si="195"/>
        <v>0</v>
      </c>
      <c r="I220" s="17"/>
      <c r="J220" s="17"/>
      <c r="K220" s="17"/>
      <c r="L220" s="17"/>
      <c r="M220" s="36">
        <f t="shared" si="196"/>
        <v>0</v>
      </c>
      <c r="N220" s="17"/>
      <c r="O220" s="17"/>
      <c r="P220" s="17"/>
      <c r="Q220" s="17"/>
      <c r="R220" s="36">
        <f t="shared" si="197"/>
        <v>0</v>
      </c>
      <c r="S220" s="17"/>
      <c r="T220" s="17"/>
      <c r="U220" s="17"/>
      <c r="V220" s="17"/>
      <c r="W220" s="36">
        <f t="shared" si="198"/>
        <v>0</v>
      </c>
      <c r="X220" s="4"/>
      <c r="Y220" s="4"/>
      <c r="Z220" s="4"/>
    </row>
    <row r="221" ht="12.75" customHeight="1">
      <c r="A221" s="12" t="s">
        <v>272</v>
      </c>
      <c r="B221" s="13" t="s">
        <v>223</v>
      </c>
      <c r="C221" s="14">
        <f t="shared" ref="C221:W221" si="199">SUM(C222:C224)</f>
        <v>0.163</v>
      </c>
      <c r="D221" s="14">
        <f t="shared" si="199"/>
        <v>0</v>
      </c>
      <c r="E221" s="14">
        <f t="shared" si="199"/>
        <v>0.02</v>
      </c>
      <c r="F221" s="14">
        <f t="shared" si="199"/>
        <v>0</v>
      </c>
      <c r="G221" s="14">
        <f t="shared" si="199"/>
        <v>0</v>
      </c>
      <c r="H221" s="14">
        <f t="shared" si="199"/>
        <v>0.02</v>
      </c>
      <c r="I221" s="14">
        <f t="shared" si="199"/>
        <v>0</v>
      </c>
      <c r="J221" s="14">
        <f t="shared" si="199"/>
        <v>0.054</v>
      </c>
      <c r="K221" s="14">
        <f t="shared" si="199"/>
        <v>0</v>
      </c>
      <c r="L221" s="14">
        <f t="shared" si="199"/>
        <v>0</v>
      </c>
      <c r="M221" s="14">
        <f t="shared" si="199"/>
        <v>0.054</v>
      </c>
      <c r="N221" s="14">
        <f t="shared" si="199"/>
        <v>0</v>
      </c>
      <c r="O221" s="14">
        <f t="shared" si="199"/>
        <v>0.039</v>
      </c>
      <c r="P221" s="14">
        <f t="shared" si="199"/>
        <v>0</v>
      </c>
      <c r="Q221" s="14">
        <f t="shared" si="199"/>
        <v>0</v>
      </c>
      <c r="R221" s="14">
        <f t="shared" si="199"/>
        <v>0.039</v>
      </c>
      <c r="S221" s="14">
        <f t="shared" si="199"/>
        <v>0</v>
      </c>
      <c r="T221" s="14">
        <f t="shared" si="199"/>
        <v>0.05</v>
      </c>
      <c r="U221" s="14">
        <f t="shared" si="199"/>
        <v>0</v>
      </c>
      <c r="V221" s="14">
        <f t="shared" si="199"/>
        <v>0</v>
      </c>
      <c r="W221" s="14">
        <f t="shared" si="199"/>
        <v>0.05</v>
      </c>
      <c r="X221" s="4"/>
      <c r="Y221" s="4"/>
      <c r="Z221" s="4"/>
    </row>
    <row r="222" ht="12.75" customHeight="1">
      <c r="A222" s="18">
        <v>175.0</v>
      </c>
      <c r="B222" s="16" t="s">
        <v>224</v>
      </c>
      <c r="C222" s="35">
        <f t="shared" ref="C222:C224" si="200">H222+M222+R222+W222</f>
        <v>0</v>
      </c>
      <c r="D222" s="19">
        <v>0.0</v>
      </c>
      <c r="E222" s="19">
        <v>0.0</v>
      </c>
      <c r="F222" s="19">
        <v>0.0</v>
      </c>
      <c r="G222" s="19">
        <v>0.0</v>
      </c>
      <c r="H222" s="36">
        <f t="shared" ref="H222:H224" si="201">SUM(D222:G222)</f>
        <v>0</v>
      </c>
      <c r="I222" s="19">
        <v>0.0</v>
      </c>
      <c r="J222" s="19">
        <v>0.0</v>
      </c>
      <c r="K222" s="19">
        <v>0.0</v>
      </c>
      <c r="L222" s="19">
        <v>0.0</v>
      </c>
      <c r="M222" s="36">
        <f t="shared" ref="M222:M224" si="202">SUM(I222:L222)</f>
        <v>0</v>
      </c>
      <c r="N222" s="19">
        <v>0.0</v>
      </c>
      <c r="O222" s="19">
        <v>0.0</v>
      </c>
      <c r="P222" s="19">
        <v>0.0</v>
      </c>
      <c r="Q222" s="19">
        <v>0.0</v>
      </c>
      <c r="R222" s="36">
        <f t="shared" ref="R222:R224" si="203">SUM(N222:Q222)</f>
        <v>0</v>
      </c>
      <c r="S222" s="19">
        <v>0.0</v>
      </c>
      <c r="T222" s="19">
        <v>0.0</v>
      </c>
      <c r="U222" s="19">
        <v>0.0</v>
      </c>
      <c r="V222" s="19">
        <v>0.0</v>
      </c>
      <c r="W222" s="36">
        <f t="shared" ref="W222:W224" si="204">SUM(S222:V222)</f>
        <v>0</v>
      </c>
      <c r="X222" s="4"/>
      <c r="Y222" s="4"/>
      <c r="Z222" s="4"/>
    </row>
    <row r="223" ht="12.75" customHeight="1">
      <c r="A223" s="18">
        <v>176.0</v>
      </c>
      <c r="B223" s="16" t="s">
        <v>225</v>
      </c>
      <c r="C223" s="35">
        <f t="shared" si="200"/>
        <v>0.163</v>
      </c>
      <c r="D223" s="19">
        <v>0.0</v>
      </c>
      <c r="E223" s="19">
        <v>0.02</v>
      </c>
      <c r="F223" s="19">
        <v>0.0</v>
      </c>
      <c r="G223" s="19">
        <v>0.0</v>
      </c>
      <c r="H223" s="36">
        <f t="shared" si="201"/>
        <v>0.02</v>
      </c>
      <c r="I223" s="19">
        <v>0.0</v>
      </c>
      <c r="J223" s="19">
        <v>0.054</v>
      </c>
      <c r="K223" s="19">
        <v>0.0</v>
      </c>
      <c r="L223" s="19">
        <v>0.0</v>
      </c>
      <c r="M223" s="36">
        <f t="shared" si="202"/>
        <v>0.054</v>
      </c>
      <c r="N223" s="19">
        <v>0.0</v>
      </c>
      <c r="O223" s="19">
        <v>0.039</v>
      </c>
      <c r="P223" s="19">
        <v>0.0</v>
      </c>
      <c r="Q223" s="19">
        <v>0.0</v>
      </c>
      <c r="R223" s="36">
        <f t="shared" si="203"/>
        <v>0.039</v>
      </c>
      <c r="S223" s="19">
        <v>0.0</v>
      </c>
      <c r="T223" s="19">
        <v>0.05</v>
      </c>
      <c r="U223" s="19">
        <v>0.0</v>
      </c>
      <c r="V223" s="19">
        <v>0.0</v>
      </c>
      <c r="W223" s="36">
        <f t="shared" si="204"/>
        <v>0.05</v>
      </c>
      <c r="X223" s="4"/>
      <c r="Y223" s="4"/>
      <c r="Z223" s="4"/>
    </row>
    <row r="224" ht="12.75" customHeight="1">
      <c r="A224" s="18">
        <v>177.0</v>
      </c>
      <c r="B224" s="16" t="s">
        <v>226</v>
      </c>
      <c r="C224" s="35">
        <f t="shared" si="200"/>
        <v>0</v>
      </c>
      <c r="D224" s="19">
        <v>0.0</v>
      </c>
      <c r="E224" s="19">
        <v>0.0</v>
      </c>
      <c r="F224" s="19">
        <v>0.0</v>
      </c>
      <c r="G224" s="19">
        <v>0.0</v>
      </c>
      <c r="H224" s="36">
        <f t="shared" si="201"/>
        <v>0</v>
      </c>
      <c r="I224" s="19">
        <v>0.0</v>
      </c>
      <c r="J224" s="19">
        <v>0.0</v>
      </c>
      <c r="K224" s="19">
        <v>0.0</v>
      </c>
      <c r="L224" s="19">
        <v>0.0</v>
      </c>
      <c r="M224" s="36">
        <f t="shared" si="202"/>
        <v>0</v>
      </c>
      <c r="N224" s="19">
        <v>0.0</v>
      </c>
      <c r="O224" s="19">
        <v>0.0</v>
      </c>
      <c r="P224" s="19">
        <v>0.0</v>
      </c>
      <c r="Q224" s="19">
        <v>0.0</v>
      </c>
      <c r="R224" s="36">
        <f t="shared" si="203"/>
        <v>0</v>
      </c>
      <c r="S224" s="19">
        <v>0.0</v>
      </c>
      <c r="T224" s="19">
        <v>0.0</v>
      </c>
      <c r="U224" s="19">
        <v>0.0</v>
      </c>
      <c r="V224" s="19">
        <v>0.0</v>
      </c>
      <c r="W224" s="36">
        <f t="shared" si="204"/>
        <v>0</v>
      </c>
      <c r="X224" s="4"/>
      <c r="Y224" s="4"/>
      <c r="Z224" s="4"/>
    </row>
    <row r="225" ht="12.75" customHeight="1">
      <c r="A225" s="12" t="s">
        <v>273</v>
      </c>
      <c r="B225" s="13" t="s">
        <v>274</v>
      </c>
      <c r="C225" s="14">
        <f t="shared" ref="C225:W225" si="205">SUM(C226:C231)</f>
        <v>0</v>
      </c>
      <c r="D225" s="14">
        <f t="shared" si="205"/>
        <v>0</v>
      </c>
      <c r="E225" s="14">
        <f t="shared" si="205"/>
        <v>0</v>
      </c>
      <c r="F225" s="14">
        <f t="shared" si="205"/>
        <v>0</v>
      </c>
      <c r="G225" s="14">
        <f t="shared" si="205"/>
        <v>0</v>
      </c>
      <c r="H225" s="14">
        <f t="shared" si="205"/>
        <v>0</v>
      </c>
      <c r="I225" s="14">
        <f t="shared" si="205"/>
        <v>0</v>
      </c>
      <c r="J225" s="14">
        <f t="shared" si="205"/>
        <v>0</v>
      </c>
      <c r="K225" s="14">
        <f t="shared" si="205"/>
        <v>0</v>
      </c>
      <c r="L225" s="14">
        <f t="shared" si="205"/>
        <v>0</v>
      </c>
      <c r="M225" s="14">
        <f t="shared" si="205"/>
        <v>0</v>
      </c>
      <c r="N225" s="14">
        <f t="shared" si="205"/>
        <v>0</v>
      </c>
      <c r="O225" s="14">
        <f t="shared" si="205"/>
        <v>0</v>
      </c>
      <c r="P225" s="14">
        <f t="shared" si="205"/>
        <v>0</v>
      </c>
      <c r="Q225" s="14">
        <f t="shared" si="205"/>
        <v>0</v>
      </c>
      <c r="R225" s="14">
        <f t="shared" si="205"/>
        <v>0</v>
      </c>
      <c r="S225" s="14">
        <f t="shared" si="205"/>
        <v>0</v>
      </c>
      <c r="T225" s="14">
        <f t="shared" si="205"/>
        <v>0</v>
      </c>
      <c r="U225" s="14">
        <f t="shared" si="205"/>
        <v>0</v>
      </c>
      <c r="V225" s="14">
        <f t="shared" si="205"/>
        <v>0</v>
      </c>
      <c r="W225" s="14">
        <f t="shared" si="205"/>
        <v>0</v>
      </c>
      <c r="X225" s="4"/>
      <c r="Y225" s="4"/>
      <c r="Z225" s="4"/>
    </row>
    <row r="226" ht="12.75" customHeight="1">
      <c r="A226" s="18">
        <v>178.0</v>
      </c>
      <c r="B226" s="16" t="s">
        <v>275</v>
      </c>
      <c r="C226" s="35">
        <f t="shared" ref="C226:C231" si="206">H226+M226+R226+W226</f>
        <v>0</v>
      </c>
      <c r="D226" s="17"/>
      <c r="E226" s="17"/>
      <c r="F226" s="17"/>
      <c r="G226" s="17"/>
      <c r="H226" s="36">
        <f t="shared" ref="H226:H231" si="207">SUM(D226:G226)</f>
        <v>0</v>
      </c>
      <c r="I226" s="17"/>
      <c r="J226" s="17"/>
      <c r="K226" s="17"/>
      <c r="L226" s="17"/>
      <c r="M226" s="36">
        <f t="shared" ref="M226:M231" si="208">SUM(I226:L226)</f>
        <v>0</v>
      </c>
      <c r="N226" s="17"/>
      <c r="O226" s="17"/>
      <c r="P226" s="17"/>
      <c r="Q226" s="17"/>
      <c r="R226" s="36">
        <f t="shared" ref="R226:R231" si="209">SUM(N226:Q226)</f>
        <v>0</v>
      </c>
      <c r="S226" s="17"/>
      <c r="T226" s="17"/>
      <c r="U226" s="17"/>
      <c r="V226" s="17"/>
      <c r="W226" s="36">
        <f t="shared" ref="W226:W231" si="210">SUM(S226:V226)</f>
        <v>0</v>
      </c>
      <c r="X226" s="4"/>
      <c r="Y226" s="4"/>
      <c r="Z226" s="4"/>
    </row>
    <row r="227" ht="12.75" customHeight="1">
      <c r="A227" s="18">
        <v>179.0</v>
      </c>
      <c r="B227" s="16" t="s">
        <v>132</v>
      </c>
      <c r="C227" s="35">
        <f t="shared" si="206"/>
        <v>0</v>
      </c>
      <c r="D227" s="17"/>
      <c r="E227" s="17"/>
      <c r="F227" s="17"/>
      <c r="G227" s="17"/>
      <c r="H227" s="36">
        <f t="shared" si="207"/>
        <v>0</v>
      </c>
      <c r="I227" s="17"/>
      <c r="J227" s="17"/>
      <c r="K227" s="17"/>
      <c r="L227" s="17"/>
      <c r="M227" s="36">
        <f t="shared" si="208"/>
        <v>0</v>
      </c>
      <c r="N227" s="17"/>
      <c r="O227" s="17"/>
      <c r="P227" s="17"/>
      <c r="Q227" s="17"/>
      <c r="R227" s="36">
        <f t="shared" si="209"/>
        <v>0</v>
      </c>
      <c r="S227" s="17"/>
      <c r="T227" s="17"/>
      <c r="U227" s="17"/>
      <c r="V227" s="17"/>
      <c r="W227" s="36">
        <f t="shared" si="210"/>
        <v>0</v>
      </c>
      <c r="X227" s="4"/>
      <c r="Y227" s="4"/>
      <c r="Z227" s="4"/>
    </row>
    <row r="228" ht="12.75" customHeight="1">
      <c r="A228" s="18">
        <v>180.0</v>
      </c>
      <c r="B228" s="16" t="s">
        <v>276</v>
      </c>
      <c r="C228" s="35">
        <f t="shared" si="206"/>
        <v>0</v>
      </c>
      <c r="D228" s="17"/>
      <c r="E228" s="17"/>
      <c r="F228" s="17"/>
      <c r="G228" s="17"/>
      <c r="H228" s="36">
        <f t="shared" si="207"/>
        <v>0</v>
      </c>
      <c r="I228" s="17"/>
      <c r="J228" s="17"/>
      <c r="K228" s="17"/>
      <c r="L228" s="17"/>
      <c r="M228" s="36">
        <f t="shared" si="208"/>
        <v>0</v>
      </c>
      <c r="N228" s="17"/>
      <c r="O228" s="17"/>
      <c r="P228" s="17"/>
      <c r="Q228" s="17"/>
      <c r="R228" s="36">
        <f t="shared" si="209"/>
        <v>0</v>
      </c>
      <c r="S228" s="17"/>
      <c r="T228" s="17"/>
      <c r="U228" s="17"/>
      <c r="V228" s="17"/>
      <c r="W228" s="36">
        <f t="shared" si="210"/>
        <v>0</v>
      </c>
      <c r="X228" s="4"/>
      <c r="Y228" s="4"/>
      <c r="Z228" s="4"/>
    </row>
    <row r="229" ht="12.75" customHeight="1">
      <c r="A229" s="18">
        <v>181.0</v>
      </c>
      <c r="B229" s="16" t="s">
        <v>277</v>
      </c>
      <c r="C229" s="35">
        <f t="shared" si="206"/>
        <v>0</v>
      </c>
      <c r="D229" s="17"/>
      <c r="E229" s="17"/>
      <c r="F229" s="17"/>
      <c r="G229" s="17"/>
      <c r="H229" s="36">
        <f t="shared" si="207"/>
        <v>0</v>
      </c>
      <c r="I229" s="17"/>
      <c r="J229" s="17"/>
      <c r="K229" s="17"/>
      <c r="L229" s="17"/>
      <c r="M229" s="36">
        <f t="shared" si="208"/>
        <v>0</v>
      </c>
      <c r="N229" s="17"/>
      <c r="O229" s="17"/>
      <c r="P229" s="17"/>
      <c r="Q229" s="17"/>
      <c r="R229" s="36">
        <f t="shared" si="209"/>
        <v>0</v>
      </c>
      <c r="S229" s="17"/>
      <c r="T229" s="17"/>
      <c r="U229" s="17"/>
      <c r="V229" s="17"/>
      <c r="W229" s="36">
        <f t="shared" si="210"/>
        <v>0</v>
      </c>
      <c r="X229" s="4"/>
      <c r="Y229" s="4"/>
      <c r="Z229" s="4"/>
    </row>
    <row r="230" ht="12.75" customHeight="1">
      <c r="A230" s="18">
        <v>182.0</v>
      </c>
      <c r="B230" s="16" t="s">
        <v>278</v>
      </c>
      <c r="C230" s="35">
        <f t="shared" si="206"/>
        <v>0</v>
      </c>
      <c r="D230" s="17"/>
      <c r="E230" s="17"/>
      <c r="F230" s="17"/>
      <c r="G230" s="17"/>
      <c r="H230" s="36">
        <f t="shared" si="207"/>
        <v>0</v>
      </c>
      <c r="I230" s="17"/>
      <c r="J230" s="17"/>
      <c r="K230" s="17"/>
      <c r="L230" s="17"/>
      <c r="M230" s="36">
        <f t="shared" si="208"/>
        <v>0</v>
      </c>
      <c r="N230" s="17"/>
      <c r="O230" s="17"/>
      <c r="P230" s="17"/>
      <c r="Q230" s="17"/>
      <c r="R230" s="36">
        <f t="shared" si="209"/>
        <v>0</v>
      </c>
      <c r="S230" s="17"/>
      <c r="T230" s="17"/>
      <c r="U230" s="17"/>
      <c r="V230" s="17"/>
      <c r="W230" s="36">
        <f t="shared" si="210"/>
        <v>0</v>
      </c>
      <c r="X230" s="4"/>
      <c r="Y230" s="4"/>
      <c r="Z230" s="4"/>
    </row>
    <row r="231" ht="12.75" customHeight="1">
      <c r="A231" s="18">
        <v>183.0</v>
      </c>
      <c r="B231" s="16" t="s">
        <v>279</v>
      </c>
      <c r="C231" s="35">
        <f t="shared" si="206"/>
        <v>0</v>
      </c>
      <c r="D231" s="17"/>
      <c r="E231" s="17"/>
      <c r="F231" s="17"/>
      <c r="G231" s="17"/>
      <c r="H231" s="36">
        <f t="shared" si="207"/>
        <v>0</v>
      </c>
      <c r="I231" s="17"/>
      <c r="J231" s="17"/>
      <c r="K231" s="17"/>
      <c r="L231" s="17"/>
      <c r="M231" s="36">
        <f t="shared" si="208"/>
        <v>0</v>
      </c>
      <c r="N231" s="17"/>
      <c r="O231" s="17"/>
      <c r="P231" s="17"/>
      <c r="Q231" s="17"/>
      <c r="R231" s="36">
        <f t="shared" si="209"/>
        <v>0</v>
      </c>
      <c r="S231" s="17"/>
      <c r="T231" s="17"/>
      <c r="U231" s="17"/>
      <c r="V231" s="17"/>
      <c r="W231" s="36">
        <f t="shared" si="210"/>
        <v>0</v>
      </c>
      <c r="X231" s="4"/>
      <c r="Y231" s="4"/>
      <c r="Z231" s="4"/>
    </row>
    <row r="232" ht="12.75" customHeight="1">
      <c r="A232" s="12" t="s">
        <v>280</v>
      </c>
      <c r="B232" s="13" t="s">
        <v>281</v>
      </c>
      <c r="C232" s="14">
        <f t="shared" ref="C232:W232" si="211">C233</f>
        <v>0</v>
      </c>
      <c r="D232" s="14" t="str">
        <f t="shared" si="211"/>
        <v/>
      </c>
      <c r="E232" s="14" t="str">
        <f t="shared" si="211"/>
        <v/>
      </c>
      <c r="F232" s="14" t="str">
        <f t="shared" si="211"/>
        <v/>
      </c>
      <c r="G232" s="14" t="str">
        <f t="shared" si="211"/>
        <v/>
      </c>
      <c r="H232" s="14">
        <f t="shared" si="211"/>
        <v>0</v>
      </c>
      <c r="I232" s="14" t="str">
        <f t="shared" si="211"/>
        <v/>
      </c>
      <c r="J232" s="14" t="str">
        <f t="shared" si="211"/>
        <v/>
      </c>
      <c r="K232" s="14" t="str">
        <f t="shared" si="211"/>
        <v/>
      </c>
      <c r="L232" s="14" t="str">
        <f t="shared" si="211"/>
        <v/>
      </c>
      <c r="M232" s="14">
        <f t="shared" si="211"/>
        <v>0</v>
      </c>
      <c r="N232" s="14" t="str">
        <f t="shared" si="211"/>
        <v/>
      </c>
      <c r="O232" s="14" t="str">
        <f t="shared" si="211"/>
        <v/>
      </c>
      <c r="P232" s="14" t="str">
        <f t="shared" si="211"/>
        <v/>
      </c>
      <c r="Q232" s="14" t="str">
        <f t="shared" si="211"/>
        <v/>
      </c>
      <c r="R232" s="14">
        <f t="shared" si="211"/>
        <v>0</v>
      </c>
      <c r="S232" s="14" t="str">
        <f t="shared" si="211"/>
        <v/>
      </c>
      <c r="T232" s="14" t="str">
        <f t="shared" si="211"/>
        <v/>
      </c>
      <c r="U232" s="14" t="str">
        <f t="shared" si="211"/>
        <v/>
      </c>
      <c r="V232" s="14" t="str">
        <f t="shared" si="211"/>
        <v/>
      </c>
      <c r="W232" s="14">
        <f t="shared" si="211"/>
        <v>0</v>
      </c>
      <c r="X232" s="4"/>
      <c r="Y232" s="4"/>
      <c r="Z232" s="4"/>
    </row>
    <row r="233" ht="12.75" customHeight="1">
      <c r="A233" s="18">
        <v>184.0</v>
      </c>
      <c r="B233" s="16" t="s">
        <v>282</v>
      </c>
      <c r="C233" s="35">
        <f>H233+M233+R233+W233</f>
        <v>0</v>
      </c>
      <c r="D233" s="17"/>
      <c r="E233" s="17"/>
      <c r="F233" s="17"/>
      <c r="G233" s="17"/>
      <c r="H233" s="36">
        <f>SUM(D233:G233)</f>
        <v>0</v>
      </c>
      <c r="I233" s="17"/>
      <c r="J233" s="17"/>
      <c r="K233" s="17"/>
      <c r="L233" s="17"/>
      <c r="M233" s="36">
        <f>SUM(I233:L233)</f>
        <v>0</v>
      </c>
      <c r="N233" s="17"/>
      <c r="O233" s="17"/>
      <c r="P233" s="17"/>
      <c r="Q233" s="17"/>
      <c r="R233" s="36">
        <f>SUM(N233:Q233)</f>
        <v>0</v>
      </c>
      <c r="S233" s="17"/>
      <c r="T233" s="17"/>
      <c r="U233" s="17"/>
      <c r="V233" s="17"/>
      <c r="W233" s="36">
        <f>SUM(S233:V233)</f>
        <v>0</v>
      </c>
      <c r="X233" s="4"/>
      <c r="Y233" s="4"/>
      <c r="Z233" s="4"/>
    </row>
    <row r="234" ht="12.75" customHeight="1">
      <c r="A234" s="12" t="s">
        <v>283</v>
      </c>
      <c r="B234" s="13" t="s">
        <v>228</v>
      </c>
      <c r="C234" s="14">
        <f t="shared" ref="C234:W234" si="212">SUM(C235:C241)</f>
        <v>0.72</v>
      </c>
      <c r="D234" s="14">
        <f t="shared" si="212"/>
        <v>0.18</v>
      </c>
      <c r="E234" s="14">
        <f t="shared" si="212"/>
        <v>0.18</v>
      </c>
      <c r="F234" s="14">
        <f t="shared" si="212"/>
        <v>0.18</v>
      </c>
      <c r="G234" s="14">
        <f t="shared" si="212"/>
        <v>0.18</v>
      </c>
      <c r="H234" s="14">
        <f t="shared" si="212"/>
        <v>0.72</v>
      </c>
      <c r="I234" s="14">
        <f t="shared" si="212"/>
        <v>0</v>
      </c>
      <c r="J234" s="14">
        <f t="shared" si="212"/>
        <v>0</v>
      </c>
      <c r="K234" s="14">
        <f t="shared" si="212"/>
        <v>0</v>
      </c>
      <c r="L234" s="14">
        <f t="shared" si="212"/>
        <v>0</v>
      </c>
      <c r="M234" s="14">
        <f t="shared" si="212"/>
        <v>0</v>
      </c>
      <c r="N234" s="14">
        <f t="shared" si="212"/>
        <v>0</v>
      </c>
      <c r="O234" s="14">
        <f t="shared" si="212"/>
        <v>0</v>
      </c>
      <c r="P234" s="14">
        <f t="shared" si="212"/>
        <v>0</v>
      </c>
      <c r="Q234" s="14">
        <f t="shared" si="212"/>
        <v>0</v>
      </c>
      <c r="R234" s="14">
        <f t="shared" si="212"/>
        <v>0</v>
      </c>
      <c r="S234" s="14">
        <f t="shared" si="212"/>
        <v>0</v>
      </c>
      <c r="T234" s="14">
        <f t="shared" si="212"/>
        <v>0</v>
      </c>
      <c r="U234" s="14">
        <f t="shared" si="212"/>
        <v>0</v>
      </c>
      <c r="V234" s="14">
        <f t="shared" si="212"/>
        <v>0</v>
      </c>
      <c r="W234" s="14">
        <f t="shared" si="212"/>
        <v>0</v>
      </c>
      <c r="X234" s="4"/>
      <c r="Y234" s="4"/>
      <c r="Z234" s="4"/>
    </row>
    <row r="235" ht="12.75" customHeight="1">
      <c r="A235" s="18">
        <v>185.1</v>
      </c>
      <c r="B235" s="16" t="s">
        <v>229</v>
      </c>
      <c r="C235" s="35">
        <f t="shared" ref="C235:C241" si="213">H235+M235+R235+W235</f>
        <v>0</v>
      </c>
      <c r="D235" s="17"/>
      <c r="E235" s="17"/>
      <c r="F235" s="17"/>
      <c r="G235" s="17"/>
      <c r="H235" s="36">
        <f t="shared" ref="H235:H241" si="214">SUM(D235:G235)</f>
        <v>0</v>
      </c>
      <c r="I235" s="17"/>
      <c r="J235" s="17"/>
      <c r="K235" s="17"/>
      <c r="L235" s="17"/>
      <c r="M235" s="36">
        <f t="shared" ref="M235:M241" si="215">SUM(I235:L235)</f>
        <v>0</v>
      </c>
      <c r="N235" s="17"/>
      <c r="O235" s="17"/>
      <c r="P235" s="17"/>
      <c r="Q235" s="17"/>
      <c r="R235" s="36">
        <f t="shared" ref="R235:R241" si="216">SUM(N235:Q235)</f>
        <v>0</v>
      </c>
      <c r="S235" s="17"/>
      <c r="T235" s="17"/>
      <c r="U235" s="17"/>
      <c r="V235" s="17"/>
      <c r="W235" s="36">
        <f t="shared" ref="W235:W241" si="217">SUM(S235:V235)</f>
        <v>0</v>
      </c>
      <c r="X235" s="4"/>
      <c r="Y235" s="4"/>
      <c r="Z235" s="4"/>
    </row>
    <row r="236" ht="12.75" customHeight="1">
      <c r="A236" s="18">
        <v>185.2</v>
      </c>
      <c r="B236" s="16" t="s">
        <v>230</v>
      </c>
      <c r="C236" s="35">
        <f t="shared" si="213"/>
        <v>0</v>
      </c>
      <c r="D236" s="17"/>
      <c r="E236" s="17"/>
      <c r="F236" s="17"/>
      <c r="G236" s="17"/>
      <c r="H236" s="36">
        <f t="shared" si="214"/>
        <v>0</v>
      </c>
      <c r="I236" s="17"/>
      <c r="J236" s="17"/>
      <c r="K236" s="17"/>
      <c r="L236" s="17"/>
      <c r="M236" s="36">
        <f t="shared" si="215"/>
        <v>0</v>
      </c>
      <c r="N236" s="17"/>
      <c r="O236" s="17"/>
      <c r="P236" s="17"/>
      <c r="Q236" s="17"/>
      <c r="R236" s="36">
        <f t="shared" si="216"/>
        <v>0</v>
      </c>
      <c r="S236" s="17"/>
      <c r="T236" s="17"/>
      <c r="U236" s="17"/>
      <c r="V236" s="17"/>
      <c r="W236" s="36">
        <f t="shared" si="217"/>
        <v>0</v>
      </c>
      <c r="X236" s="4"/>
      <c r="Y236" s="4"/>
      <c r="Z236" s="4"/>
    </row>
    <row r="237" ht="12.75" customHeight="1">
      <c r="A237" s="18">
        <v>186.0</v>
      </c>
      <c r="B237" s="16" t="s">
        <v>284</v>
      </c>
      <c r="C237" s="35">
        <f t="shared" si="213"/>
        <v>0.72</v>
      </c>
      <c r="D237" s="29">
        <f t="shared" ref="D237:G237" si="218">0.015*4*3</f>
        <v>0.18</v>
      </c>
      <c r="E237" s="29">
        <f t="shared" si="218"/>
        <v>0.18</v>
      </c>
      <c r="F237" s="29">
        <f t="shared" si="218"/>
        <v>0.18</v>
      </c>
      <c r="G237" s="29">
        <f t="shared" si="218"/>
        <v>0.18</v>
      </c>
      <c r="H237" s="36">
        <f t="shared" si="214"/>
        <v>0.72</v>
      </c>
      <c r="I237" s="17"/>
      <c r="J237" s="17"/>
      <c r="K237" s="17"/>
      <c r="L237" s="17"/>
      <c r="M237" s="36">
        <f t="shared" si="215"/>
        <v>0</v>
      </c>
      <c r="N237" s="17"/>
      <c r="O237" s="17"/>
      <c r="P237" s="17"/>
      <c r="Q237" s="17"/>
      <c r="R237" s="36">
        <f t="shared" si="216"/>
        <v>0</v>
      </c>
      <c r="S237" s="17"/>
      <c r="T237" s="17"/>
      <c r="U237" s="17"/>
      <c r="V237" s="17"/>
      <c r="W237" s="36">
        <f t="shared" si="217"/>
        <v>0</v>
      </c>
      <c r="X237" s="4"/>
      <c r="Y237" s="4"/>
      <c r="Z237" s="4"/>
    </row>
    <row r="238" ht="12.75" customHeight="1">
      <c r="A238" s="18">
        <v>187.0</v>
      </c>
      <c r="B238" s="16" t="s">
        <v>285</v>
      </c>
      <c r="C238" s="35">
        <f t="shared" si="213"/>
        <v>0</v>
      </c>
      <c r="D238" s="17"/>
      <c r="E238" s="17"/>
      <c r="F238" s="17"/>
      <c r="G238" s="17"/>
      <c r="H238" s="36">
        <f t="shared" si="214"/>
        <v>0</v>
      </c>
      <c r="I238" s="17"/>
      <c r="J238" s="17"/>
      <c r="K238" s="17"/>
      <c r="L238" s="17"/>
      <c r="M238" s="36">
        <f t="shared" si="215"/>
        <v>0</v>
      </c>
      <c r="N238" s="17"/>
      <c r="O238" s="17"/>
      <c r="P238" s="17"/>
      <c r="Q238" s="17"/>
      <c r="R238" s="36">
        <f t="shared" si="216"/>
        <v>0</v>
      </c>
      <c r="S238" s="17"/>
      <c r="T238" s="17"/>
      <c r="U238" s="17"/>
      <c r="V238" s="17"/>
      <c r="W238" s="36">
        <f t="shared" si="217"/>
        <v>0</v>
      </c>
      <c r="X238" s="4"/>
      <c r="Y238" s="4"/>
      <c r="Z238" s="4"/>
    </row>
    <row r="239" ht="12.75" customHeight="1">
      <c r="A239" s="18">
        <v>188.0</v>
      </c>
      <c r="B239" s="16" t="s">
        <v>232</v>
      </c>
      <c r="C239" s="35">
        <f t="shared" si="213"/>
        <v>0</v>
      </c>
      <c r="D239" s="17"/>
      <c r="E239" s="17"/>
      <c r="F239" s="17"/>
      <c r="G239" s="17"/>
      <c r="H239" s="36">
        <f t="shared" si="214"/>
        <v>0</v>
      </c>
      <c r="I239" s="17"/>
      <c r="J239" s="17"/>
      <c r="K239" s="17"/>
      <c r="L239" s="17"/>
      <c r="M239" s="36">
        <f t="shared" si="215"/>
        <v>0</v>
      </c>
      <c r="N239" s="17"/>
      <c r="O239" s="17"/>
      <c r="P239" s="17"/>
      <c r="Q239" s="17"/>
      <c r="R239" s="36">
        <f t="shared" si="216"/>
        <v>0</v>
      </c>
      <c r="S239" s="17"/>
      <c r="T239" s="17"/>
      <c r="U239" s="17"/>
      <c r="V239" s="17"/>
      <c r="W239" s="36">
        <f t="shared" si="217"/>
        <v>0</v>
      </c>
      <c r="X239" s="4"/>
      <c r="Y239" s="4"/>
      <c r="Z239" s="4"/>
    </row>
    <row r="240" ht="12.75" customHeight="1">
      <c r="A240" s="18">
        <v>189.0</v>
      </c>
      <c r="B240" s="16" t="s">
        <v>233</v>
      </c>
      <c r="C240" s="35">
        <f t="shared" si="213"/>
        <v>0</v>
      </c>
      <c r="D240" s="17"/>
      <c r="E240" s="17"/>
      <c r="F240" s="17"/>
      <c r="G240" s="17"/>
      <c r="H240" s="36">
        <f t="shared" si="214"/>
        <v>0</v>
      </c>
      <c r="I240" s="17"/>
      <c r="J240" s="17"/>
      <c r="K240" s="17"/>
      <c r="L240" s="17"/>
      <c r="M240" s="36">
        <f t="shared" si="215"/>
        <v>0</v>
      </c>
      <c r="N240" s="17"/>
      <c r="O240" s="17"/>
      <c r="P240" s="17"/>
      <c r="Q240" s="17"/>
      <c r="R240" s="36">
        <f t="shared" si="216"/>
        <v>0</v>
      </c>
      <c r="S240" s="17"/>
      <c r="T240" s="17"/>
      <c r="U240" s="17"/>
      <c r="V240" s="17"/>
      <c r="W240" s="36">
        <f t="shared" si="217"/>
        <v>0</v>
      </c>
      <c r="X240" s="4"/>
      <c r="Y240" s="4"/>
      <c r="Z240" s="4"/>
    </row>
    <row r="241" ht="12.75" customHeight="1">
      <c r="A241" s="18">
        <v>190.0</v>
      </c>
      <c r="B241" s="16" t="s">
        <v>286</v>
      </c>
      <c r="C241" s="35">
        <f t="shared" si="213"/>
        <v>0</v>
      </c>
      <c r="D241" s="17"/>
      <c r="E241" s="17"/>
      <c r="F241" s="17"/>
      <c r="G241" s="17"/>
      <c r="H241" s="36">
        <f t="shared" si="214"/>
        <v>0</v>
      </c>
      <c r="I241" s="17"/>
      <c r="J241" s="17"/>
      <c r="K241" s="17"/>
      <c r="L241" s="17"/>
      <c r="M241" s="36">
        <f t="shared" si="215"/>
        <v>0</v>
      </c>
      <c r="N241" s="17"/>
      <c r="O241" s="17"/>
      <c r="P241" s="17"/>
      <c r="Q241" s="17"/>
      <c r="R241" s="36">
        <f t="shared" si="216"/>
        <v>0</v>
      </c>
      <c r="S241" s="17"/>
      <c r="T241" s="17"/>
      <c r="U241" s="17"/>
      <c r="V241" s="17"/>
      <c r="W241" s="36">
        <f t="shared" si="217"/>
        <v>0</v>
      </c>
      <c r="X241" s="4"/>
      <c r="Y241" s="4"/>
      <c r="Z241" s="4"/>
    </row>
    <row r="242" ht="12.75" customHeight="1">
      <c r="A242" s="12" t="s">
        <v>287</v>
      </c>
      <c r="B242" s="13" t="s">
        <v>288</v>
      </c>
      <c r="C242" s="14">
        <f t="shared" ref="C242:W242" si="219">SUM(C243:C244)</f>
        <v>0</v>
      </c>
      <c r="D242" s="14">
        <f t="shared" si="219"/>
        <v>0</v>
      </c>
      <c r="E242" s="14">
        <f t="shared" si="219"/>
        <v>0</v>
      </c>
      <c r="F242" s="14">
        <f t="shared" si="219"/>
        <v>0</v>
      </c>
      <c r="G242" s="14">
        <f t="shared" si="219"/>
        <v>0</v>
      </c>
      <c r="H242" s="14">
        <f t="shared" si="219"/>
        <v>0</v>
      </c>
      <c r="I242" s="14">
        <f t="shared" si="219"/>
        <v>0</v>
      </c>
      <c r="J242" s="14">
        <f t="shared" si="219"/>
        <v>0</v>
      </c>
      <c r="K242" s="14">
        <f t="shared" si="219"/>
        <v>0</v>
      </c>
      <c r="L242" s="14">
        <f t="shared" si="219"/>
        <v>0</v>
      </c>
      <c r="M242" s="14">
        <f t="shared" si="219"/>
        <v>0</v>
      </c>
      <c r="N242" s="14">
        <f t="shared" si="219"/>
        <v>0</v>
      </c>
      <c r="O242" s="14">
        <f t="shared" si="219"/>
        <v>0</v>
      </c>
      <c r="P242" s="14">
        <f t="shared" si="219"/>
        <v>0</v>
      </c>
      <c r="Q242" s="14">
        <f t="shared" si="219"/>
        <v>0</v>
      </c>
      <c r="R242" s="14">
        <f t="shared" si="219"/>
        <v>0</v>
      </c>
      <c r="S242" s="14">
        <f t="shared" si="219"/>
        <v>0</v>
      </c>
      <c r="T242" s="14">
        <f t="shared" si="219"/>
        <v>0</v>
      </c>
      <c r="U242" s="14">
        <f t="shared" si="219"/>
        <v>0</v>
      </c>
      <c r="V242" s="14">
        <f t="shared" si="219"/>
        <v>0</v>
      </c>
      <c r="W242" s="14">
        <f t="shared" si="219"/>
        <v>0</v>
      </c>
      <c r="X242" s="4"/>
      <c r="Y242" s="4"/>
      <c r="Z242" s="4"/>
    </row>
    <row r="243" ht="12.75" customHeight="1">
      <c r="A243" s="18">
        <v>191.0</v>
      </c>
      <c r="B243" s="16" t="s">
        <v>289</v>
      </c>
      <c r="C243" s="35">
        <f t="shared" ref="C243:C244" si="220">H243+M243+R243+W243</f>
        <v>0</v>
      </c>
      <c r="D243" s="17"/>
      <c r="E243" s="17"/>
      <c r="F243" s="17"/>
      <c r="G243" s="17"/>
      <c r="H243" s="36">
        <f t="shared" ref="H243:H244" si="221">SUM(D243:G243)</f>
        <v>0</v>
      </c>
      <c r="I243" s="17"/>
      <c r="J243" s="17"/>
      <c r="K243" s="17"/>
      <c r="L243" s="17"/>
      <c r="M243" s="36">
        <f t="shared" ref="M243:M244" si="222">SUM(I243:L243)</f>
        <v>0</v>
      </c>
      <c r="N243" s="17"/>
      <c r="O243" s="17"/>
      <c r="P243" s="17"/>
      <c r="Q243" s="17"/>
      <c r="R243" s="36">
        <f t="shared" ref="R243:R244" si="223">SUM(N243:Q243)</f>
        <v>0</v>
      </c>
      <c r="S243" s="17"/>
      <c r="T243" s="17"/>
      <c r="U243" s="17"/>
      <c r="V243" s="17"/>
      <c r="W243" s="36">
        <f t="shared" ref="W243:W244" si="224">SUM(S243:V243)</f>
        <v>0</v>
      </c>
      <c r="X243" s="4"/>
      <c r="Y243" s="4"/>
      <c r="Z243" s="4"/>
    </row>
    <row r="244" ht="12.75" customHeight="1">
      <c r="A244" s="18">
        <v>192.0</v>
      </c>
      <c r="B244" s="16" t="s">
        <v>290</v>
      </c>
      <c r="C244" s="35">
        <f t="shared" si="220"/>
        <v>0</v>
      </c>
      <c r="D244" s="17"/>
      <c r="E244" s="17"/>
      <c r="F244" s="17"/>
      <c r="G244" s="17"/>
      <c r="H244" s="36">
        <f t="shared" si="221"/>
        <v>0</v>
      </c>
      <c r="I244" s="17"/>
      <c r="J244" s="17"/>
      <c r="K244" s="17"/>
      <c r="L244" s="17"/>
      <c r="M244" s="36">
        <f t="shared" si="222"/>
        <v>0</v>
      </c>
      <c r="N244" s="17"/>
      <c r="O244" s="17"/>
      <c r="P244" s="17"/>
      <c r="Q244" s="17"/>
      <c r="R244" s="36">
        <f t="shared" si="223"/>
        <v>0</v>
      </c>
      <c r="S244" s="17"/>
      <c r="T244" s="17"/>
      <c r="U244" s="17"/>
      <c r="V244" s="17"/>
      <c r="W244" s="36">
        <f t="shared" si="224"/>
        <v>0</v>
      </c>
      <c r="X244" s="4"/>
      <c r="Y244" s="4"/>
      <c r="Z244" s="4"/>
    </row>
    <row r="245" ht="12.75" customHeight="1">
      <c r="A245" s="12" t="s">
        <v>291</v>
      </c>
      <c r="B245" s="13" t="s">
        <v>235</v>
      </c>
      <c r="C245" s="14">
        <f t="shared" ref="C245:W245" si="225">SUM(C246:C248)</f>
        <v>0</v>
      </c>
      <c r="D245" s="14">
        <f t="shared" si="225"/>
        <v>0</v>
      </c>
      <c r="E245" s="14">
        <f t="shared" si="225"/>
        <v>0</v>
      </c>
      <c r="F245" s="14">
        <f t="shared" si="225"/>
        <v>0</v>
      </c>
      <c r="G245" s="14">
        <f t="shared" si="225"/>
        <v>0</v>
      </c>
      <c r="H245" s="14">
        <f t="shared" si="225"/>
        <v>0</v>
      </c>
      <c r="I245" s="14">
        <f t="shared" si="225"/>
        <v>0</v>
      </c>
      <c r="J245" s="14">
        <f t="shared" si="225"/>
        <v>0</v>
      </c>
      <c r="K245" s="14">
        <f t="shared" si="225"/>
        <v>0</v>
      </c>
      <c r="L245" s="14">
        <f t="shared" si="225"/>
        <v>0</v>
      </c>
      <c r="M245" s="14">
        <f t="shared" si="225"/>
        <v>0</v>
      </c>
      <c r="N245" s="14">
        <f t="shared" si="225"/>
        <v>0</v>
      </c>
      <c r="O245" s="14">
        <f t="shared" si="225"/>
        <v>0</v>
      </c>
      <c r="P245" s="14">
        <f t="shared" si="225"/>
        <v>0</v>
      </c>
      <c r="Q245" s="14">
        <f t="shared" si="225"/>
        <v>0</v>
      </c>
      <c r="R245" s="14">
        <f t="shared" si="225"/>
        <v>0</v>
      </c>
      <c r="S245" s="14">
        <f t="shared" si="225"/>
        <v>0</v>
      </c>
      <c r="T245" s="14">
        <f t="shared" si="225"/>
        <v>0</v>
      </c>
      <c r="U245" s="14">
        <f t="shared" si="225"/>
        <v>0</v>
      </c>
      <c r="V245" s="14">
        <f t="shared" si="225"/>
        <v>0</v>
      </c>
      <c r="W245" s="14">
        <f t="shared" si="225"/>
        <v>0</v>
      </c>
      <c r="X245" s="4"/>
      <c r="Y245" s="4"/>
      <c r="Z245" s="4"/>
    </row>
    <row r="246" ht="12.75" customHeight="1">
      <c r="A246" s="18">
        <v>193.0</v>
      </c>
      <c r="B246" s="16" t="s">
        <v>292</v>
      </c>
      <c r="C246" s="35">
        <f t="shared" ref="C246:C248" si="226">H246+M246+R246+W246</f>
        <v>0</v>
      </c>
      <c r="D246" s="17"/>
      <c r="E246" s="17"/>
      <c r="F246" s="17"/>
      <c r="G246" s="17"/>
      <c r="H246" s="36">
        <f t="shared" ref="H246:H248" si="227">SUM(D246:G246)</f>
        <v>0</v>
      </c>
      <c r="I246" s="17"/>
      <c r="J246" s="17"/>
      <c r="K246" s="17"/>
      <c r="L246" s="17"/>
      <c r="M246" s="36">
        <f t="shared" ref="M246:M248" si="228">SUM(I246:L246)</f>
        <v>0</v>
      </c>
      <c r="N246" s="17"/>
      <c r="O246" s="17"/>
      <c r="P246" s="17"/>
      <c r="Q246" s="17"/>
      <c r="R246" s="36">
        <f t="shared" ref="R246:R248" si="229">SUM(N246:Q246)</f>
        <v>0</v>
      </c>
      <c r="S246" s="17"/>
      <c r="T246" s="17"/>
      <c r="U246" s="17"/>
      <c r="V246" s="17"/>
      <c r="W246" s="36">
        <f t="shared" ref="W246:W248" si="230">SUM(S246:V246)</f>
        <v>0</v>
      </c>
      <c r="X246" s="4"/>
      <c r="Y246" s="4"/>
      <c r="Z246" s="4"/>
    </row>
    <row r="247" ht="12.75" customHeight="1">
      <c r="A247" s="18">
        <v>194.1</v>
      </c>
      <c r="B247" s="16" t="s">
        <v>236</v>
      </c>
      <c r="C247" s="35">
        <f t="shared" si="226"/>
        <v>0</v>
      </c>
      <c r="D247" s="17"/>
      <c r="E247" s="17"/>
      <c r="F247" s="17"/>
      <c r="G247" s="17"/>
      <c r="H247" s="36">
        <f t="shared" si="227"/>
        <v>0</v>
      </c>
      <c r="I247" s="17"/>
      <c r="J247" s="17"/>
      <c r="K247" s="17"/>
      <c r="L247" s="17"/>
      <c r="M247" s="36">
        <f t="shared" si="228"/>
        <v>0</v>
      </c>
      <c r="N247" s="17"/>
      <c r="O247" s="17"/>
      <c r="P247" s="17"/>
      <c r="Q247" s="17"/>
      <c r="R247" s="36">
        <f t="shared" si="229"/>
        <v>0</v>
      </c>
      <c r="S247" s="17"/>
      <c r="T247" s="17"/>
      <c r="U247" s="17"/>
      <c r="V247" s="17"/>
      <c r="W247" s="36">
        <f t="shared" si="230"/>
        <v>0</v>
      </c>
      <c r="X247" s="4"/>
      <c r="Y247" s="4"/>
      <c r="Z247" s="4"/>
    </row>
    <row r="248" ht="12.75" customHeight="1">
      <c r="A248" s="18">
        <v>194.2</v>
      </c>
      <c r="B248" s="16" t="s">
        <v>293</v>
      </c>
      <c r="C248" s="35">
        <f t="shared" si="226"/>
        <v>0</v>
      </c>
      <c r="D248" s="17"/>
      <c r="E248" s="17"/>
      <c r="F248" s="17"/>
      <c r="G248" s="17"/>
      <c r="H248" s="36">
        <f t="shared" si="227"/>
        <v>0</v>
      </c>
      <c r="I248" s="17"/>
      <c r="J248" s="17"/>
      <c r="K248" s="17"/>
      <c r="L248" s="17"/>
      <c r="M248" s="36">
        <f t="shared" si="228"/>
        <v>0</v>
      </c>
      <c r="N248" s="17"/>
      <c r="O248" s="17"/>
      <c r="P248" s="17"/>
      <c r="Q248" s="17"/>
      <c r="R248" s="36">
        <f t="shared" si="229"/>
        <v>0</v>
      </c>
      <c r="S248" s="17"/>
      <c r="T248" s="17"/>
      <c r="U248" s="17"/>
      <c r="V248" s="17"/>
      <c r="W248" s="36">
        <f t="shared" si="230"/>
        <v>0</v>
      </c>
      <c r="X248" s="4"/>
      <c r="Y248" s="4"/>
      <c r="Z248" s="4"/>
    </row>
    <row r="249" ht="12.75" customHeight="1">
      <c r="A249" s="12" t="s">
        <v>294</v>
      </c>
      <c r="B249" s="13" t="s">
        <v>295</v>
      </c>
      <c r="C249" s="14">
        <f t="shared" ref="C249:W249" si="231">SUM(C250:C252)</f>
        <v>1.06</v>
      </c>
      <c r="D249" s="14">
        <f t="shared" si="231"/>
        <v>1.06</v>
      </c>
      <c r="E249" s="14">
        <f t="shared" si="231"/>
        <v>0</v>
      </c>
      <c r="F249" s="14">
        <f t="shared" si="231"/>
        <v>0</v>
      </c>
      <c r="G249" s="14">
        <f t="shared" si="231"/>
        <v>0</v>
      </c>
      <c r="H249" s="14">
        <f t="shared" si="231"/>
        <v>1.06</v>
      </c>
      <c r="I249" s="14">
        <f t="shared" si="231"/>
        <v>0</v>
      </c>
      <c r="J249" s="14">
        <f t="shared" si="231"/>
        <v>0</v>
      </c>
      <c r="K249" s="14">
        <f t="shared" si="231"/>
        <v>0</v>
      </c>
      <c r="L249" s="14">
        <f t="shared" si="231"/>
        <v>0</v>
      </c>
      <c r="M249" s="14">
        <f t="shared" si="231"/>
        <v>0</v>
      </c>
      <c r="N249" s="14">
        <f t="shared" si="231"/>
        <v>0</v>
      </c>
      <c r="O249" s="14">
        <f t="shared" si="231"/>
        <v>0</v>
      </c>
      <c r="P249" s="14">
        <f t="shared" si="231"/>
        <v>0</v>
      </c>
      <c r="Q249" s="14">
        <f t="shared" si="231"/>
        <v>0</v>
      </c>
      <c r="R249" s="14">
        <f t="shared" si="231"/>
        <v>0</v>
      </c>
      <c r="S249" s="14">
        <f t="shared" si="231"/>
        <v>0</v>
      </c>
      <c r="T249" s="14">
        <f t="shared" si="231"/>
        <v>0</v>
      </c>
      <c r="U249" s="14">
        <f t="shared" si="231"/>
        <v>0</v>
      </c>
      <c r="V249" s="14">
        <f t="shared" si="231"/>
        <v>0</v>
      </c>
      <c r="W249" s="14">
        <f t="shared" si="231"/>
        <v>0</v>
      </c>
      <c r="X249" s="4"/>
      <c r="Y249" s="4"/>
      <c r="Z249" s="4"/>
    </row>
    <row r="250" ht="12.75" customHeight="1">
      <c r="A250" s="18">
        <v>195.0</v>
      </c>
      <c r="B250" s="16" t="s">
        <v>296</v>
      </c>
      <c r="C250" s="35">
        <f t="shared" ref="C250:C254" si="232">H250+M250+R250+W250</f>
        <v>1.06</v>
      </c>
      <c r="D250" s="19">
        <v>1.06</v>
      </c>
      <c r="E250" s="17"/>
      <c r="F250" s="17"/>
      <c r="G250" s="17"/>
      <c r="H250" s="36">
        <f t="shared" ref="H250:H254" si="233">SUM(D250:G250)</f>
        <v>1.06</v>
      </c>
      <c r="I250" s="17"/>
      <c r="J250" s="17"/>
      <c r="K250" s="17"/>
      <c r="L250" s="17"/>
      <c r="M250" s="36">
        <f t="shared" ref="M250:M254" si="234">SUM(I250:L250)</f>
        <v>0</v>
      </c>
      <c r="N250" s="17"/>
      <c r="O250" s="17"/>
      <c r="P250" s="17"/>
      <c r="Q250" s="17"/>
      <c r="R250" s="36">
        <f t="shared" ref="R250:R254" si="235">SUM(N250:Q250)</f>
        <v>0</v>
      </c>
      <c r="S250" s="17"/>
      <c r="T250" s="17"/>
      <c r="U250" s="17"/>
      <c r="V250" s="17"/>
      <c r="W250" s="36">
        <f t="shared" ref="W250:W254" si="236">SUM(S250:V250)</f>
        <v>0</v>
      </c>
      <c r="X250" s="4"/>
      <c r="Y250" s="4"/>
      <c r="Z250" s="4"/>
    </row>
    <row r="251" ht="12.75" customHeight="1">
      <c r="A251" s="18">
        <v>196.0</v>
      </c>
      <c r="B251" s="16" t="s">
        <v>297</v>
      </c>
      <c r="C251" s="35">
        <f t="shared" si="232"/>
        <v>0</v>
      </c>
      <c r="D251" s="17"/>
      <c r="E251" s="17"/>
      <c r="F251" s="17"/>
      <c r="G251" s="17"/>
      <c r="H251" s="36">
        <f t="shared" si="233"/>
        <v>0</v>
      </c>
      <c r="I251" s="17"/>
      <c r="J251" s="17"/>
      <c r="K251" s="17"/>
      <c r="L251" s="17"/>
      <c r="M251" s="36">
        <f t="shared" si="234"/>
        <v>0</v>
      </c>
      <c r="N251" s="17"/>
      <c r="O251" s="17"/>
      <c r="P251" s="17"/>
      <c r="Q251" s="17"/>
      <c r="R251" s="36">
        <f t="shared" si="235"/>
        <v>0</v>
      </c>
      <c r="S251" s="17"/>
      <c r="T251" s="17"/>
      <c r="U251" s="17"/>
      <c r="V251" s="17"/>
      <c r="W251" s="36">
        <f t="shared" si="236"/>
        <v>0</v>
      </c>
      <c r="X251" s="4"/>
      <c r="Y251" s="4"/>
      <c r="Z251" s="4"/>
    </row>
    <row r="252" ht="12.75" customHeight="1">
      <c r="A252" s="18">
        <v>197.0</v>
      </c>
      <c r="B252" s="16" t="s">
        <v>298</v>
      </c>
      <c r="C252" s="35">
        <f t="shared" si="232"/>
        <v>0</v>
      </c>
      <c r="D252" s="17"/>
      <c r="E252" s="17"/>
      <c r="F252" s="17"/>
      <c r="G252" s="17"/>
      <c r="H252" s="36">
        <f t="shared" si="233"/>
        <v>0</v>
      </c>
      <c r="I252" s="17"/>
      <c r="J252" s="17"/>
      <c r="K252" s="17"/>
      <c r="L252" s="17"/>
      <c r="M252" s="36">
        <f t="shared" si="234"/>
        <v>0</v>
      </c>
      <c r="N252" s="17"/>
      <c r="O252" s="17"/>
      <c r="P252" s="17"/>
      <c r="Q252" s="17"/>
      <c r="R252" s="36">
        <f t="shared" si="235"/>
        <v>0</v>
      </c>
      <c r="S252" s="17"/>
      <c r="T252" s="17"/>
      <c r="U252" s="17"/>
      <c r="V252" s="17"/>
      <c r="W252" s="36">
        <f t="shared" si="236"/>
        <v>0</v>
      </c>
      <c r="X252" s="4"/>
      <c r="Y252" s="4"/>
      <c r="Z252" s="4"/>
    </row>
    <row r="253" ht="12.75" customHeight="1">
      <c r="A253" s="12">
        <v>198.0</v>
      </c>
      <c r="B253" s="13" t="s">
        <v>239</v>
      </c>
      <c r="C253" s="14">
        <f t="shared" si="232"/>
        <v>0</v>
      </c>
      <c r="D253" s="14"/>
      <c r="E253" s="14"/>
      <c r="F253" s="14"/>
      <c r="G253" s="14"/>
      <c r="H253" s="14">
        <f t="shared" si="233"/>
        <v>0</v>
      </c>
      <c r="I253" s="14"/>
      <c r="J253" s="14"/>
      <c r="K253" s="14"/>
      <c r="L253" s="14"/>
      <c r="M253" s="14">
        <f t="shared" si="234"/>
        <v>0</v>
      </c>
      <c r="N253" s="14"/>
      <c r="O253" s="14"/>
      <c r="P253" s="14"/>
      <c r="Q253" s="14"/>
      <c r="R253" s="14">
        <f t="shared" si="235"/>
        <v>0</v>
      </c>
      <c r="S253" s="14"/>
      <c r="T253" s="14"/>
      <c r="U253" s="14"/>
      <c r="V253" s="14"/>
      <c r="W253" s="14">
        <f t="shared" si="236"/>
        <v>0</v>
      </c>
      <c r="X253" s="4"/>
      <c r="Y253" s="4"/>
      <c r="Z253" s="4"/>
    </row>
    <row r="254" ht="12.75" customHeight="1">
      <c r="A254" s="12">
        <v>199.0</v>
      </c>
      <c r="B254" s="13" t="s">
        <v>240</v>
      </c>
      <c r="C254" s="14">
        <f t="shared" si="232"/>
        <v>0</v>
      </c>
      <c r="D254" s="14"/>
      <c r="E254" s="14"/>
      <c r="F254" s="14"/>
      <c r="G254" s="14"/>
      <c r="H254" s="14">
        <f t="shared" si="233"/>
        <v>0</v>
      </c>
      <c r="I254" s="14"/>
      <c r="J254" s="14"/>
      <c r="K254" s="14"/>
      <c r="L254" s="14"/>
      <c r="M254" s="14">
        <f t="shared" si="234"/>
        <v>0</v>
      </c>
      <c r="N254" s="14"/>
      <c r="O254" s="14"/>
      <c r="P254" s="14"/>
      <c r="Q254" s="14"/>
      <c r="R254" s="14">
        <f t="shared" si="235"/>
        <v>0</v>
      </c>
      <c r="S254" s="14"/>
      <c r="T254" s="14"/>
      <c r="U254" s="14"/>
      <c r="V254" s="14"/>
      <c r="W254" s="14">
        <f t="shared" si="236"/>
        <v>0</v>
      </c>
      <c r="X254" s="4"/>
      <c r="Y254" s="4"/>
      <c r="Z254" s="4"/>
    </row>
    <row r="255" ht="12.75" customHeight="1">
      <c r="A255" s="6" t="s">
        <v>299</v>
      </c>
      <c r="B255" s="7" t="s">
        <v>300</v>
      </c>
      <c r="C255" s="8">
        <f t="shared" ref="C255:W255" si="237">+SUM(C256:C262)</f>
        <v>0</v>
      </c>
      <c r="D255" s="8">
        <f t="shared" si="237"/>
        <v>0</v>
      </c>
      <c r="E255" s="8">
        <f t="shared" si="237"/>
        <v>0</v>
      </c>
      <c r="F255" s="8">
        <f t="shared" si="237"/>
        <v>0</v>
      </c>
      <c r="G255" s="8">
        <f t="shared" si="237"/>
        <v>0</v>
      </c>
      <c r="H255" s="8">
        <f t="shared" si="237"/>
        <v>0</v>
      </c>
      <c r="I255" s="8">
        <f t="shared" si="237"/>
        <v>0</v>
      </c>
      <c r="J255" s="8">
        <f t="shared" si="237"/>
        <v>0</v>
      </c>
      <c r="K255" s="8">
        <f t="shared" si="237"/>
        <v>0</v>
      </c>
      <c r="L255" s="8">
        <f t="shared" si="237"/>
        <v>0</v>
      </c>
      <c r="M255" s="8">
        <f t="shared" si="237"/>
        <v>0</v>
      </c>
      <c r="N255" s="8">
        <f t="shared" si="237"/>
        <v>0</v>
      </c>
      <c r="O255" s="8">
        <f t="shared" si="237"/>
        <v>0</v>
      </c>
      <c r="P255" s="8">
        <f t="shared" si="237"/>
        <v>0</v>
      </c>
      <c r="Q255" s="8">
        <f t="shared" si="237"/>
        <v>0</v>
      </c>
      <c r="R255" s="8">
        <f t="shared" si="237"/>
        <v>0</v>
      </c>
      <c r="S255" s="8">
        <f t="shared" si="237"/>
        <v>0</v>
      </c>
      <c r="T255" s="8">
        <f t="shared" si="237"/>
        <v>0</v>
      </c>
      <c r="U255" s="8">
        <f t="shared" si="237"/>
        <v>0</v>
      </c>
      <c r="V255" s="8">
        <f t="shared" si="237"/>
        <v>0</v>
      </c>
      <c r="W255" s="8">
        <f t="shared" si="237"/>
        <v>0</v>
      </c>
      <c r="X255" s="4"/>
      <c r="Y255" s="4"/>
      <c r="Z255" s="4"/>
    </row>
    <row r="256" ht="12.75" customHeight="1">
      <c r="A256" s="18">
        <v>1.0</v>
      </c>
      <c r="B256" s="16" t="s">
        <v>301</v>
      </c>
      <c r="C256" s="35">
        <f t="shared" ref="C256:C262" si="238">H256+M256+R256+W256</f>
        <v>0</v>
      </c>
      <c r="D256" s="17"/>
      <c r="E256" s="17"/>
      <c r="F256" s="17"/>
      <c r="G256" s="17"/>
      <c r="H256" s="36">
        <f t="shared" ref="H256:H262" si="239">SUM(D256:G256)</f>
        <v>0</v>
      </c>
      <c r="I256" s="17"/>
      <c r="J256" s="17"/>
      <c r="K256" s="17"/>
      <c r="L256" s="17"/>
      <c r="M256" s="36">
        <f t="shared" ref="M256:M262" si="240">SUM(I256:L256)</f>
        <v>0</v>
      </c>
      <c r="N256" s="17"/>
      <c r="O256" s="17"/>
      <c r="P256" s="17"/>
      <c r="Q256" s="17"/>
      <c r="R256" s="36">
        <f t="shared" ref="R256:R262" si="241">SUM(N256:Q256)</f>
        <v>0</v>
      </c>
      <c r="S256" s="17"/>
      <c r="T256" s="17"/>
      <c r="U256" s="17"/>
      <c r="V256" s="17"/>
      <c r="W256" s="36">
        <f t="shared" ref="W256:W262" si="242">SUM(S256:V256)</f>
        <v>0</v>
      </c>
      <c r="X256" s="4"/>
      <c r="Y256" s="4"/>
      <c r="Z256" s="4"/>
    </row>
    <row r="257" ht="12.75" customHeight="1">
      <c r="A257" s="18">
        <v>2.0</v>
      </c>
      <c r="B257" s="16" t="s">
        <v>302</v>
      </c>
      <c r="C257" s="35">
        <f t="shared" si="238"/>
        <v>0</v>
      </c>
      <c r="D257" s="17"/>
      <c r="E257" s="17"/>
      <c r="F257" s="17"/>
      <c r="G257" s="17"/>
      <c r="H257" s="36">
        <f t="shared" si="239"/>
        <v>0</v>
      </c>
      <c r="I257" s="17"/>
      <c r="J257" s="17"/>
      <c r="K257" s="17"/>
      <c r="L257" s="17"/>
      <c r="M257" s="36">
        <f t="shared" si="240"/>
        <v>0</v>
      </c>
      <c r="N257" s="17"/>
      <c r="O257" s="17"/>
      <c r="P257" s="17"/>
      <c r="Q257" s="17"/>
      <c r="R257" s="36">
        <f t="shared" si="241"/>
        <v>0</v>
      </c>
      <c r="S257" s="17"/>
      <c r="T257" s="17"/>
      <c r="U257" s="17"/>
      <c r="V257" s="17"/>
      <c r="W257" s="36">
        <f t="shared" si="242"/>
        <v>0</v>
      </c>
      <c r="X257" s="4"/>
      <c r="Y257" s="4"/>
      <c r="Z257" s="4"/>
    </row>
    <row r="258" ht="12.75" customHeight="1">
      <c r="A258" s="18">
        <v>3.0</v>
      </c>
      <c r="B258" s="16" t="s">
        <v>303</v>
      </c>
      <c r="C258" s="35">
        <f t="shared" si="238"/>
        <v>0</v>
      </c>
      <c r="D258" s="17"/>
      <c r="E258" s="17"/>
      <c r="F258" s="17"/>
      <c r="G258" s="17"/>
      <c r="H258" s="36">
        <f t="shared" si="239"/>
        <v>0</v>
      </c>
      <c r="I258" s="17"/>
      <c r="J258" s="17"/>
      <c r="K258" s="17"/>
      <c r="L258" s="17"/>
      <c r="M258" s="36">
        <f t="shared" si="240"/>
        <v>0</v>
      </c>
      <c r="N258" s="17"/>
      <c r="O258" s="17"/>
      <c r="P258" s="17"/>
      <c r="Q258" s="17"/>
      <c r="R258" s="36">
        <f t="shared" si="241"/>
        <v>0</v>
      </c>
      <c r="S258" s="17"/>
      <c r="T258" s="17"/>
      <c r="U258" s="17"/>
      <c r="V258" s="17"/>
      <c r="W258" s="36">
        <f t="shared" si="242"/>
        <v>0</v>
      </c>
      <c r="X258" s="4"/>
      <c r="Y258" s="4"/>
      <c r="Z258" s="4"/>
    </row>
    <row r="259" ht="12.75" customHeight="1">
      <c r="A259" s="18">
        <v>4.0</v>
      </c>
      <c r="B259" s="16" t="s">
        <v>304</v>
      </c>
      <c r="C259" s="35">
        <f t="shared" si="238"/>
        <v>0</v>
      </c>
      <c r="D259" s="17"/>
      <c r="E259" s="17"/>
      <c r="F259" s="17"/>
      <c r="G259" s="17"/>
      <c r="H259" s="36">
        <f t="shared" si="239"/>
        <v>0</v>
      </c>
      <c r="I259" s="17"/>
      <c r="J259" s="17"/>
      <c r="K259" s="17"/>
      <c r="L259" s="17"/>
      <c r="M259" s="36">
        <f t="shared" si="240"/>
        <v>0</v>
      </c>
      <c r="N259" s="17"/>
      <c r="O259" s="17"/>
      <c r="P259" s="17"/>
      <c r="Q259" s="17"/>
      <c r="R259" s="36">
        <f t="shared" si="241"/>
        <v>0</v>
      </c>
      <c r="S259" s="17"/>
      <c r="T259" s="17"/>
      <c r="U259" s="17"/>
      <c r="V259" s="17"/>
      <c r="W259" s="36">
        <f t="shared" si="242"/>
        <v>0</v>
      </c>
      <c r="X259" s="4"/>
      <c r="Y259" s="4"/>
      <c r="Z259" s="4"/>
    </row>
    <row r="260" ht="12.75" customHeight="1">
      <c r="A260" s="18">
        <v>5.0</v>
      </c>
      <c r="B260" s="16" t="s">
        <v>305</v>
      </c>
      <c r="C260" s="35">
        <f t="shared" si="238"/>
        <v>0</v>
      </c>
      <c r="D260" s="17"/>
      <c r="E260" s="17"/>
      <c r="F260" s="17"/>
      <c r="G260" s="17"/>
      <c r="H260" s="36">
        <f t="shared" si="239"/>
        <v>0</v>
      </c>
      <c r="I260" s="17"/>
      <c r="J260" s="17"/>
      <c r="K260" s="17"/>
      <c r="L260" s="17"/>
      <c r="M260" s="36">
        <f t="shared" si="240"/>
        <v>0</v>
      </c>
      <c r="N260" s="17"/>
      <c r="O260" s="17"/>
      <c r="P260" s="17"/>
      <c r="Q260" s="17"/>
      <c r="R260" s="36">
        <f t="shared" si="241"/>
        <v>0</v>
      </c>
      <c r="S260" s="17"/>
      <c r="T260" s="17"/>
      <c r="U260" s="17"/>
      <c r="V260" s="17"/>
      <c r="W260" s="36">
        <f t="shared" si="242"/>
        <v>0</v>
      </c>
      <c r="X260" s="4"/>
      <c r="Y260" s="4"/>
      <c r="Z260" s="4"/>
    </row>
    <row r="261" ht="12.75" customHeight="1">
      <c r="A261" s="18">
        <v>6.0</v>
      </c>
      <c r="B261" s="16" t="s">
        <v>306</v>
      </c>
      <c r="C261" s="35">
        <f t="shared" si="238"/>
        <v>0</v>
      </c>
      <c r="D261" s="17"/>
      <c r="E261" s="17"/>
      <c r="F261" s="17"/>
      <c r="G261" s="17"/>
      <c r="H261" s="36">
        <f t="shared" si="239"/>
        <v>0</v>
      </c>
      <c r="I261" s="17"/>
      <c r="J261" s="17"/>
      <c r="K261" s="17"/>
      <c r="L261" s="17"/>
      <c r="M261" s="36">
        <f t="shared" si="240"/>
        <v>0</v>
      </c>
      <c r="N261" s="17"/>
      <c r="O261" s="17"/>
      <c r="P261" s="17"/>
      <c r="Q261" s="17"/>
      <c r="R261" s="36">
        <f t="shared" si="241"/>
        <v>0</v>
      </c>
      <c r="S261" s="17"/>
      <c r="T261" s="17"/>
      <c r="U261" s="17"/>
      <c r="V261" s="17"/>
      <c r="W261" s="36">
        <f t="shared" si="242"/>
        <v>0</v>
      </c>
      <c r="X261" s="4"/>
      <c r="Y261" s="4"/>
      <c r="Z261" s="4"/>
    </row>
    <row r="262" ht="12.75" customHeight="1">
      <c r="A262" s="18">
        <v>7.0</v>
      </c>
      <c r="B262" s="16" t="s">
        <v>307</v>
      </c>
      <c r="C262" s="35">
        <f t="shared" si="238"/>
        <v>0</v>
      </c>
      <c r="D262" s="17"/>
      <c r="E262" s="17"/>
      <c r="F262" s="17"/>
      <c r="G262" s="17"/>
      <c r="H262" s="36">
        <f t="shared" si="239"/>
        <v>0</v>
      </c>
      <c r="I262" s="17"/>
      <c r="J262" s="17"/>
      <c r="K262" s="17"/>
      <c r="L262" s="17"/>
      <c r="M262" s="36">
        <f t="shared" si="240"/>
        <v>0</v>
      </c>
      <c r="N262" s="17"/>
      <c r="O262" s="17"/>
      <c r="P262" s="17"/>
      <c r="Q262" s="17"/>
      <c r="R262" s="36">
        <f t="shared" si="241"/>
        <v>0</v>
      </c>
      <c r="S262" s="17"/>
      <c r="T262" s="17"/>
      <c r="U262" s="17"/>
      <c r="V262" s="17"/>
      <c r="W262" s="36">
        <f t="shared" si="242"/>
        <v>0</v>
      </c>
      <c r="X262" s="4"/>
      <c r="Y262" s="4"/>
      <c r="Z262" s="4"/>
    </row>
    <row r="263" ht="12.75" customHeight="1">
      <c r="A263" s="21"/>
      <c r="B263" s="22" t="s">
        <v>308</v>
      </c>
      <c r="C263" s="23" t="str">
        <f t="shared" ref="C263:W263" si="243">+C255+C3</f>
        <v>#REF!</v>
      </c>
      <c r="D263" s="23">
        <f t="shared" si="243"/>
        <v>26.756225</v>
      </c>
      <c r="E263" s="23">
        <f t="shared" si="243"/>
        <v>96.238225</v>
      </c>
      <c r="F263" s="23">
        <f t="shared" si="243"/>
        <v>90.643725</v>
      </c>
      <c r="G263" s="23">
        <f t="shared" si="243"/>
        <v>78.528725</v>
      </c>
      <c r="H263" s="23" t="str">
        <f t="shared" si="243"/>
        <v>#REF!</v>
      </c>
      <c r="I263" s="23">
        <f t="shared" si="243"/>
        <v>0.0975</v>
      </c>
      <c r="J263" s="23">
        <f t="shared" si="243"/>
        <v>6.00775</v>
      </c>
      <c r="K263" s="23">
        <f t="shared" si="243"/>
        <v>1.460625</v>
      </c>
      <c r="L263" s="23">
        <f t="shared" si="243"/>
        <v>1.560625</v>
      </c>
      <c r="M263" s="23">
        <f t="shared" si="243"/>
        <v>9.1365</v>
      </c>
      <c r="N263" s="23">
        <f t="shared" si="243"/>
        <v>0.10875</v>
      </c>
      <c r="O263" s="23">
        <f t="shared" si="243"/>
        <v>7.06175</v>
      </c>
      <c r="P263" s="23">
        <f t="shared" si="243"/>
        <v>1.10575</v>
      </c>
      <c r="Q263" s="23">
        <f t="shared" si="243"/>
        <v>1.12575</v>
      </c>
      <c r="R263" s="23">
        <f t="shared" si="243"/>
        <v>9.402</v>
      </c>
      <c r="S263" s="23">
        <f t="shared" si="243"/>
        <v>0.105</v>
      </c>
      <c r="T263" s="23">
        <f t="shared" si="243"/>
        <v>9.35875</v>
      </c>
      <c r="U263" s="23">
        <f t="shared" si="243"/>
        <v>1.325</v>
      </c>
      <c r="V263" s="23">
        <f t="shared" si="243"/>
        <v>1.825</v>
      </c>
      <c r="W263" s="23">
        <f t="shared" si="243"/>
        <v>12.61375</v>
      </c>
      <c r="X263" s="4"/>
      <c r="Y263" s="4"/>
      <c r="Z263" s="4"/>
    </row>
    <row r="264" ht="12.75" customHeight="1">
      <c r="A264" s="24"/>
      <c r="B264" s="4"/>
      <c r="C264" s="52"/>
      <c r="D264" s="25"/>
      <c r="E264" s="25"/>
      <c r="F264" s="25"/>
      <c r="G264" s="25"/>
      <c r="H264" s="52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4"/>
      <c r="Y264" s="4"/>
      <c r="Z264" s="4"/>
    </row>
    <row r="265" ht="12.75" customHeight="1">
      <c r="A265" s="24"/>
      <c r="B265" s="4"/>
      <c r="C265" s="52"/>
      <c r="D265" s="25"/>
      <c r="E265" s="25"/>
      <c r="F265" s="25"/>
      <c r="G265" s="25"/>
      <c r="H265" s="5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4"/>
      <c r="Y265" s="4"/>
      <c r="Z265" s="4"/>
    </row>
    <row r="266" ht="12.75" customHeight="1">
      <c r="A266" s="24"/>
      <c r="B266" s="4"/>
      <c r="C266" s="52"/>
      <c r="D266" s="25"/>
      <c r="E266" s="25"/>
      <c r="F266" s="25"/>
      <c r="G266" s="25"/>
      <c r="H266" s="52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4"/>
      <c r="Y266" s="4"/>
      <c r="Z266" s="4"/>
    </row>
    <row r="267" ht="12.75" customHeight="1">
      <c r="A267" s="24"/>
      <c r="B267" s="4"/>
      <c r="C267" s="52"/>
      <c r="D267" s="25"/>
      <c r="E267" s="25"/>
      <c r="F267" s="25"/>
      <c r="G267" s="25"/>
      <c r="H267" s="52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4"/>
      <c r="Y267" s="4"/>
      <c r="Z267" s="4"/>
    </row>
    <row r="268" ht="12.75" customHeight="1">
      <c r="A268" s="24"/>
      <c r="B268" s="4"/>
      <c r="C268" s="52"/>
      <c r="D268" s="25"/>
      <c r="E268" s="25"/>
      <c r="F268" s="25"/>
      <c r="G268" s="25"/>
      <c r="H268" s="52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4"/>
      <c r="Y268" s="4"/>
      <c r="Z268" s="4"/>
    </row>
    <row r="269" ht="12.75" customHeight="1">
      <c r="A269" s="24"/>
      <c r="B269" s="4"/>
      <c r="C269" s="52"/>
      <c r="D269" s="25"/>
      <c r="E269" s="25"/>
      <c r="F269" s="25"/>
      <c r="G269" s="25"/>
      <c r="H269" s="52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4"/>
      <c r="Y269" s="4"/>
      <c r="Z269" s="4"/>
    </row>
    <row r="270" ht="12.75" customHeight="1">
      <c r="A270" s="24"/>
      <c r="B270" s="4"/>
      <c r="C270" s="52"/>
      <c r="D270" s="25"/>
      <c r="E270" s="25"/>
      <c r="F270" s="25"/>
      <c r="G270" s="25"/>
      <c r="H270" s="52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4"/>
      <c r="Y270" s="4"/>
      <c r="Z270" s="4"/>
    </row>
    <row r="271" ht="12.75" customHeight="1">
      <c r="A271" s="24"/>
      <c r="B271" s="4"/>
      <c r="C271" s="52"/>
      <c r="D271" s="25"/>
      <c r="E271" s="25"/>
      <c r="F271" s="25"/>
      <c r="G271" s="25"/>
      <c r="H271" s="52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4"/>
      <c r="Y271" s="4"/>
      <c r="Z271" s="4"/>
    </row>
    <row r="272" ht="12.75" customHeight="1">
      <c r="A272" s="24"/>
      <c r="B272" s="4"/>
      <c r="C272" s="52"/>
      <c r="D272" s="25"/>
      <c r="E272" s="25"/>
      <c r="F272" s="25"/>
      <c r="G272" s="25"/>
      <c r="H272" s="52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4"/>
      <c r="Y272" s="4"/>
      <c r="Z272" s="4"/>
    </row>
    <row r="273" ht="12.75" customHeight="1">
      <c r="A273" s="24"/>
      <c r="B273" s="4"/>
      <c r="C273" s="52"/>
      <c r="D273" s="25"/>
      <c r="E273" s="25"/>
      <c r="F273" s="25"/>
      <c r="G273" s="25"/>
      <c r="H273" s="52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4"/>
      <c r="Y273" s="4"/>
      <c r="Z273" s="4"/>
    </row>
    <row r="274" ht="12.75" customHeight="1">
      <c r="A274" s="24"/>
      <c r="B274" s="4"/>
      <c r="C274" s="52"/>
      <c r="D274" s="25"/>
      <c r="E274" s="25"/>
      <c r="F274" s="25"/>
      <c r="G274" s="25"/>
      <c r="H274" s="52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4"/>
      <c r="Y274" s="4"/>
      <c r="Z274" s="4"/>
    </row>
    <row r="275" ht="12.75" customHeight="1">
      <c r="A275" s="24"/>
      <c r="B275" s="4"/>
      <c r="C275" s="52"/>
      <c r="D275" s="25"/>
      <c r="E275" s="25"/>
      <c r="F275" s="25"/>
      <c r="G275" s="25"/>
      <c r="H275" s="52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4"/>
      <c r="Y275" s="4"/>
      <c r="Z275" s="4"/>
    </row>
    <row r="276" ht="12.75" customHeight="1">
      <c r="A276" s="24"/>
      <c r="B276" s="4"/>
      <c r="C276" s="52"/>
      <c r="D276" s="25"/>
      <c r="E276" s="25"/>
      <c r="F276" s="25"/>
      <c r="G276" s="25"/>
      <c r="H276" s="52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4"/>
      <c r="Y276" s="4"/>
      <c r="Z276" s="4"/>
    </row>
    <row r="277" ht="12.75" customHeight="1">
      <c r="A277" s="24"/>
      <c r="B277" s="4"/>
      <c r="C277" s="52"/>
      <c r="D277" s="25"/>
      <c r="E277" s="25"/>
      <c r="F277" s="25"/>
      <c r="G277" s="25"/>
      <c r="H277" s="52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4"/>
      <c r="Y277" s="4"/>
      <c r="Z277" s="4"/>
    </row>
    <row r="278" ht="12.75" customHeight="1">
      <c r="A278" s="24"/>
      <c r="B278" s="4"/>
      <c r="C278" s="52"/>
      <c r="D278" s="25"/>
      <c r="E278" s="25"/>
      <c r="F278" s="25"/>
      <c r="G278" s="25"/>
      <c r="H278" s="52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4"/>
      <c r="Y278" s="4"/>
      <c r="Z278" s="4"/>
    </row>
    <row r="279" ht="12.75" customHeight="1">
      <c r="A279" s="24"/>
      <c r="B279" s="4"/>
      <c r="C279" s="52"/>
      <c r="D279" s="25"/>
      <c r="E279" s="25"/>
      <c r="F279" s="25"/>
      <c r="G279" s="25"/>
      <c r="H279" s="52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4"/>
      <c r="Y279" s="4"/>
      <c r="Z279" s="4"/>
    </row>
    <row r="280" ht="12.75" customHeight="1">
      <c r="A280" s="24"/>
      <c r="B280" s="4"/>
      <c r="C280" s="52"/>
      <c r="D280" s="25"/>
      <c r="E280" s="25"/>
      <c r="F280" s="25"/>
      <c r="G280" s="25"/>
      <c r="H280" s="52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4"/>
      <c r="Y280" s="4"/>
      <c r="Z280" s="4"/>
    </row>
    <row r="281" ht="12.75" customHeight="1">
      <c r="A281" s="24"/>
      <c r="B281" s="4"/>
      <c r="C281" s="52"/>
      <c r="D281" s="25"/>
      <c r="E281" s="25"/>
      <c r="F281" s="25"/>
      <c r="G281" s="25"/>
      <c r="H281" s="52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4"/>
      <c r="Y281" s="4"/>
      <c r="Z281" s="4"/>
    </row>
    <row r="282" ht="12.75" customHeight="1">
      <c r="A282" s="24"/>
      <c r="B282" s="4"/>
      <c r="C282" s="52"/>
      <c r="D282" s="25"/>
      <c r="E282" s="25"/>
      <c r="F282" s="25"/>
      <c r="G282" s="25"/>
      <c r="H282" s="52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4"/>
      <c r="Y282" s="4"/>
      <c r="Z282" s="4"/>
    </row>
    <row r="283" ht="12.75" customHeight="1">
      <c r="A283" s="24"/>
      <c r="B283" s="4"/>
      <c r="C283" s="52"/>
      <c r="D283" s="25"/>
      <c r="E283" s="25"/>
      <c r="F283" s="25"/>
      <c r="G283" s="25"/>
      <c r="H283" s="52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4"/>
      <c r="Y283" s="4"/>
      <c r="Z283" s="4"/>
    </row>
    <row r="284" ht="12.75" customHeight="1">
      <c r="A284" s="24"/>
      <c r="B284" s="4"/>
      <c r="C284" s="52"/>
      <c r="D284" s="25"/>
      <c r="E284" s="25"/>
      <c r="F284" s="25"/>
      <c r="G284" s="25"/>
      <c r="H284" s="52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4"/>
      <c r="Y284" s="4"/>
      <c r="Z284" s="4"/>
    </row>
    <row r="285" ht="12.75" customHeight="1">
      <c r="A285" s="24"/>
      <c r="B285" s="4"/>
      <c r="C285" s="52"/>
      <c r="D285" s="25"/>
      <c r="E285" s="25"/>
      <c r="F285" s="25"/>
      <c r="G285" s="25"/>
      <c r="H285" s="52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4"/>
      <c r="Y285" s="4"/>
      <c r="Z285" s="4"/>
    </row>
    <row r="286" ht="12.75" customHeight="1">
      <c r="A286" s="24"/>
      <c r="B286" s="4"/>
      <c r="C286" s="52"/>
      <c r="D286" s="25"/>
      <c r="E286" s="25"/>
      <c r="F286" s="25"/>
      <c r="G286" s="25"/>
      <c r="H286" s="5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4"/>
      <c r="Y286" s="4"/>
      <c r="Z286" s="4"/>
    </row>
    <row r="287" ht="12.75" customHeight="1">
      <c r="A287" s="24"/>
      <c r="B287" s="4"/>
      <c r="C287" s="52"/>
      <c r="D287" s="25"/>
      <c r="E287" s="25"/>
      <c r="F287" s="25"/>
      <c r="G287" s="25"/>
      <c r="H287" s="52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4"/>
      <c r="Y287" s="4"/>
      <c r="Z287" s="4"/>
    </row>
    <row r="288" ht="12.75" customHeight="1">
      <c r="A288" s="24"/>
      <c r="B288" s="4"/>
      <c r="C288" s="52"/>
      <c r="D288" s="25"/>
      <c r="E288" s="25"/>
      <c r="F288" s="25"/>
      <c r="G288" s="25"/>
      <c r="H288" s="52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4"/>
      <c r="Y288" s="4"/>
      <c r="Z288" s="4"/>
    </row>
    <row r="289" ht="12.75" customHeight="1">
      <c r="A289" s="24"/>
      <c r="B289" s="4"/>
      <c r="C289" s="52"/>
      <c r="D289" s="25"/>
      <c r="E289" s="25"/>
      <c r="F289" s="25"/>
      <c r="G289" s="25"/>
      <c r="H289" s="52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4"/>
      <c r="Y289" s="4"/>
      <c r="Z289" s="4"/>
    </row>
    <row r="290" ht="12.75" customHeight="1">
      <c r="A290" s="24"/>
      <c r="B290" s="4"/>
      <c r="C290" s="52"/>
      <c r="D290" s="25"/>
      <c r="E290" s="25"/>
      <c r="F290" s="25"/>
      <c r="G290" s="25"/>
      <c r="H290" s="5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4"/>
      <c r="Y290" s="4"/>
      <c r="Z290" s="4"/>
    </row>
    <row r="291" ht="12.75" customHeight="1">
      <c r="A291" s="24"/>
      <c r="B291" s="4"/>
      <c r="C291" s="52"/>
      <c r="D291" s="25"/>
      <c r="E291" s="25"/>
      <c r="F291" s="25"/>
      <c r="G291" s="25"/>
      <c r="H291" s="52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4"/>
      <c r="Y291" s="4"/>
      <c r="Z291" s="4"/>
    </row>
    <row r="292" ht="12.75" customHeight="1">
      <c r="A292" s="24"/>
      <c r="B292" s="4"/>
      <c r="C292" s="52"/>
      <c r="D292" s="25"/>
      <c r="E292" s="25"/>
      <c r="F292" s="25"/>
      <c r="G292" s="25"/>
      <c r="H292" s="52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4"/>
      <c r="Y292" s="4"/>
      <c r="Z292" s="4"/>
    </row>
    <row r="293" ht="12.75" customHeight="1">
      <c r="A293" s="24"/>
      <c r="B293" s="4"/>
      <c r="C293" s="52"/>
      <c r="D293" s="25"/>
      <c r="E293" s="25"/>
      <c r="F293" s="25"/>
      <c r="G293" s="25"/>
      <c r="H293" s="52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4"/>
      <c r="Y293" s="4"/>
      <c r="Z293" s="4"/>
    </row>
    <row r="294" ht="12.75" customHeight="1">
      <c r="A294" s="24"/>
      <c r="B294" s="4"/>
      <c r="C294" s="52"/>
      <c r="D294" s="25"/>
      <c r="E294" s="25"/>
      <c r="F294" s="25"/>
      <c r="G294" s="25"/>
      <c r="H294" s="52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4"/>
      <c r="Y294" s="4"/>
      <c r="Z294" s="4"/>
    </row>
    <row r="295" ht="12.75" customHeight="1">
      <c r="A295" s="24"/>
      <c r="B295" s="4"/>
      <c r="C295" s="52"/>
      <c r="D295" s="25"/>
      <c r="E295" s="25"/>
      <c r="F295" s="25"/>
      <c r="G295" s="25"/>
      <c r="H295" s="52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4"/>
      <c r="Y295" s="4"/>
      <c r="Z295" s="4"/>
    </row>
    <row r="296" ht="12.75" customHeight="1">
      <c r="A296" s="24"/>
      <c r="B296" s="4"/>
      <c r="C296" s="52"/>
      <c r="D296" s="25"/>
      <c r="E296" s="25"/>
      <c r="F296" s="25"/>
      <c r="G296" s="25"/>
      <c r="H296" s="52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4"/>
      <c r="Y296" s="4"/>
      <c r="Z296" s="4"/>
    </row>
    <row r="297" ht="12.75" customHeight="1">
      <c r="A297" s="24"/>
      <c r="B297" s="4"/>
      <c r="C297" s="52"/>
      <c r="D297" s="25"/>
      <c r="E297" s="25"/>
      <c r="F297" s="25"/>
      <c r="G297" s="25"/>
      <c r="H297" s="52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4"/>
      <c r="Y297" s="4"/>
      <c r="Z297" s="4"/>
    </row>
    <row r="298" ht="12.75" customHeight="1">
      <c r="A298" s="24"/>
      <c r="B298" s="4"/>
      <c r="C298" s="52"/>
      <c r="D298" s="25"/>
      <c r="E298" s="25"/>
      <c r="F298" s="25"/>
      <c r="G298" s="25"/>
      <c r="H298" s="52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4"/>
      <c r="Y298" s="4"/>
      <c r="Z298" s="4"/>
    </row>
    <row r="299" ht="12.75" customHeight="1">
      <c r="A299" s="24"/>
      <c r="B299" s="4"/>
      <c r="C299" s="52"/>
      <c r="D299" s="25"/>
      <c r="E299" s="25"/>
      <c r="F299" s="25"/>
      <c r="G299" s="25"/>
      <c r="H299" s="52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4"/>
      <c r="Y299" s="4"/>
      <c r="Z299" s="4"/>
    </row>
    <row r="300" ht="12.75" customHeight="1">
      <c r="A300" s="24"/>
      <c r="B300" s="4"/>
      <c r="C300" s="52"/>
      <c r="D300" s="25"/>
      <c r="E300" s="25"/>
      <c r="F300" s="25"/>
      <c r="G300" s="25"/>
      <c r="H300" s="52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4"/>
      <c r="Y300" s="4"/>
      <c r="Z300" s="4"/>
    </row>
    <row r="301" ht="12.75" customHeight="1">
      <c r="A301" s="24"/>
      <c r="B301" s="4"/>
      <c r="C301" s="52"/>
      <c r="D301" s="25"/>
      <c r="E301" s="25"/>
      <c r="F301" s="25"/>
      <c r="G301" s="25"/>
      <c r="H301" s="52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4"/>
      <c r="Y301" s="4"/>
      <c r="Z301" s="4"/>
    </row>
    <row r="302" ht="12.75" customHeight="1">
      <c r="A302" s="24"/>
      <c r="B302" s="4"/>
      <c r="C302" s="52"/>
      <c r="D302" s="25"/>
      <c r="E302" s="25"/>
      <c r="F302" s="25"/>
      <c r="G302" s="25"/>
      <c r="H302" s="52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4"/>
      <c r="Y302" s="4"/>
      <c r="Z302" s="4"/>
    </row>
    <row r="303" ht="12.75" customHeight="1">
      <c r="A303" s="24"/>
      <c r="B303" s="4"/>
      <c r="C303" s="52"/>
      <c r="D303" s="25"/>
      <c r="E303" s="25"/>
      <c r="F303" s="25"/>
      <c r="G303" s="25"/>
      <c r="H303" s="52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4"/>
      <c r="Y303" s="4"/>
      <c r="Z303" s="4"/>
    </row>
    <row r="304" ht="12.75" customHeight="1">
      <c r="A304" s="24"/>
      <c r="B304" s="4"/>
      <c r="C304" s="52"/>
      <c r="D304" s="25"/>
      <c r="E304" s="25"/>
      <c r="F304" s="25"/>
      <c r="G304" s="25"/>
      <c r="H304" s="52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4"/>
      <c r="Y304" s="4"/>
      <c r="Z304" s="4"/>
    </row>
    <row r="305" ht="12.75" customHeight="1">
      <c r="A305" s="24"/>
      <c r="B305" s="4"/>
      <c r="C305" s="52"/>
      <c r="D305" s="25"/>
      <c r="E305" s="25"/>
      <c r="F305" s="25"/>
      <c r="G305" s="25"/>
      <c r="H305" s="52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4"/>
      <c r="Y305" s="4"/>
      <c r="Z305" s="4"/>
    </row>
    <row r="306" ht="12.75" customHeight="1">
      <c r="A306" s="24"/>
      <c r="B306" s="4"/>
      <c r="C306" s="52"/>
      <c r="D306" s="25"/>
      <c r="E306" s="25"/>
      <c r="F306" s="25"/>
      <c r="G306" s="25"/>
      <c r="H306" s="52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4"/>
      <c r="Y306" s="4"/>
      <c r="Z306" s="4"/>
    </row>
    <row r="307" ht="12.75" customHeight="1">
      <c r="A307" s="24"/>
      <c r="B307" s="4"/>
      <c r="C307" s="52"/>
      <c r="D307" s="25"/>
      <c r="E307" s="25"/>
      <c r="F307" s="25"/>
      <c r="G307" s="25"/>
      <c r="H307" s="52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4"/>
      <c r="Y307" s="4"/>
      <c r="Z307" s="4"/>
    </row>
    <row r="308" ht="12.75" customHeight="1">
      <c r="A308" s="24"/>
      <c r="B308" s="4"/>
      <c r="C308" s="52"/>
      <c r="D308" s="25"/>
      <c r="E308" s="25"/>
      <c r="F308" s="25"/>
      <c r="G308" s="25"/>
      <c r="H308" s="52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4"/>
      <c r="Y308" s="4"/>
      <c r="Z308" s="4"/>
    </row>
    <row r="309" ht="12.75" customHeight="1">
      <c r="A309" s="24"/>
      <c r="B309" s="4"/>
      <c r="C309" s="52"/>
      <c r="D309" s="25"/>
      <c r="E309" s="25"/>
      <c r="F309" s="25"/>
      <c r="G309" s="25"/>
      <c r="H309" s="52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4"/>
      <c r="Y309" s="4"/>
      <c r="Z309" s="4"/>
    </row>
    <row r="310" ht="12.75" customHeight="1">
      <c r="A310" s="24"/>
      <c r="B310" s="4"/>
      <c r="C310" s="52"/>
      <c r="D310" s="25"/>
      <c r="E310" s="25"/>
      <c r="F310" s="25"/>
      <c r="G310" s="25"/>
      <c r="H310" s="52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4"/>
      <c r="Y310" s="4"/>
      <c r="Z310" s="4"/>
    </row>
    <row r="311" ht="12.75" customHeight="1">
      <c r="A311" s="24"/>
      <c r="B311" s="4"/>
      <c r="C311" s="52"/>
      <c r="D311" s="25"/>
      <c r="E311" s="25"/>
      <c r="F311" s="25"/>
      <c r="G311" s="25"/>
      <c r="H311" s="5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4"/>
      <c r="Y311" s="4"/>
      <c r="Z311" s="4"/>
    </row>
    <row r="312" ht="12.75" customHeight="1">
      <c r="A312" s="24"/>
      <c r="B312" s="4"/>
      <c r="C312" s="52"/>
      <c r="D312" s="25"/>
      <c r="E312" s="25"/>
      <c r="F312" s="25"/>
      <c r="G312" s="25"/>
      <c r="H312" s="52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4"/>
      <c r="Y312" s="4"/>
      <c r="Z312" s="4"/>
    </row>
    <row r="313" ht="12.75" customHeight="1">
      <c r="A313" s="24"/>
      <c r="B313" s="4"/>
      <c r="C313" s="52"/>
      <c r="D313" s="25"/>
      <c r="E313" s="25"/>
      <c r="F313" s="25"/>
      <c r="G313" s="25"/>
      <c r="H313" s="52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4"/>
      <c r="Y313" s="4"/>
      <c r="Z313" s="4"/>
    </row>
    <row r="314" ht="12.75" customHeight="1">
      <c r="A314" s="24"/>
      <c r="B314" s="4"/>
      <c r="C314" s="52"/>
      <c r="D314" s="25"/>
      <c r="E314" s="25"/>
      <c r="F314" s="25"/>
      <c r="G314" s="25"/>
      <c r="H314" s="52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4"/>
      <c r="Y314" s="4"/>
      <c r="Z314" s="4"/>
    </row>
    <row r="315" ht="12.75" customHeight="1">
      <c r="A315" s="24"/>
      <c r="B315" s="4"/>
      <c r="C315" s="52"/>
      <c r="D315" s="25"/>
      <c r="E315" s="25"/>
      <c r="F315" s="25"/>
      <c r="G315" s="25"/>
      <c r="H315" s="52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4"/>
      <c r="Y315" s="4"/>
      <c r="Z315" s="4"/>
    </row>
    <row r="316" ht="12.75" customHeight="1">
      <c r="A316" s="24"/>
      <c r="B316" s="4"/>
      <c r="C316" s="52"/>
      <c r="D316" s="25"/>
      <c r="E316" s="25"/>
      <c r="F316" s="25"/>
      <c r="G316" s="25"/>
      <c r="H316" s="52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4"/>
      <c r="Y316" s="4"/>
      <c r="Z316" s="4"/>
    </row>
    <row r="317" ht="12.75" customHeight="1">
      <c r="A317" s="24"/>
      <c r="B317" s="4"/>
      <c r="C317" s="52"/>
      <c r="D317" s="25"/>
      <c r="E317" s="25"/>
      <c r="F317" s="25"/>
      <c r="G317" s="25"/>
      <c r="H317" s="52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4"/>
      <c r="Y317" s="4"/>
      <c r="Z317" s="4"/>
    </row>
    <row r="318" ht="12.75" customHeight="1">
      <c r="A318" s="24"/>
      <c r="B318" s="4"/>
      <c r="C318" s="52"/>
      <c r="D318" s="25"/>
      <c r="E318" s="25"/>
      <c r="F318" s="25"/>
      <c r="G318" s="25"/>
      <c r="H318" s="52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4"/>
      <c r="Y318" s="4"/>
      <c r="Z318" s="4"/>
    </row>
    <row r="319" ht="12.75" customHeight="1">
      <c r="A319" s="24"/>
      <c r="B319" s="4"/>
      <c r="C319" s="52"/>
      <c r="D319" s="25"/>
      <c r="E319" s="25"/>
      <c r="F319" s="25"/>
      <c r="G319" s="25"/>
      <c r="H319" s="52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4"/>
      <c r="Y319" s="4"/>
      <c r="Z319" s="4"/>
    </row>
    <row r="320" ht="12.75" customHeight="1">
      <c r="A320" s="24"/>
      <c r="B320" s="4"/>
      <c r="C320" s="52"/>
      <c r="D320" s="25"/>
      <c r="E320" s="25"/>
      <c r="F320" s="25"/>
      <c r="G320" s="25"/>
      <c r="H320" s="52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4"/>
      <c r="Y320" s="4"/>
      <c r="Z320" s="4"/>
    </row>
    <row r="321" ht="12.75" customHeight="1">
      <c r="A321" s="24"/>
      <c r="B321" s="4"/>
      <c r="C321" s="52"/>
      <c r="D321" s="25"/>
      <c r="E321" s="25"/>
      <c r="F321" s="25"/>
      <c r="G321" s="25"/>
      <c r="H321" s="52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4"/>
      <c r="Y321" s="4"/>
      <c r="Z321" s="4"/>
    </row>
    <row r="322" ht="12.75" customHeight="1">
      <c r="A322" s="24"/>
      <c r="B322" s="4"/>
      <c r="C322" s="52"/>
      <c r="D322" s="25"/>
      <c r="E322" s="25"/>
      <c r="F322" s="25"/>
      <c r="G322" s="25"/>
      <c r="H322" s="52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4"/>
      <c r="Y322" s="4"/>
      <c r="Z322" s="4"/>
    </row>
    <row r="323" ht="12.75" customHeight="1">
      <c r="A323" s="24"/>
      <c r="B323" s="4"/>
      <c r="C323" s="52"/>
      <c r="D323" s="25"/>
      <c r="E323" s="25"/>
      <c r="F323" s="25"/>
      <c r="G323" s="25"/>
      <c r="H323" s="52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4"/>
      <c r="Y323" s="4"/>
      <c r="Z323" s="4"/>
    </row>
    <row r="324" ht="12.75" customHeight="1">
      <c r="A324" s="24"/>
      <c r="B324" s="4"/>
      <c r="C324" s="52"/>
      <c r="D324" s="25"/>
      <c r="E324" s="25"/>
      <c r="F324" s="25"/>
      <c r="G324" s="25"/>
      <c r="H324" s="52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4"/>
      <c r="Y324" s="4"/>
      <c r="Z324" s="4"/>
    </row>
    <row r="325" ht="12.75" customHeight="1">
      <c r="A325" s="24"/>
      <c r="B325" s="4"/>
      <c r="C325" s="52"/>
      <c r="D325" s="25"/>
      <c r="E325" s="25"/>
      <c r="F325" s="25"/>
      <c r="G325" s="25"/>
      <c r="H325" s="52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4"/>
      <c r="Y325" s="4"/>
      <c r="Z325" s="4"/>
    </row>
    <row r="326" ht="12.75" customHeight="1">
      <c r="A326" s="24"/>
      <c r="B326" s="4"/>
      <c r="C326" s="52"/>
      <c r="D326" s="25"/>
      <c r="E326" s="25"/>
      <c r="F326" s="25"/>
      <c r="G326" s="25"/>
      <c r="H326" s="52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4"/>
      <c r="Y326" s="4"/>
      <c r="Z326" s="4"/>
    </row>
    <row r="327" ht="12.75" customHeight="1">
      <c r="A327" s="24"/>
      <c r="B327" s="4"/>
      <c r="C327" s="52"/>
      <c r="D327" s="25"/>
      <c r="E327" s="25"/>
      <c r="F327" s="25"/>
      <c r="G327" s="25"/>
      <c r="H327" s="52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4"/>
      <c r="Y327" s="4"/>
      <c r="Z327" s="4"/>
    </row>
    <row r="328" ht="12.75" customHeight="1">
      <c r="A328" s="24"/>
      <c r="B328" s="4"/>
      <c r="C328" s="52"/>
      <c r="D328" s="25"/>
      <c r="E328" s="25"/>
      <c r="F328" s="25"/>
      <c r="G328" s="25"/>
      <c r="H328" s="52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4"/>
      <c r="Y328" s="4"/>
      <c r="Z328" s="4"/>
    </row>
    <row r="329" ht="12.75" customHeight="1">
      <c r="A329" s="24"/>
      <c r="B329" s="4"/>
      <c r="C329" s="52"/>
      <c r="D329" s="25"/>
      <c r="E329" s="25"/>
      <c r="F329" s="25"/>
      <c r="G329" s="25"/>
      <c r="H329" s="52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4"/>
      <c r="Y329" s="4"/>
      <c r="Z329" s="4"/>
    </row>
    <row r="330" ht="12.75" customHeight="1">
      <c r="A330" s="24"/>
      <c r="B330" s="4"/>
      <c r="C330" s="52"/>
      <c r="D330" s="25"/>
      <c r="E330" s="25"/>
      <c r="F330" s="25"/>
      <c r="G330" s="25"/>
      <c r="H330" s="52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4"/>
      <c r="Y330" s="4"/>
      <c r="Z330" s="4"/>
    </row>
    <row r="331" ht="12.75" customHeight="1">
      <c r="A331" s="24"/>
      <c r="B331" s="4"/>
      <c r="C331" s="52"/>
      <c r="D331" s="25"/>
      <c r="E331" s="25"/>
      <c r="F331" s="25"/>
      <c r="G331" s="25"/>
      <c r="H331" s="52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4"/>
      <c r="Y331" s="4"/>
      <c r="Z331" s="4"/>
    </row>
    <row r="332" ht="12.75" customHeight="1">
      <c r="A332" s="24"/>
      <c r="B332" s="4"/>
      <c r="C332" s="52"/>
      <c r="D332" s="25"/>
      <c r="E332" s="25"/>
      <c r="F332" s="25"/>
      <c r="G332" s="25"/>
      <c r="H332" s="52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4"/>
      <c r="Y332" s="4"/>
      <c r="Z332" s="4"/>
    </row>
    <row r="333" ht="12.75" customHeight="1">
      <c r="A333" s="24"/>
      <c r="B333" s="4"/>
      <c r="C333" s="52"/>
      <c r="D333" s="25"/>
      <c r="E333" s="25"/>
      <c r="F333" s="25"/>
      <c r="G333" s="25"/>
      <c r="H333" s="52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4"/>
      <c r="Y333" s="4"/>
      <c r="Z333" s="4"/>
    </row>
    <row r="334" ht="12.75" customHeight="1">
      <c r="A334" s="24"/>
      <c r="B334" s="4"/>
      <c r="C334" s="52"/>
      <c r="D334" s="25"/>
      <c r="E334" s="25"/>
      <c r="F334" s="25"/>
      <c r="G334" s="25"/>
      <c r="H334" s="52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4"/>
      <c r="Y334" s="4"/>
      <c r="Z334" s="4"/>
    </row>
    <row r="335" ht="12.75" customHeight="1">
      <c r="A335" s="24"/>
      <c r="B335" s="4"/>
      <c r="C335" s="52"/>
      <c r="D335" s="25"/>
      <c r="E335" s="25"/>
      <c r="F335" s="25"/>
      <c r="G335" s="25"/>
      <c r="H335" s="52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4"/>
      <c r="Y335" s="4"/>
      <c r="Z335" s="4"/>
    </row>
    <row r="336" ht="12.75" customHeight="1">
      <c r="A336" s="24"/>
      <c r="B336" s="4"/>
      <c r="C336" s="52"/>
      <c r="D336" s="25"/>
      <c r="E336" s="25"/>
      <c r="F336" s="25"/>
      <c r="G336" s="25"/>
      <c r="H336" s="52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4"/>
      <c r="Y336" s="4"/>
      <c r="Z336" s="4"/>
    </row>
    <row r="337" ht="12.75" customHeight="1">
      <c r="A337" s="24"/>
      <c r="B337" s="4"/>
      <c r="C337" s="52"/>
      <c r="D337" s="25"/>
      <c r="E337" s="25"/>
      <c r="F337" s="25"/>
      <c r="G337" s="25"/>
      <c r="H337" s="52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4"/>
      <c r="Y337" s="4"/>
      <c r="Z337" s="4"/>
    </row>
    <row r="338" ht="12.75" customHeight="1">
      <c r="A338" s="24"/>
      <c r="B338" s="4"/>
      <c r="C338" s="52"/>
      <c r="D338" s="25"/>
      <c r="E338" s="25"/>
      <c r="F338" s="25"/>
      <c r="G338" s="25"/>
      <c r="H338" s="52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4"/>
      <c r="Y338" s="4"/>
      <c r="Z338" s="4"/>
    </row>
    <row r="339" ht="12.75" customHeight="1">
      <c r="A339" s="24"/>
      <c r="B339" s="4"/>
      <c r="C339" s="52"/>
      <c r="D339" s="25"/>
      <c r="E339" s="25"/>
      <c r="F339" s="25"/>
      <c r="G339" s="25"/>
      <c r="H339" s="52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4"/>
      <c r="Y339" s="4"/>
      <c r="Z339" s="4"/>
    </row>
    <row r="340" ht="12.75" customHeight="1">
      <c r="A340" s="24"/>
      <c r="B340" s="4"/>
      <c r="C340" s="52"/>
      <c r="D340" s="25"/>
      <c r="E340" s="25"/>
      <c r="F340" s="25"/>
      <c r="G340" s="25"/>
      <c r="H340" s="52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4"/>
      <c r="Y340" s="4"/>
      <c r="Z340" s="4"/>
    </row>
    <row r="341" ht="12.75" customHeight="1">
      <c r="A341" s="24"/>
      <c r="B341" s="4"/>
      <c r="C341" s="52"/>
      <c r="D341" s="25"/>
      <c r="E341" s="25"/>
      <c r="F341" s="25"/>
      <c r="G341" s="25"/>
      <c r="H341" s="52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4"/>
      <c r="Y341" s="4"/>
      <c r="Z341" s="4"/>
    </row>
    <row r="342" ht="12.75" customHeight="1">
      <c r="A342" s="24"/>
      <c r="B342" s="4"/>
      <c r="C342" s="52"/>
      <c r="D342" s="25"/>
      <c r="E342" s="25"/>
      <c r="F342" s="25"/>
      <c r="G342" s="25"/>
      <c r="H342" s="52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4"/>
      <c r="Y342" s="4"/>
      <c r="Z342" s="4"/>
    </row>
    <row r="343" ht="12.75" customHeight="1">
      <c r="A343" s="24"/>
      <c r="B343" s="4"/>
      <c r="C343" s="52"/>
      <c r="D343" s="25"/>
      <c r="E343" s="25"/>
      <c r="F343" s="25"/>
      <c r="G343" s="25"/>
      <c r="H343" s="52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4"/>
      <c r="Y343" s="4"/>
      <c r="Z343" s="4"/>
    </row>
    <row r="344" ht="12.75" customHeight="1">
      <c r="A344" s="24"/>
      <c r="B344" s="4"/>
      <c r="C344" s="52"/>
      <c r="D344" s="25"/>
      <c r="E344" s="25"/>
      <c r="F344" s="25"/>
      <c r="G344" s="25"/>
      <c r="H344" s="52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4"/>
      <c r="Y344" s="4"/>
      <c r="Z344" s="4"/>
    </row>
    <row r="345" ht="12.75" customHeight="1">
      <c r="A345" s="24"/>
      <c r="B345" s="4"/>
      <c r="C345" s="52"/>
      <c r="D345" s="25"/>
      <c r="E345" s="25"/>
      <c r="F345" s="25"/>
      <c r="G345" s="25"/>
      <c r="H345" s="52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4"/>
      <c r="Y345" s="4"/>
      <c r="Z345" s="4"/>
    </row>
    <row r="346" ht="12.75" customHeight="1">
      <c r="A346" s="24"/>
      <c r="B346" s="4"/>
      <c r="C346" s="52"/>
      <c r="D346" s="25"/>
      <c r="E346" s="25"/>
      <c r="F346" s="25"/>
      <c r="G346" s="25"/>
      <c r="H346" s="52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4"/>
      <c r="Y346" s="4"/>
      <c r="Z346" s="4"/>
    </row>
    <row r="347" ht="12.75" customHeight="1">
      <c r="A347" s="24"/>
      <c r="B347" s="4"/>
      <c r="C347" s="52"/>
      <c r="D347" s="25"/>
      <c r="E347" s="25"/>
      <c r="F347" s="25"/>
      <c r="G347" s="25"/>
      <c r="H347" s="52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4"/>
      <c r="Y347" s="4"/>
      <c r="Z347" s="4"/>
    </row>
    <row r="348" ht="12.75" customHeight="1">
      <c r="A348" s="24"/>
      <c r="B348" s="4"/>
      <c r="C348" s="52"/>
      <c r="D348" s="25"/>
      <c r="E348" s="25"/>
      <c r="F348" s="25"/>
      <c r="G348" s="25"/>
      <c r="H348" s="52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4"/>
      <c r="Y348" s="4"/>
      <c r="Z348" s="4"/>
    </row>
    <row r="349" ht="12.75" customHeight="1">
      <c r="A349" s="24"/>
      <c r="B349" s="4"/>
      <c r="C349" s="52"/>
      <c r="D349" s="25"/>
      <c r="E349" s="25"/>
      <c r="F349" s="25"/>
      <c r="G349" s="25"/>
      <c r="H349" s="52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4"/>
      <c r="Y349" s="4"/>
      <c r="Z349" s="4"/>
    </row>
    <row r="350" ht="12.75" customHeight="1">
      <c r="A350" s="24"/>
      <c r="B350" s="4"/>
      <c r="C350" s="52"/>
      <c r="D350" s="25"/>
      <c r="E350" s="25"/>
      <c r="F350" s="25"/>
      <c r="G350" s="25"/>
      <c r="H350" s="52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4"/>
      <c r="Y350" s="4"/>
      <c r="Z350" s="4"/>
    </row>
    <row r="351" ht="12.75" customHeight="1">
      <c r="A351" s="24"/>
      <c r="B351" s="4"/>
      <c r="C351" s="52"/>
      <c r="D351" s="25"/>
      <c r="E351" s="25"/>
      <c r="F351" s="25"/>
      <c r="G351" s="25"/>
      <c r="H351" s="52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4"/>
      <c r="Y351" s="4"/>
      <c r="Z351" s="4"/>
    </row>
    <row r="352" ht="12.75" customHeight="1">
      <c r="A352" s="24"/>
      <c r="B352" s="4"/>
      <c r="C352" s="52"/>
      <c r="D352" s="25"/>
      <c r="E352" s="25"/>
      <c r="F352" s="25"/>
      <c r="G352" s="25"/>
      <c r="H352" s="52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4"/>
      <c r="Y352" s="4"/>
      <c r="Z352" s="4"/>
    </row>
    <row r="353" ht="12.75" customHeight="1">
      <c r="A353" s="24"/>
      <c r="B353" s="4"/>
      <c r="C353" s="52"/>
      <c r="D353" s="25"/>
      <c r="E353" s="25"/>
      <c r="F353" s="25"/>
      <c r="G353" s="25"/>
      <c r="H353" s="52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4"/>
      <c r="Y353" s="4"/>
      <c r="Z353" s="4"/>
    </row>
    <row r="354" ht="12.75" customHeight="1">
      <c r="A354" s="24"/>
      <c r="B354" s="4"/>
      <c r="C354" s="52"/>
      <c r="D354" s="25"/>
      <c r="E354" s="25"/>
      <c r="F354" s="25"/>
      <c r="G354" s="25"/>
      <c r="H354" s="52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4"/>
      <c r="Y354" s="4"/>
      <c r="Z354" s="4"/>
    </row>
    <row r="355" ht="12.75" customHeight="1">
      <c r="A355" s="24"/>
      <c r="B355" s="4"/>
      <c r="C355" s="52"/>
      <c r="D355" s="25"/>
      <c r="E355" s="25"/>
      <c r="F355" s="25"/>
      <c r="G355" s="25"/>
      <c r="H355" s="52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4"/>
      <c r="Y355" s="4"/>
      <c r="Z355" s="4"/>
    </row>
    <row r="356" ht="12.75" customHeight="1">
      <c r="A356" s="24"/>
      <c r="B356" s="4"/>
      <c r="C356" s="52"/>
      <c r="D356" s="25"/>
      <c r="E356" s="25"/>
      <c r="F356" s="25"/>
      <c r="G356" s="25"/>
      <c r="H356" s="52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4"/>
      <c r="Y356" s="4"/>
      <c r="Z356" s="4"/>
    </row>
    <row r="357" ht="12.75" customHeight="1">
      <c r="A357" s="24"/>
      <c r="B357" s="4"/>
      <c r="C357" s="52"/>
      <c r="D357" s="25"/>
      <c r="E357" s="25"/>
      <c r="F357" s="25"/>
      <c r="G357" s="25"/>
      <c r="H357" s="52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4"/>
      <c r="Y357" s="4"/>
      <c r="Z357" s="4"/>
    </row>
    <row r="358" ht="12.75" customHeight="1">
      <c r="A358" s="24"/>
      <c r="B358" s="4"/>
      <c r="C358" s="52"/>
      <c r="D358" s="25"/>
      <c r="E358" s="25"/>
      <c r="F358" s="25"/>
      <c r="G358" s="25"/>
      <c r="H358" s="52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4"/>
      <c r="Y358" s="4"/>
      <c r="Z358" s="4"/>
    </row>
    <row r="359" ht="12.75" customHeight="1">
      <c r="A359" s="24"/>
      <c r="B359" s="4"/>
      <c r="C359" s="52"/>
      <c r="D359" s="25"/>
      <c r="E359" s="25"/>
      <c r="F359" s="25"/>
      <c r="G359" s="25"/>
      <c r="H359" s="52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4"/>
      <c r="Y359" s="4"/>
      <c r="Z359" s="4"/>
    </row>
    <row r="360" ht="12.75" customHeight="1">
      <c r="A360" s="24"/>
      <c r="B360" s="4"/>
      <c r="C360" s="52"/>
      <c r="D360" s="25"/>
      <c r="E360" s="25"/>
      <c r="F360" s="25"/>
      <c r="G360" s="25"/>
      <c r="H360" s="52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4"/>
      <c r="Y360" s="4"/>
      <c r="Z360" s="4"/>
    </row>
    <row r="361" ht="12.75" customHeight="1">
      <c r="A361" s="24"/>
      <c r="B361" s="4"/>
      <c r="C361" s="52"/>
      <c r="D361" s="25"/>
      <c r="E361" s="25"/>
      <c r="F361" s="25"/>
      <c r="G361" s="25"/>
      <c r="H361" s="52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4"/>
      <c r="Y361" s="4"/>
      <c r="Z361" s="4"/>
    </row>
    <row r="362" ht="12.75" customHeight="1">
      <c r="A362" s="24"/>
      <c r="B362" s="4"/>
      <c r="C362" s="52"/>
      <c r="D362" s="25"/>
      <c r="E362" s="25"/>
      <c r="F362" s="25"/>
      <c r="G362" s="25"/>
      <c r="H362" s="52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4"/>
      <c r="Y362" s="4"/>
      <c r="Z362" s="4"/>
    </row>
    <row r="363" ht="12.75" customHeight="1">
      <c r="A363" s="24"/>
      <c r="B363" s="4"/>
      <c r="C363" s="52"/>
      <c r="D363" s="25"/>
      <c r="E363" s="25"/>
      <c r="F363" s="25"/>
      <c r="G363" s="25"/>
      <c r="H363" s="52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4"/>
      <c r="Y363" s="4"/>
      <c r="Z363" s="4"/>
    </row>
    <row r="364" ht="12.75" customHeight="1">
      <c r="A364" s="24"/>
      <c r="B364" s="4"/>
      <c r="C364" s="52"/>
      <c r="D364" s="25"/>
      <c r="E364" s="25"/>
      <c r="F364" s="25"/>
      <c r="G364" s="25"/>
      <c r="H364" s="52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4"/>
      <c r="Y364" s="4"/>
      <c r="Z364" s="4"/>
    </row>
    <row r="365" ht="12.75" customHeight="1">
      <c r="A365" s="24"/>
      <c r="B365" s="4"/>
      <c r="C365" s="52"/>
      <c r="D365" s="25"/>
      <c r="E365" s="25"/>
      <c r="F365" s="25"/>
      <c r="G365" s="25"/>
      <c r="H365" s="52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4"/>
      <c r="Y365" s="4"/>
      <c r="Z365" s="4"/>
    </row>
    <row r="366" ht="12.75" customHeight="1">
      <c r="A366" s="24"/>
      <c r="B366" s="4"/>
      <c r="C366" s="52"/>
      <c r="D366" s="25"/>
      <c r="E366" s="25"/>
      <c r="F366" s="25"/>
      <c r="G366" s="25"/>
      <c r="H366" s="52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4"/>
      <c r="Y366" s="4"/>
      <c r="Z366" s="4"/>
    </row>
    <row r="367" ht="12.75" customHeight="1">
      <c r="A367" s="24"/>
      <c r="B367" s="4"/>
      <c r="C367" s="52"/>
      <c r="D367" s="25"/>
      <c r="E367" s="25"/>
      <c r="F367" s="25"/>
      <c r="G367" s="25"/>
      <c r="H367" s="52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4"/>
      <c r="Y367" s="4"/>
      <c r="Z367" s="4"/>
    </row>
    <row r="368" ht="12.75" customHeight="1">
      <c r="A368" s="24"/>
      <c r="B368" s="4"/>
      <c r="C368" s="52"/>
      <c r="D368" s="25"/>
      <c r="E368" s="25"/>
      <c r="F368" s="25"/>
      <c r="G368" s="25"/>
      <c r="H368" s="52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4"/>
      <c r="Y368" s="4"/>
      <c r="Z368" s="4"/>
    </row>
    <row r="369" ht="12.75" customHeight="1">
      <c r="A369" s="24"/>
      <c r="B369" s="4"/>
      <c r="C369" s="52"/>
      <c r="D369" s="25"/>
      <c r="E369" s="25"/>
      <c r="F369" s="25"/>
      <c r="G369" s="25"/>
      <c r="H369" s="52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4"/>
      <c r="Y369" s="4"/>
      <c r="Z369" s="4"/>
    </row>
    <row r="370" ht="12.75" customHeight="1">
      <c r="A370" s="24"/>
      <c r="B370" s="4"/>
      <c r="C370" s="52"/>
      <c r="D370" s="25"/>
      <c r="E370" s="25"/>
      <c r="F370" s="25"/>
      <c r="G370" s="25"/>
      <c r="H370" s="52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4"/>
      <c r="Y370" s="4"/>
      <c r="Z370" s="4"/>
    </row>
    <row r="371" ht="12.75" customHeight="1">
      <c r="A371" s="24"/>
      <c r="B371" s="4"/>
      <c r="C371" s="52"/>
      <c r="D371" s="25"/>
      <c r="E371" s="25"/>
      <c r="F371" s="25"/>
      <c r="G371" s="25"/>
      <c r="H371" s="52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4"/>
      <c r="Y371" s="4"/>
      <c r="Z371" s="4"/>
    </row>
    <row r="372" ht="12.75" customHeight="1">
      <c r="A372" s="24"/>
      <c r="B372" s="4"/>
      <c r="C372" s="52"/>
      <c r="D372" s="25"/>
      <c r="E372" s="25"/>
      <c r="F372" s="25"/>
      <c r="G372" s="25"/>
      <c r="H372" s="52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4"/>
      <c r="Y372" s="4"/>
      <c r="Z372" s="4"/>
    </row>
    <row r="373" ht="12.75" customHeight="1">
      <c r="A373" s="24"/>
      <c r="B373" s="4"/>
      <c r="C373" s="52"/>
      <c r="D373" s="25"/>
      <c r="E373" s="25"/>
      <c r="F373" s="25"/>
      <c r="G373" s="25"/>
      <c r="H373" s="52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4"/>
      <c r="Y373" s="4"/>
      <c r="Z373" s="4"/>
    </row>
    <row r="374" ht="12.75" customHeight="1">
      <c r="A374" s="24"/>
      <c r="B374" s="4"/>
      <c r="C374" s="52"/>
      <c r="D374" s="25"/>
      <c r="E374" s="25"/>
      <c r="F374" s="25"/>
      <c r="G374" s="25"/>
      <c r="H374" s="52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4"/>
      <c r="Y374" s="4"/>
      <c r="Z374" s="4"/>
    </row>
    <row r="375" ht="12.75" customHeight="1">
      <c r="A375" s="24"/>
      <c r="B375" s="4"/>
      <c r="C375" s="52"/>
      <c r="D375" s="25"/>
      <c r="E375" s="25"/>
      <c r="F375" s="25"/>
      <c r="G375" s="25"/>
      <c r="H375" s="52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4"/>
      <c r="Y375" s="4"/>
      <c r="Z375" s="4"/>
    </row>
    <row r="376" ht="12.75" customHeight="1">
      <c r="A376" s="24"/>
      <c r="B376" s="4"/>
      <c r="C376" s="52"/>
      <c r="D376" s="25"/>
      <c r="E376" s="25"/>
      <c r="F376" s="25"/>
      <c r="G376" s="25"/>
      <c r="H376" s="52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4"/>
      <c r="Y376" s="4"/>
      <c r="Z376" s="4"/>
    </row>
    <row r="377" ht="12.75" customHeight="1">
      <c r="A377" s="24"/>
      <c r="B377" s="4"/>
      <c r="C377" s="52"/>
      <c r="D377" s="25"/>
      <c r="E377" s="25"/>
      <c r="F377" s="25"/>
      <c r="G377" s="25"/>
      <c r="H377" s="52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4"/>
      <c r="Y377" s="4"/>
      <c r="Z377" s="4"/>
    </row>
    <row r="378" ht="12.75" customHeight="1">
      <c r="A378" s="24"/>
      <c r="B378" s="4"/>
      <c r="C378" s="52"/>
      <c r="D378" s="25"/>
      <c r="E378" s="25"/>
      <c r="F378" s="25"/>
      <c r="G378" s="25"/>
      <c r="H378" s="52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4"/>
      <c r="Y378" s="4"/>
      <c r="Z378" s="4"/>
    </row>
    <row r="379" ht="12.75" customHeight="1">
      <c r="A379" s="24"/>
      <c r="B379" s="4"/>
      <c r="C379" s="52"/>
      <c r="D379" s="25"/>
      <c r="E379" s="25"/>
      <c r="F379" s="25"/>
      <c r="G379" s="25"/>
      <c r="H379" s="52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4"/>
      <c r="Y379" s="4"/>
      <c r="Z379" s="4"/>
    </row>
    <row r="380" ht="12.75" customHeight="1">
      <c r="A380" s="24"/>
      <c r="B380" s="4"/>
      <c r="C380" s="52"/>
      <c r="D380" s="25"/>
      <c r="E380" s="25"/>
      <c r="F380" s="25"/>
      <c r="G380" s="25"/>
      <c r="H380" s="52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4"/>
      <c r="Y380" s="4"/>
      <c r="Z380" s="4"/>
    </row>
    <row r="381" ht="12.75" customHeight="1">
      <c r="A381" s="24"/>
      <c r="B381" s="4"/>
      <c r="C381" s="52"/>
      <c r="D381" s="25"/>
      <c r="E381" s="25"/>
      <c r="F381" s="25"/>
      <c r="G381" s="25"/>
      <c r="H381" s="52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4"/>
      <c r="Y381" s="4"/>
      <c r="Z381" s="4"/>
    </row>
    <row r="382" ht="12.75" customHeight="1">
      <c r="A382" s="24"/>
      <c r="B382" s="4"/>
      <c r="C382" s="52"/>
      <c r="D382" s="25"/>
      <c r="E382" s="25"/>
      <c r="F382" s="25"/>
      <c r="G382" s="25"/>
      <c r="H382" s="52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4"/>
      <c r="Y382" s="4"/>
      <c r="Z382" s="4"/>
    </row>
    <row r="383" ht="12.75" customHeight="1">
      <c r="A383" s="24"/>
      <c r="B383" s="4"/>
      <c r="C383" s="52"/>
      <c r="D383" s="25"/>
      <c r="E383" s="25"/>
      <c r="F383" s="25"/>
      <c r="G383" s="25"/>
      <c r="H383" s="52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4"/>
      <c r="Y383" s="4"/>
      <c r="Z383" s="4"/>
    </row>
    <row r="384" ht="12.75" customHeight="1">
      <c r="A384" s="24"/>
      <c r="B384" s="4"/>
      <c r="C384" s="52"/>
      <c r="D384" s="25"/>
      <c r="E384" s="25"/>
      <c r="F384" s="25"/>
      <c r="G384" s="25"/>
      <c r="H384" s="52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4"/>
      <c r="Y384" s="4"/>
      <c r="Z384" s="4"/>
    </row>
    <row r="385" ht="12.75" customHeight="1">
      <c r="A385" s="24"/>
      <c r="B385" s="4"/>
      <c r="C385" s="52"/>
      <c r="D385" s="25"/>
      <c r="E385" s="25"/>
      <c r="F385" s="25"/>
      <c r="G385" s="25"/>
      <c r="H385" s="52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4"/>
      <c r="Y385" s="4"/>
      <c r="Z385" s="4"/>
    </row>
    <row r="386" ht="12.75" customHeight="1">
      <c r="A386" s="24"/>
      <c r="B386" s="4"/>
      <c r="C386" s="52"/>
      <c r="D386" s="25"/>
      <c r="E386" s="25"/>
      <c r="F386" s="25"/>
      <c r="G386" s="25"/>
      <c r="H386" s="52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4"/>
      <c r="Y386" s="4"/>
      <c r="Z386" s="4"/>
    </row>
    <row r="387" ht="12.75" customHeight="1">
      <c r="A387" s="24"/>
      <c r="B387" s="4"/>
      <c r="C387" s="52"/>
      <c r="D387" s="25"/>
      <c r="E387" s="25"/>
      <c r="F387" s="25"/>
      <c r="G387" s="25"/>
      <c r="H387" s="52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4"/>
      <c r="Y387" s="4"/>
      <c r="Z387" s="4"/>
    </row>
    <row r="388" ht="12.75" customHeight="1">
      <c r="A388" s="24"/>
      <c r="B388" s="4"/>
      <c r="C388" s="52"/>
      <c r="D388" s="25"/>
      <c r="E388" s="25"/>
      <c r="F388" s="25"/>
      <c r="G388" s="25"/>
      <c r="H388" s="52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4"/>
      <c r="Y388" s="4"/>
      <c r="Z388" s="4"/>
    </row>
    <row r="389" ht="12.75" customHeight="1">
      <c r="A389" s="24"/>
      <c r="B389" s="4"/>
      <c r="C389" s="52"/>
      <c r="D389" s="25"/>
      <c r="E389" s="25"/>
      <c r="F389" s="25"/>
      <c r="G389" s="25"/>
      <c r="H389" s="52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4"/>
      <c r="Y389" s="4"/>
      <c r="Z389" s="4"/>
    </row>
    <row r="390" ht="12.75" customHeight="1">
      <c r="A390" s="24"/>
      <c r="B390" s="4"/>
      <c r="C390" s="52"/>
      <c r="D390" s="25"/>
      <c r="E390" s="25"/>
      <c r="F390" s="25"/>
      <c r="G390" s="25"/>
      <c r="H390" s="52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4"/>
      <c r="Y390" s="4"/>
      <c r="Z390" s="4"/>
    </row>
    <row r="391" ht="12.75" customHeight="1">
      <c r="A391" s="24"/>
      <c r="B391" s="4"/>
      <c r="C391" s="52"/>
      <c r="D391" s="25"/>
      <c r="E391" s="25"/>
      <c r="F391" s="25"/>
      <c r="G391" s="25"/>
      <c r="H391" s="52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4"/>
      <c r="Y391" s="4"/>
      <c r="Z391" s="4"/>
    </row>
    <row r="392" ht="12.75" customHeight="1">
      <c r="A392" s="24"/>
      <c r="B392" s="4"/>
      <c r="C392" s="52"/>
      <c r="D392" s="25"/>
      <c r="E392" s="25"/>
      <c r="F392" s="25"/>
      <c r="G392" s="25"/>
      <c r="H392" s="52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4"/>
      <c r="Y392" s="4"/>
      <c r="Z392" s="4"/>
    </row>
    <row r="393" ht="12.75" customHeight="1">
      <c r="A393" s="24"/>
      <c r="B393" s="4"/>
      <c r="C393" s="52"/>
      <c r="D393" s="25"/>
      <c r="E393" s="25"/>
      <c r="F393" s="25"/>
      <c r="G393" s="25"/>
      <c r="H393" s="52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4"/>
      <c r="Y393" s="4"/>
      <c r="Z393" s="4"/>
    </row>
    <row r="394" ht="12.75" customHeight="1">
      <c r="A394" s="24"/>
      <c r="B394" s="4"/>
      <c r="C394" s="52"/>
      <c r="D394" s="25"/>
      <c r="E394" s="25"/>
      <c r="F394" s="25"/>
      <c r="G394" s="25"/>
      <c r="H394" s="52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4"/>
      <c r="Y394" s="4"/>
      <c r="Z394" s="4"/>
    </row>
    <row r="395" ht="12.75" customHeight="1">
      <c r="A395" s="24"/>
      <c r="B395" s="4"/>
      <c r="C395" s="52"/>
      <c r="D395" s="25"/>
      <c r="E395" s="25"/>
      <c r="F395" s="25"/>
      <c r="G395" s="25"/>
      <c r="H395" s="52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4"/>
      <c r="Y395" s="4"/>
      <c r="Z395" s="4"/>
    </row>
    <row r="396" ht="12.75" customHeight="1">
      <c r="A396" s="24"/>
      <c r="B396" s="4"/>
      <c r="C396" s="52"/>
      <c r="D396" s="25"/>
      <c r="E396" s="25"/>
      <c r="F396" s="25"/>
      <c r="G396" s="25"/>
      <c r="H396" s="52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4"/>
      <c r="Y396" s="4"/>
      <c r="Z396" s="4"/>
    </row>
    <row r="397" ht="12.75" customHeight="1">
      <c r="A397" s="24"/>
      <c r="B397" s="4"/>
      <c r="C397" s="52"/>
      <c r="D397" s="25"/>
      <c r="E397" s="25"/>
      <c r="F397" s="25"/>
      <c r="G397" s="25"/>
      <c r="H397" s="52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4"/>
      <c r="Y397" s="4"/>
      <c r="Z397" s="4"/>
    </row>
    <row r="398" ht="12.75" customHeight="1">
      <c r="A398" s="24"/>
      <c r="B398" s="4"/>
      <c r="C398" s="52"/>
      <c r="D398" s="25"/>
      <c r="E398" s="25"/>
      <c r="F398" s="25"/>
      <c r="G398" s="25"/>
      <c r="H398" s="52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4"/>
      <c r="Y398" s="4"/>
      <c r="Z398" s="4"/>
    </row>
    <row r="399" ht="12.75" customHeight="1">
      <c r="A399" s="24"/>
      <c r="B399" s="4"/>
      <c r="C399" s="52"/>
      <c r="D399" s="25"/>
      <c r="E399" s="25"/>
      <c r="F399" s="25"/>
      <c r="G399" s="25"/>
      <c r="H399" s="52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4"/>
      <c r="Y399" s="4"/>
      <c r="Z399" s="4"/>
    </row>
    <row r="400" ht="12.75" customHeight="1">
      <c r="A400" s="24"/>
      <c r="B400" s="4"/>
      <c r="C400" s="52"/>
      <c r="D400" s="25"/>
      <c r="E400" s="25"/>
      <c r="F400" s="25"/>
      <c r="G400" s="25"/>
      <c r="H400" s="52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4"/>
      <c r="Y400" s="4"/>
      <c r="Z400" s="4"/>
    </row>
    <row r="401" ht="12.75" customHeight="1">
      <c r="A401" s="24"/>
      <c r="B401" s="4"/>
      <c r="C401" s="52"/>
      <c r="D401" s="25"/>
      <c r="E401" s="25"/>
      <c r="F401" s="25"/>
      <c r="G401" s="25"/>
      <c r="H401" s="52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4"/>
      <c r="Y401" s="4"/>
      <c r="Z401" s="4"/>
    </row>
    <row r="402" ht="12.75" customHeight="1">
      <c r="A402" s="24"/>
      <c r="B402" s="4"/>
      <c r="C402" s="52"/>
      <c r="D402" s="25"/>
      <c r="E402" s="25"/>
      <c r="F402" s="25"/>
      <c r="G402" s="25"/>
      <c r="H402" s="52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4"/>
      <c r="Y402" s="4"/>
      <c r="Z402" s="4"/>
    </row>
    <row r="403" ht="12.75" customHeight="1">
      <c r="A403" s="24"/>
      <c r="B403" s="4"/>
      <c r="C403" s="52"/>
      <c r="D403" s="25"/>
      <c r="E403" s="25"/>
      <c r="F403" s="25"/>
      <c r="G403" s="25"/>
      <c r="H403" s="52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4"/>
      <c r="Y403" s="4"/>
      <c r="Z403" s="4"/>
    </row>
    <row r="404" ht="12.75" customHeight="1">
      <c r="A404" s="24"/>
      <c r="B404" s="4"/>
      <c r="C404" s="52"/>
      <c r="D404" s="25"/>
      <c r="E404" s="25"/>
      <c r="F404" s="25"/>
      <c r="G404" s="25"/>
      <c r="H404" s="52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4"/>
      <c r="Y404" s="4"/>
      <c r="Z404" s="4"/>
    </row>
    <row r="405" ht="12.75" customHeight="1">
      <c r="A405" s="24"/>
      <c r="B405" s="4"/>
      <c r="C405" s="52"/>
      <c r="D405" s="25"/>
      <c r="E405" s="25"/>
      <c r="F405" s="25"/>
      <c r="G405" s="25"/>
      <c r="H405" s="52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4"/>
      <c r="Y405" s="4"/>
      <c r="Z405" s="4"/>
    </row>
    <row r="406" ht="12.75" customHeight="1">
      <c r="A406" s="24"/>
      <c r="B406" s="4"/>
      <c r="C406" s="52"/>
      <c r="D406" s="25"/>
      <c r="E406" s="25"/>
      <c r="F406" s="25"/>
      <c r="G406" s="25"/>
      <c r="H406" s="52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4"/>
      <c r="Y406" s="4"/>
      <c r="Z406" s="4"/>
    </row>
    <row r="407" ht="12.75" customHeight="1">
      <c r="A407" s="24"/>
      <c r="B407" s="4"/>
      <c r="C407" s="52"/>
      <c r="D407" s="25"/>
      <c r="E407" s="25"/>
      <c r="F407" s="25"/>
      <c r="G407" s="25"/>
      <c r="H407" s="52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4"/>
      <c r="Y407" s="4"/>
      <c r="Z407" s="4"/>
    </row>
    <row r="408" ht="12.75" customHeight="1">
      <c r="A408" s="24"/>
      <c r="B408" s="4"/>
      <c r="C408" s="52"/>
      <c r="D408" s="25"/>
      <c r="E408" s="25"/>
      <c r="F408" s="25"/>
      <c r="G408" s="25"/>
      <c r="H408" s="52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4"/>
      <c r="Y408" s="4"/>
      <c r="Z408" s="4"/>
    </row>
    <row r="409" ht="12.75" customHeight="1">
      <c r="A409" s="24"/>
      <c r="B409" s="4"/>
      <c r="C409" s="52"/>
      <c r="D409" s="25"/>
      <c r="E409" s="25"/>
      <c r="F409" s="25"/>
      <c r="G409" s="25"/>
      <c r="H409" s="52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4"/>
      <c r="Y409" s="4"/>
      <c r="Z409" s="4"/>
    </row>
    <row r="410" ht="12.75" customHeight="1">
      <c r="A410" s="24"/>
      <c r="B410" s="4"/>
      <c r="C410" s="52"/>
      <c r="D410" s="25"/>
      <c r="E410" s="25"/>
      <c r="F410" s="25"/>
      <c r="G410" s="25"/>
      <c r="H410" s="52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4"/>
      <c r="Y410" s="4"/>
      <c r="Z410" s="4"/>
    </row>
    <row r="411" ht="12.75" customHeight="1">
      <c r="A411" s="24"/>
      <c r="B411" s="4"/>
      <c r="C411" s="52"/>
      <c r="D411" s="25"/>
      <c r="E411" s="25"/>
      <c r="F411" s="25"/>
      <c r="G411" s="25"/>
      <c r="H411" s="52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4"/>
      <c r="Y411" s="4"/>
      <c r="Z411" s="4"/>
    </row>
    <row r="412" ht="12.75" customHeight="1">
      <c r="A412" s="24"/>
      <c r="B412" s="4"/>
      <c r="C412" s="52"/>
      <c r="D412" s="25"/>
      <c r="E412" s="25"/>
      <c r="F412" s="25"/>
      <c r="G412" s="25"/>
      <c r="H412" s="52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4"/>
      <c r="Y412" s="4"/>
      <c r="Z412" s="4"/>
    </row>
    <row r="413" ht="12.75" customHeight="1">
      <c r="A413" s="24"/>
      <c r="B413" s="4"/>
      <c r="C413" s="52"/>
      <c r="D413" s="25"/>
      <c r="E413" s="25"/>
      <c r="F413" s="25"/>
      <c r="G413" s="25"/>
      <c r="H413" s="52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4"/>
      <c r="Y413" s="4"/>
      <c r="Z413" s="4"/>
    </row>
    <row r="414" ht="12.75" customHeight="1">
      <c r="A414" s="24"/>
      <c r="B414" s="4"/>
      <c r="C414" s="52"/>
      <c r="D414" s="25"/>
      <c r="E414" s="25"/>
      <c r="F414" s="25"/>
      <c r="G414" s="25"/>
      <c r="H414" s="52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4"/>
      <c r="Y414" s="4"/>
      <c r="Z414" s="4"/>
    </row>
    <row r="415" ht="12.75" customHeight="1">
      <c r="A415" s="24"/>
      <c r="B415" s="4"/>
      <c r="C415" s="52"/>
      <c r="D415" s="25"/>
      <c r="E415" s="25"/>
      <c r="F415" s="25"/>
      <c r="G415" s="25"/>
      <c r="H415" s="52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4"/>
      <c r="Y415" s="4"/>
      <c r="Z415" s="4"/>
    </row>
    <row r="416" ht="12.75" customHeight="1">
      <c r="A416" s="24"/>
      <c r="B416" s="4"/>
      <c r="C416" s="52"/>
      <c r="D416" s="25"/>
      <c r="E416" s="25"/>
      <c r="F416" s="25"/>
      <c r="G416" s="25"/>
      <c r="H416" s="52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4"/>
      <c r="Y416" s="4"/>
      <c r="Z416" s="4"/>
    </row>
    <row r="417" ht="12.75" customHeight="1">
      <c r="A417" s="24"/>
      <c r="B417" s="4"/>
      <c r="C417" s="52"/>
      <c r="D417" s="25"/>
      <c r="E417" s="25"/>
      <c r="F417" s="25"/>
      <c r="G417" s="25"/>
      <c r="H417" s="52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4"/>
      <c r="Y417" s="4"/>
      <c r="Z417" s="4"/>
    </row>
    <row r="418" ht="12.75" customHeight="1">
      <c r="A418" s="24"/>
      <c r="B418" s="4"/>
      <c r="C418" s="52"/>
      <c r="D418" s="25"/>
      <c r="E418" s="25"/>
      <c r="F418" s="25"/>
      <c r="G418" s="25"/>
      <c r="H418" s="52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4"/>
      <c r="Y418" s="4"/>
      <c r="Z418" s="4"/>
    </row>
    <row r="419" ht="12.75" customHeight="1">
      <c r="A419" s="24"/>
      <c r="B419" s="4"/>
      <c r="C419" s="52"/>
      <c r="D419" s="25"/>
      <c r="E419" s="25"/>
      <c r="F419" s="25"/>
      <c r="G419" s="25"/>
      <c r="H419" s="52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4"/>
      <c r="Y419" s="4"/>
      <c r="Z419" s="4"/>
    </row>
    <row r="420" ht="12.75" customHeight="1">
      <c r="A420" s="24"/>
      <c r="B420" s="4"/>
      <c r="C420" s="52"/>
      <c r="D420" s="25"/>
      <c r="E420" s="25"/>
      <c r="F420" s="25"/>
      <c r="G420" s="25"/>
      <c r="H420" s="52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4"/>
      <c r="Y420" s="4"/>
      <c r="Z420" s="4"/>
    </row>
    <row r="421" ht="12.75" customHeight="1">
      <c r="A421" s="24"/>
      <c r="B421" s="4"/>
      <c r="C421" s="52"/>
      <c r="D421" s="25"/>
      <c r="E421" s="25"/>
      <c r="F421" s="25"/>
      <c r="G421" s="25"/>
      <c r="H421" s="52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4"/>
      <c r="Y421" s="4"/>
      <c r="Z421" s="4"/>
    </row>
    <row r="422" ht="12.75" customHeight="1">
      <c r="A422" s="24"/>
      <c r="B422" s="4"/>
      <c r="C422" s="52"/>
      <c r="D422" s="25"/>
      <c r="E422" s="25"/>
      <c r="F422" s="25"/>
      <c r="G422" s="25"/>
      <c r="H422" s="52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4"/>
      <c r="Y422" s="4"/>
      <c r="Z422" s="4"/>
    </row>
    <row r="423" ht="12.75" customHeight="1">
      <c r="A423" s="24"/>
      <c r="B423" s="4"/>
      <c r="C423" s="52"/>
      <c r="D423" s="25"/>
      <c r="E423" s="25"/>
      <c r="F423" s="25"/>
      <c r="G423" s="25"/>
      <c r="H423" s="52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4"/>
      <c r="Y423" s="4"/>
      <c r="Z423" s="4"/>
    </row>
    <row r="424" ht="12.75" customHeight="1">
      <c r="A424" s="24"/>
      <c r="B424" s="4"/>
      <c r="C424" s="52"/>
      <c r="D424" s="25"/>
      <c r="E424" s="25"/>
      <c r="F424" s="25"/>
      <c r="G424" s="25"/>
      <c r="H424" s="52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4"/>
      <c r="Y424" s="4"/>
      <c r="Z424" s="4"/>
    </row>
    <row r="425" ht="12.75" customHeight="1">
      <c r="A425" s="24"/>
      <c r="B425" s="4"/>
      <c r="C425" s="52"/>
      <c r="D425" s="25"/>
      <c r="E425" s="25"/>
      <c r="F425" s="25"/>
      <c r="G425" s="25"/>
      <c r="H425" s="52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4"/>
      <c r="Y425" s="4"/>
      <c r="Z425" s="4"/>
    </row>
    <row r="426" ht="12.75" customHeight="1">
      <c r="A426" s="24"/>
      <c r="B426" s="4"/>
      <c r="C426" s="52"/>
      <c r="D426" s="25"/>
      <c r="E426" s="25"/>
      <c r="F426" s="25"/>
      <c r="G426" s="25"/>
      <c r="H426" s="52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4"/>
      <c r="Y426" s="4"/>
      <c r="Z426" s="4"/>
    </row>
    <row r="427" ht="12.75" customHeight="1">
      <c r="A427" s="24"/>
      <c r="B427" s="4"/>
      <c r="C427" s="52"/>
      <c r="D427" s="25"/>
      <c r="E427" s="25"/>
      <c r="F427" s="25"/>
      <c r="G427" s="25"/>
      <c r="H427" s="52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4"/>
      <c r="Y427" s="4"/>
      <c r="Z427" s="4"/>
    </row>
    <row r="428" ht="12.75" customHeight="1">
      <c r="A428" s="24"/>
      <c r="B428" s="4"/>
      <c r="C428" s="52"/>
      <c r="D428" s="25"/>
      <c r="E428" s="25"/>
      <c r="F428" s="25"/>
      <c r="G428" s="25"/>
      <c r="H428" s="52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4"/>
      <c r="Y428" s="4"/>
      <c r="Z428" s="4"/>
    </row>
    <row r="429" ht="12.75" customHeight="1">
      <c r="A429" s="24"/>
      <c r="B429" s="4"/>
      <c r="C429" s="52"/>
      <c r="D429" s="25"/>
      <c r="E429" s="25"/>
      <c r="F429" s="25"/>
      <c r="G429" s="25"/>
      <c r="H429" s="52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4"/>
      <c r="Y429" s="4"/>
      <c r="Z429" s="4"/>
    </row>
    <row r="430" ht="12.75" customHeight="1">
      <c r="A430" s="24"/>
      <c r="B430" s="4"/>
      <c r="C430" s="52"/>
      <c r="D430" s="25"/>
      <c r="E430" s="25"/>
      <c r="F430" s="25"/>
      <c r="G430" s="25"/>
      <c r="H430" s="52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4"/>
      <c r="Y430" s="4"/>
      <c r="Z430" s="4"/>
    </row>
    <row r="431" ht="12.75" customHeight="1">
      <c r="A431" s="24"/>
      <c r="B431" s="4"/>
      <c r="C431" s="52"/>
      <c r="D431" s="25"/>
      <c r="E431" s="25"/>
      <c r="F431" s="25"/>
      <c r="G431" s="25"/>
      <c r="H431" s="52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4"/>
      <c r="Y431" s="4"/>
      <c r="Z431" s="4"/>
    </row>
    <row r="432" ht="12.75" customHeight="1">
      <c r="A432" s="24"/>
      <c r="B432" s="4"/>
      <c r="C432" s="52"/>
      <c r="D432" s="25"/>
      <c r="E432" s="25"/>
      <c r="F432" s="25"/>
      <c r="G432" s="25"/>
      <c r="H432" s="52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4"/>
      <c r="Y432" s="4"/>
      <c r="Z432" s="4"/>
    </row>
    <row r="433" ht="12.75" customHeight="1">
      <c r="A433" s="24"/>
      <c r="B433" s="4"/>
      <c r="C433" s="52"/>
      <c r="D433" s="25"/>
      <c r="E433" s="25"/>
      <c r="F433" s="25"/>
      <c r="G433" s="25"/>
      <c r="H433" s="52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4"/>
      <c r="Y433" s="4"/>
      <c r="Z433" s="4"/>
    </row>
    <row r="434" ht="12.75" customHeight="1">
      <c r="A434" s="24"/>
      <c r="B434" s="4"/>
      <c r="C434" s="52"/>
      <c r="D434" s="25"/>
      <c r="E434" s="25"/>
      <c r="F434" s="25"/>
      <c r="G434" s="25"/>
      <c r="H434" s="52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4"/>
      <c r="Y434" s="4"/>
      <c r="Z434" s="4"/>
    </row>
    <row r="435" ht="12.75" customHeight="1">
      <c r="A435" s="24"/>
      <c r="B435" s="4"/>
      <c r="C435" s="52"/>
      <c r="D435" s="25"/>
      <c r="E435" s="25"/>
      <c r="F435" s="25"/>
      <c r="G435" s="25"/>
      <c r="H435" s="52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4"/>
      <c r="Y435" s="4"/>
      <c r="Z435" s="4"/>
    </row>
    <row r="436" ht="12.75" customHeight="1">
      <c r="A436" s="24"/>
      <c r="B436" s="4"/>
      <c r="C436" s="52"/>
      <c r="D436" s="25"/>
      <c r="E436" s="25"/>
      <c r="F436" s="25"/>
      <c r="G436" s="25"/>
      <c r="H436" s="52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4"/>
      <c r="Y436" s="4"/>
      <c r="Z436" s="4"/>
    </row>
    <row r="437" ht="12.75" customHeight="1">
      <c r="A437" s="24"/>
      <c r="B437" s="4"/>
      <c r="C437" s="52"/>
      <c r="D437" s="25"/>
      <c r="E437" s="25"/>
      <c r="F437" s="25"/>
      <c r="G437" s="25"/>
      <c r="H437" s="52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4"/>
      <c r="Y437" s="4"/>
      <c r="Z437" s="4"/>
    </row>
    <row r="438" ht="12.75" customHeight="1">
      <c r="A438" s="24"/>
      <c r="B438" s="4"/>
      <c r="C438" s="52"/>
      <c r="D438" s="25"/>
      <c r="E438" s="25"/>
      <c r="F438" s="25"/>
      <c r="G438" s="25"/>
      <c r="H438" s="52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4"/>
      <c r="Y438" s="4"/>
      <c r="Z438" s="4"/>
    </row>
    <row r="439" ht="12.75" customHeight="1">
      <c r="A439" s="24"/>
      <c r="B439" s="4"/>
      <c r="C439" s="52"/>
      <c r="D439" s="25"/>
      <c r="E439" s="25"/>
      <c r="F439" s="25"/>
      <c r="G439" s="25"/>
      <c r="H439" s="52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4"/>
      <c r="Y439" s="4"/>
      <c r="Z439" s="4"/>
    </row>
    <row r="440" ht="12.75" customHeight="1">
      <c r="A440" s="24"/>
      <c r="B440" s="4"/>
      <c r="C440" s="52"/>
      <c r="D440" s="25"/>
      <c r="E440" s="25"/>
      <c r="F440" s="25"/>
      <c r="G440" s="25"/>
      <c r="H440" s="52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4"/>
      <c r="Y440" s="4"/>
      <c r="Z440" s="4"/>
    </row>
    <row r="441" ht="12.75" customHeight="1">
      <c r="A441" s="24"/>
      <c r="B441" s="4"/>
      <c r="C441" s="52"/>
      <c r="D441" s="25"/>
      <c r="E441" s="25"/>
      <c r="F441" s="25"/>
      <c r="G441" s="25"/>
      <c r="H441" s="52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4"/>
      <c r="Y441" s="4"/>
      <c r="Z441" s="4"/>
    </row>
    <row r="442" ht="12.75" customHeight="1">
      <c r="A442" s="24"/>
      <c r="B442" s="4"/>
      <c r="C442" s="52"/>
      <c r="D442" s="25"/>
      <c r="E442" s="25"/>
      <c r="F442" s="25"/>
      <c r="G442" s="25"/>
      <c r="H442" s="52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4"/>
      <c r="Y442" s="4"/>
      <c r="Z442" s="4"/>
    </row>
    <row r="443" ht="12.75" customHeight="1">
      <c r="A443" s="24"/>
      <c r="B443" s="4"/>
      <c r="C443" s="52"/>
      <c r="D443" s="25"/>
      <c r="E443" s="25"/>
      <c r="F443" s="25"/>
      <c r="G443" s="25"/>
      <c r="H443" s="52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4"/>
      <c r="Y443" s="4"/>
      <c r="Z443" s="4"/>
    </row>
    <row r="444" ht="12.75" customHeight="1">
      <c r="A444" s="24"/>
      <c r="B444" s="4"/>
      <c r="C444" s="52"/>
      <c r="D444" s="25"/>
      <c r="E444" s="25"/>
      <c r="F444" s="25"/>
      <c r="G444" s="25"/>
      <c r="H444" s="52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4"/>
      <c r="Y444" s="4"/>
      <c r="Z444" s="4"/>
    </row>
    <row r="445" ht="12.75" customHeight="1">
      <c r="A445" s="24"/>
      <c r="B445" s="4"/>
      <c r="C445" s="52"/>
      <c r="D445" s="25"/>
      <c r="E445" s="25"/>
      <c r="F445" s="25"/>
      <c r="G445" s="25"/>
      <c r="H445" s="52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4"/>
      <c r="Y445" s="4"/>
      <c r="Z445" s="4"/>
    </row>
    <row r="446" ht="12.75" customHeight="1">
      <c r="A446" s="24"/>
      <c r="B446" s="4"/>
      <c r="C446" s="52"/>
      <c r="D446" s="25"/>
      <c r="E446" s="25"/>
      <c r="F446" s="25"/>
      <c r="G446" s="25"/>
      <c r="H446" s="52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4"/>
      <c r="Y446" s="4"/>
      <c r="Z446" s="4"/>
    </row>
    <row r="447" ht="12.75" customHeight="1">
      <c r="A447" s="24"/>
      <c r="B447" s="4"/>
      <c r="C447" s="52"/>
      <c r="D447" s="25"/>
      <c r="E447" s="25"/>
      <c r="F447" s="25"/>
      <c r="G447" s="25"/>
      <c r="H447" s="52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4"/>
      <c r="Y447" s="4"/>
      <c r="Z447" s="4"/>
    </row>
    <row r="448" ht="12.75" customHeight="1">
      <c r="A448" s="24"/>
      <c r="B448" s="4"/>
      <c r="C448" s="52"/>
      <c r="D448" s="25"/>
      <c r="E448" s="25"/>
      <c r="F448" s="25"/>
      <c r="G448" s="25"/>
      <c r="H448" s="52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4"/>
      <c r="Y448" s="4"/>
      <c r="Z448" s="4"/>
    </row>
    <row r="449" ht="12.75" customHeight="1">
      <c r="A449" s="24"/>
      <c r="B449" s="4"/>
      <c r="C449" s="52"/>
      <c r="D449" s="25"/>
      <c r="E449" s="25"/>
      <c r="F449" s="25"/>
      <c r="G449" s="25"/>
      <c r="H449" s="52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4"/>
      <c r="Y449" s="4"/>
      <c r="Z449" s="4"/>
    </row>
    <row r="450" ht="12.75" customHeight="1">
      <c r="A450" s="24"/>
      <c r="B450" s="4"/>
      <c r="C450" s="52"/>
      <c r="D450" s="25"/>
      <c r="E450" s="25"/>
      <c r="F450" s="25"/>
      <c r="G450" s="25"/>
      <c r="H450" s="52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4"/>
      <c r="Y450" s="4"/>
      <c r="Z450" s="4"/>
    </row>
    <row r="451" ht="12.75" customHeight="1">
      <c r="A451" s="24"/>
      <c r="B451" s="4"/>
      <c r="C451" s="52"/>
      <c r="D451" s="25"/>
      <c r="E451" s="25"/>
      <c r="F451" s="25"/>
      <c r="G451" s="25"/>
      <c r="H451" s="52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4"/>
      <c r="Y451" s="4"/>
      <c r="Z451" s="4"/>
    </row>
    <row r="452" ht="12.75" customHeight="1">
      <c r="A452" s="24"/>
      <c r="B452" s="4"/>
      <c r="C452" s="52"/>
      <c r="D452" s="25"/>
      <c r="E452" s="25"/>
      <c r="F452" s="25"/>
      <c r="G452" s="25"/>
      <c r="H452" s="52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4"/>
      <c r="Y452" s="4"/>
      <c r="Z452" s="4"/>
    </row>
    <row r="453" ht="12.75" customHeight="1">
      <c r="A453" s="24"/>
      <c r="B453" s="4"/>
      <c r="C453" s="52"/>
      <c r="D453" s="25"/>
      <c r="E453" s="25"/>
      <c r="F453" s="25"/>
      <c r="G453" s="25"/>
      <c r="H453" s="52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4"/>
      <c r="Y453" s="4"/>
      <c r="Z453" s="4"/>
    </row>
    <row r="454" ht="12.75" customHeight="1">
      <c r="A454" s="24"/>
      <c r="B454" s="4"/>
      <c r="C454" s="52"/>
      <c r="D454" s="25"/>
      <c r="E454" s="25"/>
      <c r="F454" s="25"/>
      <c r="G454" s="25"/>
      <c r="H454" s="52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4"/>
      <c r="Y454" s="4"/>
      <c r="Z454" s="4"/>
    </row>
    <row r="455" ht="12.75" customHeight="1">
      <c r="A455" s="24"/>
      <c r="B455" s="4"/>
      <c r="C455" s="52"/>
      <c r="D455" s="25"/>
      <c r="E455" s="25"/>
      <c r="F455" s="25"/>
      <c r="G455" s="25"/>
      <c r="H455" s="52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4"/>
      <c r="Y455" s="4"/>
      <c r="Z455" s="4"/>
    </row>
    <row r="456" ht="12.75" customHeight="1">
      <c r="A456" s="24"/>
      <c r="B456" s="4"/>
      <c r="C456" s="52"/>
      <c r="D456" s="25"/>
      <c r="E456" s="25"/>
      <c r="F456" s="25"/>
      <c r="G456" s="25"/>
      <c r="H456" s="52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4"/>
      <c r="Y456" s="4"/>
      <c r="Z456" s="4"/>
    </row>
    <row r="457" ht="12.75" customHeight="1">
      <c r="A457" s="24"/>
      <c r="B457" s="4"/>
      <c r="C457" s="52"/>
      <c r="D457" s="25"/>
      <c r="E457" s="25"/>
      <c r="F457" s="25"/>
      <c r="G457" s="25"/>
      <c r="H457" s="52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4"/>
      <c r="Y457" s="4"/>
      <c r="Z457" s="4"/>
    </row>
    <row r="458" ht="12.75" customHeight="1">
      <c r="A458" s="24"/>
      <c r="B458" s="4"/>
      <c r="C458" s="52"/>
      <c r="D458" s="25"/>
      <c r="E458" s="25"/>
      <c r="F458" s="25"/>
      <c r="G458" s="25"/>
      <c r="H458" s="52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4"/>
      <c r="Y458" s="4"/>
      <c r="Z458" s="4"/>
    </row>
    <row r="459" ht="12.75" customHeight="1">
      <c r="A459" s="24"/>
      <c r="B459" s="4"/>
      <c r="C459" s="52"/>
      <c r="D459" s="25"/>
      <c r="E459" s="25"/>
      <c r="F459" s="25"/>
      <c r="G459" s="25"/>
      <c r="H459" s="52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4"/>
      <c r="Y459" s="4"/>
      <c r="Z459" s="4"/>
    </row>
    <row r="460" ht="12.75" customHeight="1">
      <c r="A460" s="24"/>
      <c r="B460" s="4"/>
      <c r="C460" s="52"/>
      <c r="D460" s="25"/>
      <c r="E460" s="25"/>
      <c r="F460" s="25"/>
      <c r="G460" s="25"/>
      <c r="H460" s="52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4"/>
      <c r="Y460" s="4"/>
      <c r="Z460" s="4"/>
    </row>
    <row r="461" ht="12.75" customHeight="1">
      <c r="A461" s="24"/>
      <c r="B461" s="4"/>
      <c r="C461" s="52"/>
      <c r="D461" s="25"/>
      <c r="E461" s="25"/>
      <c r="F461" s="25"/>
      <c r="G461" s="25"/>
      <c r="H461" s="52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4"/>
      <c r="Y461" s="4"/>
      <c r="Z461" s="4"/>
    </row>
    <row r="462" ht="12.75" customHeight="1">
      <c r="A462" s="24"/>
      <c r="B462" s="4"/>
      <c r="C462" s="52"/>
      <c r="D462" s="25"/>
      <c r="E462" s="25"/>
      <c r="F462" s="25"/>
      <c r="G462" s="25"/>
      <c r="H462" s="52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4"/>
      <c r="Y462" s="4"/>
      <c r="Z462" s="4"/>
    </row>
    <row r="463" ht="12.75" customHeight="1">
      <c r="A463" s="24"/>
      <c r="B463" s="4"/>
      <c r="C463" s="52"/>
      <c r="D463" s="25"/>
      <c r="E463" s="25"/>
      <c r="F463" s="25"/>
      <c r="G463" s="25"/>
      <c r="H463" s="52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4"/>
      <c r="Y463" s="4"/>
      <c r="Z463" s="4"/>
    </row>
    <row r="464" ht="12.75" customHeight="1">
      <c r="A464" s="24"/>
      <c r="B464" s="4"/>
      <c r="C464" s="52"/>
      <c r="D464" s="25"/>
      <c r="E464" s="25"/>
      <c r="F464" s="25"/>
      <c r="G464" s="25"/>
      <c r="H464" s="52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4"/>
      <c r="Y464" s="4"/>
      <c r="Z464" s="4"/>
    </row>
    <row r="465" ht="12.75" customHeight="1">
      <c r="A465" s="24"/>
      <c r="B465" s="4"/>
      <c r="C465" s="52"/>
      <c r="D465" s="25"/>
      <c r="E465" s="25"/>
      <c r="F465" s="25"/>
      <c r="G465" s="25"/>
      <c r="H465" s="52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4"/>
      <c r="Y465" s="4"/>
      <c r="Z465" s="4"/>
    </row>
    <row r="466" ht="12.75" customHeight="1">
      <c r="A466" s="24"/>
      <c r="B466" s="4"/>
      <c r="C466" s="52"/>
      <c r="D466" s="25"/>
      <c r="E466" s="25"/>
      <c r="F466" s="25"/>
      <c r="G466" s="25"/>
      <c r="H466" s="52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4"/>
      <c r="Y466" s="4"/>
      <c r="Z466" s="4"/>
    </row>
    <row r="467" ht="12.75" customHeight="1">
      <c r="A467" s="24"/>
      <c r="B467" s="4"/>
      <c r="C467" s="52"/>
      <c r="D467" s="25"/>
      <c r="E467" s="25"/>
      <c r="F467" s="25"/>
      <c r="G467" s="25"/>
      <c r="H467" s="52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4"/>
      <c r="Y467" s="4"/>
      <c r="Z467" s="4"/>
    </row>
    <row r="468" ht="12.75" customHeight="1">
      <c r="A468" s="24"/>
      <c r="B468" s="4"/>
      <c r="C468" s="52"/>
      <c r="D468" s="25"/>
      <c r="E468" s="25"/>
      <c r="F468" s="25"/>
      <c r="G468" s="25"/>
      <c r="H468" s="52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4"/>
      <c r="Y468" s="4"/>
      <c r="Z468" s="4"/>
    </row>
    <row r="469" ht="12.75" customHeight="1">
      <c r="A469" s="24"/>
      <c r="B469" s="4"/>
      <c r="C469" s="52"/>
      <c r="D469" s="25"/>
      <c r="E469" s="25"/>
      <c r="F469" s="25"/>
      <c r="G469" s="25"/>
      <c r="H469" s="52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4"/>
      <c r="Y469" s="4"/>
      <c r="Z469" s="4"/>
    </row>
    <row r="470" ht="12.75" customHeight="1">
      <c r="A470" s="24"/>
      <c r="B470" s="4"/>
      <c r="C470" s="52"/>
      <c r="D470" s="25"/>
      <c r="E470" s="25"/>
      <c r="F470" s="25"/>
      <c r="G470" s="25"/>
      <c r="H470" s="52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4"/>
      <c r="Y470" s="4"/>
      <c r="Z470" s="4"/>
    </row>
    <row r="471" ht="12.75" customHeight="1">
      <c r="A471" s="24"/>
      <c r="B471" s="4"/>
      <c r="C471" s="52"/>
      <c r="D471" s="25"/>
      <c r="E471" s="25"/>
      <c r="F471" s="25"/>
      <c r="G471" s="25"/>
      <c r="H471" s="52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4"/>
      <c r="Y471" s="4"/>
      <c r="Z471" s="4"/>
    </row>
    <row r="472" ht="12.75" customHeight="1">
      <c r="A472" s="24"/>
      <c r="B472" s="4"/>
      <c r="C472" s="52"/>
      <c r="D472" s="25"/>
      <c r="E472" s="25"/>
      <c r="F472" s="25"/>
      <c r="G472" s="25"/>
      <c r="H472" s="52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4"/>
      <c r="Y472" s="4"/>
      <c r="Z472" s="4"/>
    </row>
    <row r="473" ht="12.75" customHeight="1">
      <c r="A473" s="24"/>
      <c r="B473" s="4"/>
      <c r="C473" s="52"/>
      <c r="D473" s="25"/>
      <c r="E473" s="25"/>
      <c r="F473" s="25"/>
      <c r="G473" s="25"/>
      <c r="H473" s="52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4"/>
      <c r="Y473" s="4"/>
      <c r="Z473" s="4"/>
    </row>
    <row r="474" ht="12.75" customHeight="1">
      <c r="A474" s="24"/>
      <c r="B474" s="4"/>
      <c r="C474" s="52"/>
      <c r="D474" s="25"/>
      <c r="E474" s="25"/>
      <c r="F474" s="25"/>
      <c r="G474" s="25"/>
      <c r="H474" s="52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4"/>
      <c r="Y474" s="4"/>
      <c r="Z474" s="4"/>
    </row>
    <row r="475" ht="12.75" customHeight="1">
      <c r="A475" s="24"/>
      <c r="B475" s="4"/>
      <c r="C475" s="52"/>
      <c r="D475" s="25"/>
      <c r="E475" s="25"/>
      <c r="F475" s="25"/>
      <c r="G475" s="25"/>
      <c r="H475" s="52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4"/>
      <c r="Y475" s="4"/>
      <c r="Z475" s="4"/>
    </row>
    <row r="476" ht="12.75" customHeight="1">
      <c r="A476" s="24"/>
      <c r="B476" s="4"/>
      <c r="C476" s="52"/>
      <c r="D476" s="25"/>
      <c r="E476" s="25"/>
      <c r="F476" s="25"/>
      <c r="G476" s="25"/>
      <c r="H476" s="52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4"/>
      <c r="Y476" s="4"/>
      <c r="Z476" s="4"/>
    </row>
    <row r="477" ht="12.75" customHeight="1">
      <c r="A477" s="24"/>
      <c r="B477" s="4"/>
      <c r="C477" s="52"/>
      <c r="D477" s="25"/>
      <c r="E477" s="25"/>
      <c r="F477" s="25"/>
      <c r="G477" s="25"/>
      <c r="H477" s="52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4"/>
      <c r="Y477" s="4"/>
      <c r="Z477" s="4"/>
    </row>
    <row r="478" ht="12.75" customHeight="1">
      <c r="A478" s="24"/>
      <c r="B478" s="4"/>
      <c r="C478" s="52"/>
      <c r="D478" s="25"/>
      <c r="E478" s="25"/>
      <c r="F478" s="25"/>
      <c r="G478" s="25"/>
      <c r="H478" s="52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4"/>
      <c r="Y478" s="4"/>
      <c r="Z478" s="4"/>
    </row>
    <row r="479" ht="12.75" customHeight="1">
      <c r="A479" s="24"/>
      <c r="B479" s="4"/>
      <c r="C479" s="52"/>
      <c r="D479" s="25"/>
      <c r="E479" s="25"/>
      <c r="F479" s="25"/>
      <c r="G479" s="25"/>
      <c r="H479" s="52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4"/>
      <c r="Y479" s="4"/>
      <c r="Z479" s="4"/>
    </row>
    <row r="480" ht="12.75" customHeight="1">
      <c r="A480" s="24"/>
      <c r="B480" s="4"/>
      <c r="C480" s="52"/>
      <c r="D480" s="25"/>
      <c r="E480" s="25"/>
      <c r="F480" s="25"/>
      <c r="G480" s="25"/>
      <c r="H480" s="52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4"/>
      <c r="Y480" s="4"/>
      <c r="Z480" s="4"/>
    </row>
    <row r="481" ht="12.75" customHeight="1">
      <c r="A481" s="24"/>
      <c r="B481" s="4"/>
      <c r="C481" s="52"/>
      <c r="D481" s="25"/>
      <c r="E481" s="25"/>
      <c r="F481" s="25"/>
      <c r="G481" s="25"/>
      <c r="H481" s="52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4"/>
      <c r="Y481" s="4"/>
      <c r="Z481" s="4"/>
    </row>
    <row r="482" ht="12.75" customHeight="1">
      <c r="A482" s="24"/>
      <c r="B482" s="4"/>
      <c r="C482" s="52"/>
      <c r="D482" s="25"/>
      <c r="E482" s="25"/>
      <c r="F482" s="25"/>
      <c r="G482" s="25"/>
      <c r="H482" s="52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4"/>
      <c r="Y482" s="4"/>
      <c r="Z482" s="4"/>
    </row>
    <row r="483" ht="12.75" customHeight="1">
      <c r="A483" s="24"/>
      <c r="B483" s="4"/>
      <c r="C483" s="52"/>
      <c r="D483" s="25"/>
      <c r="E483" s="25"/>
      <c r="F483" s="25"/>
      <c r="G483" s="25"/>
      <c r="H483" s="52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4"/>
      <c r="Y483" s="4"/>
      <c r="Z483" s="4"/>
    </row>
    <row r="484" ht="12.75" customHeight="1">
      <c r="A484" s="24"/>
      <c r="B484" s="4"/>
      <c r="C484" s="52"/>
      <c r="D484" s="25"/>
      <c r="E484" s="25"/>
      <c r="F484" s="25"/>
      <c r="G484" s="25"/>
      <c r="H484" s="52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4"/>
      <c r="Y484" s="4"/>
      <c r="Z484" s="4"/>
    </row>
    <row r="485" ht="12.75" customHeight="1">
      <c r="A485" s="24"/>
      <c r="B485" s="4"/>
      <c r="C485" s="52"/>
      <c r="D485" s="25"/>
      <c r="E485" s="25"/>
      <c r="F485" s="25"/>
      <c r="G485" s="25"/>
      <c r="H485" s="52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4"/>
      <c r="Y485" s="4"/>
      <c r="Z485" s="4"/>
    </row>
    <row r="486" ht="12.75" customHeight="1">
      <c r="A486" s="24"/>
      <c r="B486" s="4"/>
      <c r="C486" s="52"/>
      <c r="D486" s="25"/>
      <c r="E486" s="25"/>
      <c r="F486" s="25"/>
      <c r="G486" s="25"/>
      <c r="H486" s="52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4"/>
      <c r="Y486" s="4"/>
      <c r="Z486" s="4"/>
    </row>
    <row r="487" ht="12.75" customHeight="1">
      <c r="A487" s="24"/>
      <c r="B487" s="4"/>
      <c r="C487" s="52"/>
      <c r="D487" s="25"/>
      <c r="E487" s="25"/>
      <c r="F487" s="25"/>
      <c r="G487" s="25"/>
      <c r="H487" s="52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4"/>
      <c r="Y487" s="4"/>
      <c r="Z487" s="4"/>
    </row>
    <row r="488" ht="12.75" customHeight="1">
      <c r="A488" s="24"/>
      <c r="B488" s="4"/>
      <c r="C488" s="52"/>
      <c r="D488" s="25"/>
      <c r="E488" s="25"/>
      <c r="F488" s="25"/>
      <c r="G488" s="25"/>
      <c r="H488" s="52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4"/>
      <c r="Y488" s="4"/>
      <c r="Z488" s="4"/>
    </row>
    <row r="489" ht="12.75" customHeight="1">
      <c r="A489" s="24"/>
      <c r="B489" s="4"/>
      <c r="C489" s="52"/>
      <c r="D489" s="25"/>
      <c r="E489" s="25"/>
      <c r="F489" s="25"/>
      <c r="G489" s="25"/>
      <c r="H489" s="52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4"/>
      <c r="Y489" s="4"/>
      <c r="Z489" s="4"/>
    </row>
    <row r="490" ht="12.75" customHeight="1">
      <c r="A490" s="24"/>
      <c r="B490" s="4"/>
      <c r="C490" s="52"/>
      <c r="D490" s="25"/>
      <c r="E490" s="25"/>
      <c r="F490" s="25"/>
      <c r="G490" s="25"/>
      <c r="H490" s="52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4"/>
      <c r="Y490" s="4"/>
      <c r="Z490" s="4"/>
    </row>
    <row r="491" ht="12.75" customHeight="1">
      <c r="A491" s="24"/>
      <c r="B491" s="4"/>
      <c r="C491" s="52"/>
      <c r="D491" s="25"/>
      <c r="E491" s="25"/>
      <c r="F491" s="25"/>
      <c r="G491" s="25"/>
      <c r="H491" s="52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4"/>
      <c r="Y491" s="4"/>
      <c r="Z491" s="4"/>
    </row>
    <row r="492" ht="12.75" customHeight="1">
      <c r="A492" s="24"/>
      <c r="B492" s="4"/>
      <c r="C492" s="52"/>
      <c r="D492" s="25"/>
      <c r="E492" s="25"/>
      <c r="F492" s="25"/>
      <c r="G492" s="25"/>
      <c r="H492" s="52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4"/>
      <c r="Y492" s="4"/>
      <c r="Z492" s="4"/>
    </row>
    <row r="493" ht="12.75" customHeight="1">
      <c r="A493" s="24"/>
      <c r="B493" s="4"/>
      <c r="C493" s="52"/>
      <c r="D493" s="25"/>
      <c r="E493" s="25"/>
      <c r="F493" s="25"/>
      <c r="G493" s="25"/>
      <c r="H493" s="52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4"/>
      <c r="Y493" s="4"/>
      <c r="Z493" s="4"/>
    </row>
    <row r="494" ht="12.75" customHeight="1">
      <c r="A494" s="24"/>
      <c r="B494" s="4"/>
      <c r="C494" s="52"/>
      <c r="D494" s="25"/>
      <c r="E494" s="25"/>
      <c r="F494" s="25"/>
      <c r="G494" s="25"/>
      <c r="H494" s="52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4"/>
      <c r="Y494" s="4"/>
      <c r="Z494" s="4"/>
    </row>
    <row r="495" ht="12.75" customHeight="1">
      <c r="A495" s="24"/>
      <c r="B495" s="4"/>
      <c r="C495" s="52"/>
      <c r="D495" s="25"/>
      <c r="E495" s="25"/>
      <c r="F495" s="25"/>
      <c r="G495" s="25"/>
      <c r="H495" s="52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4"/>
      <c r="Y495" s="4"/>
      <c r="Z495" s="4"/>
    </row>
    <row r="496" ht="12.75" customHeight="1">
      <c r="A496" s="24"/>
      <c r="B496" s="4"/>
      <c r="C496" s="52"/>
      <c r="D496" s="25"/>
      <c r="E496" s="25"/>
      <c r="F496" s="25"/>
      <c r="G496" s="25"/>
      <c r="H496" s="52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4"/>
      <c r="Y496" s="4"/>
      <c r="Z496" s="4"/>
    </row>
    <row r="497" ht="12.75" customHeight="1">
      <c r="A497" s="24"/>
      <c r="B497" s="4"/>
      <c r="C497" s="52"/>
      <c r="D497" s="25"/>
      <c r="E497" s="25"/>
      <c r="F497" s="25"/>
      <c r="G497" s="25"/>
      <c r="H497" s="52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4"/>
      <c r="Y497" s="4"/>
      <c r="Z497" s="4"/>
    </row>
    <row r="498" ht="12.75" customHeight="1">
      <c r="A498" s="24"/>
      <c r="B498" s="4"/>
      <c r="C498" s="52"/>
      <c r="D498" s="25"/>
      <c r="E498" s="25"/>
      <c r="F498" s="25"/>
      <c r="G498" s="25"/>
      <c r="H498" s="52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4"/>
      <c r="Y498" s="4"/>
      <c r="Z498" s="4"/>
    </row>
    <row r="499" ht="12.75" customHeight="1">
      <c r="A499" s="24"/>
      <c r="B499" s="4"/>
      <c r="C499" s="52"/>
      <c r="D499" s="25"/>
      <c r="E499" s="25"/>
      <c r="F499" s="25"/>
      <c r="G499" s="25"/>
      <c r="H499" s="52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4"/>
      <c r="Y499" s="4"/>
      <c r="Z499" s="4"/>
    </row>
    <row r="500" ht="12.75" customHeight="1">
      <c r="A500" s="24"/>
      <c r="B500" s="4"/>
      <c r="C500" s="52"/>
      <c r="D500" s="25"/>
      <c r="E500" s="25"/>
      <c r="F500" s="25"/>
      <c r="G500" s="25"/>
      <c r="H500" s="52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4"/>
      <c r="Y500" s="4"/>
      <c r="Z500" s="4"/>
    </row>
    <row r="501" ht="12.75" customHeight="1">
      <c r="A501" s="24"/>
      <c r="B501" s="4"/>
      <c r="C501" s="52"/>
      <c r="D501" s="25"/>
      <c r="E501" s="25"/>
      <c r="F501" s="25"/>
      <c r="G501" s="25"/>
      <c r="H501" s="52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4"/>
      <c r="Y501" s="4"/>
      <c r="Z501" s="4"/>
    </row>
    <row r="502" ht="12.75" customHeight="1">
      <c r="A502" s="24"/>
      <c r="B502" s="4"/>
      <c r="C502" s="52"/>
      <c r="D502" s="25"/>
      <c r="E502" s="25"/>
      <c r="F502" s="25"/>
      <c r="G502" s="25"/>
      <c r="H502" s="52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4"/>
      <c r="Y502" s="4"/>
      <c r="Z502" s="4"/>
    </row>
    <row r="503" ht="12.75" customHeight="1">
      <c r="A503" s="24"/>
      <c r="B503" s="4"/>
      <c r="C503" s="52"/>
      <c r="D503" s="25"/>
      <c r="E503" s="25"/>
      <c r="F503" s="25"/>
      <c r="G503" s="25"/>
      <c r="H503" s="52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4"/>
      <c r="Y503" s="4"/>
      <c r="Z503" s="4"/>
    </row>
    <row r="504" ht="12.75" customHeight="1">
      <c r="A504" s="24"/>
      <c r="B504" s="4"/>
      <c r="C504" s="52"/>
      <c r="D504" s="25"/>
      <c r="E504" s="25"/>
      <c r="F504" s="25"/>
      <c r="G504" s="25"/>
      <c r="H504" s="52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4"/>
      <c r="Y504" s="4"/>
      <c r="Z504" s="4"/>
    </row>
    <row r="505" ht="12.75" customHeight="1">
      <c r="A505" s="24"/>
      <c r="B505" s="4"/>
      <c r="C505" s="52"/>
      <c r="D505" s="25"/>
      <c r="E505" s="25"/>
      <c r="F505" s="25"/>
      <c r="G505" s="25"/>
      <c r="H505" s="52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4"/>
      <c r="Y505" s="4"/>
      <c r="Z505" s="4"/>
    </row>
    <row r="506" ht="12.75" customHeight="1">
      <c r="A506" s="24"/>
      <c r="B506" s="4"/>
      <c r="C506" s="52"/>
      <c r="D506" s="25"/>
      <c r="E506" s="25"/>
      <c r="F506" s="25"/>
      <c r="G506" s="25"/>
      <c r="H506" s="52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4"/>
      <c r="Y506" s="4"/>
      <c r="Z506" s="4"/>
    </row>
    <row r="507" ht="12.75" customHeight="1">
      <c r="A507" s="24"/>
      <c r="B507" s="4"/>
      <c r="C507" s="52"/>
      <c r="D507" s="25"/>
      <c r="E507" s="25"/>
      <c r="F507" s="25"/>
      <c r="G507" s="25"/>
      <c r="H507" s="52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4"/>
      <c r="Y507" s="4"/>
      <c r="Z507" s="4"/>
    </row>
    <row r="508" ht="12.75" customHeight="1">
      <c r="A508" s="24"/>
      <c r="B508" s="4"/>
      <c r="C508" s="52"/>
      <c r="D508" s="25"/>
      <c r="E508" s="25"/>
      <c r="F508" s="25"/>
      <c r="G508" s="25"/>
      <c r="H508" s="52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4"/>
      <c r="Y508" s="4"/>
      <c r="Z508" s="4"/>
    </row>
    <row r="509" ht="12.75" customHeight="1">
      <c r="A509" s="24"/>
      <c r="B509" s="4"/>
      <c r="C509" s="52"/>
      <c r="D509" s="25"/>
      <c r="E509" s="25"/>
      <c r="F509" s="25"/>
      <c r="G509" s="25"/>
      <c r="H509" s="52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4"/>
      <c r="Y509" s="4"/>
      <c r="Z509" s="4"/>
    </row>
    <row r="510" ht="12.75" customHeight="1">
      <c r="A510" s="24"/>
      <c r="B510" s="4"/>
      <c r="C510" s="52"/>
      <c r="D510" s="25"/>
      <c r="E510" s="25"/>
      <c r="F510" s="25"/>
      <c r="G510" s="25"/>
      <c r="H510" s="52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4"/>
      <c r="Y510" s="4"/>
      <c r="Z510" s="4"/>
    </row>
    <row r="511" ht="12.75" customHeight="1">
      <c r="A511" s="24"/>
      <c r="B511" s="4"/>
      <c r="C511" s="52"/>
      <c r="D511" s="25"/>
      <c r="E511" s="25"/>
      <c r="F511" s="25"/>
      <c r="G511" s="25"/>
      <c r="H511" s="52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4"/>
      <c r="Y511" s="4"/>
      <c r="Z511" s="4"/>
    </row>
    <row r="512" ht="12.75" customHeight="1">
      <c r="A512" s="24"/>
      <c r="B512" s="4"/>
      <c r="C512" s="52"/>
      <c r="D512" s="25"/>
      <c r="E512" s="25"/>
      <c r="F512" s="25"/>
      <c r="G512" s="25"/>
      <c r="H512" s="52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4"/>
      <c r="Y512" s="4"/>
      <c r="Z512" s="4"/>
    </row>
    <row r="513" ht="12.75" customHeight="1">
      <c r="A513" s="24"/>
      <c r="B513" s="4"/>
      <c r="C513" s="52"/>
      <c r="D513" s="25"/>
      <c r="E513" s="25"/>
      <c r="F513" s="25"/>
      <c r="G513" s="25"/>
      <c r="H513" s="52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4"/>
      <c r="Y513" s="4"/>
      <c r="Z513" s="4"/>
    </row>
    <row r="514" ht="12.75" customHeight="1">
      <c r="A514" s="24"/>
      <c r="B514" s="4"/>
      <c r="C514" s="52"/>
      <c r="D514" s="25"/>
      <c r="E514" s="25"/>
      <c r="F514" s="25"/>
      <c r="G514" s="25"/>
      <c r="H514" s="52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4"/>
      <c r="Y514" s="4"/>
      <c r="Z514" s="4"/>
    </row>
    <row r="515" ht="12.75" customHeight="1">
      <c r="A515" s="24"/>
      <c r="B515" s="4"/>
      <c r="C515" s="52"/>
      <c r="D515" s="25"/>
      <c r="E515" s="25"/>
      <c r="F515" s="25"/>
      <c r="G515" s="25"/>
      <c r="H515" s="52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4"/>
      <c r="Y515" s="4"/>
      <c r="Z515" s="4"/>
    </row>
    <row r="516" ht="12.75" customHeight="1">
      <c r="A516" s="24"/>
      <c r="B516" s="4"/>
      <c r="C516" s="52"/>
      <c r="D516" s="25"/>
      <c r="E516" s="25"/>
      <c r="F516" s="25"/>
      <c r="G516" s="25"/>
      <c r="H516" s="52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4"/>
      <c r="Y516" s="4"/>
      <c r="Z516" s="4"/>
    </row>
    <row r="517" ht="12.75" customHeight="1">
      <c r="A517" s="24"/>
      <c r="B517" s="4"/>
      <c r="C517" s="52"/>
      <c r="D517" s="25"/>
      <c r="E517" s="25"/>
      <c r="F517" s="25"/>
      <c r="G517" s="25"/>
      <c r="H517" s="52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4"/>
      <c r="Y517" s="4"/>
      <c r="Z517" s="4"/>
    </row>
    <row r="518" ht="12.75" customHeight="1">
      <c r="A518" s="24"/>
      <c r="B518" s="4"/>
      <c r="C518" s="52"/>
      <c r="D518" s="25"/>
      <c r="E518" s="25"/>
      <c r="F518" s="25"/>
      <c r="G518" s="25"/>
      <c r="H518" s="5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4"/>
      <c r="Y518" s="4"/>
      <c r="Z518" s="4"/>
    </row>
    <row r="519" ht="12.75" customHeight="1">
      <c r="A519" s="24"/>
      <c r="B519" s="4"/>
      <c r="C519" s="52"/>
      <c r="D519" s="25"/>
      <c r="E519" s="25"/>
      <c r="F519" s="25"/>
      <c r="G519" s="25"/>
      <c r="H519" s="52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4"/>
      <c r="Y519" s="4"/>
      <c r="Z519" s="4"/>
    </row>
    <row r="520" ht="12.75" customHeight="1">
      <c r="A520" s="24"/>
      <c r="B520" s="4"/>
      <c r="C520" s="52"/>
      <c r="D520" s="25"/>
      <c r="E520" s="25"/>
      <c r="F520" s="25"/>
      <c r="G520" s="25"/>
      <c r="H520" s="52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4"/>
      <c r="Y520" s="4"/>
      <c r="Z520" s="4"/>
    </row>
    <row r="521" ht="12.75" customHeight="1">
      <c r="A521" s="24"/>
      <c r="B521" s="4"/>
      <c r="C521" s="52"/>
      <c r="D521" s="25"/>
      <c r="E521" s="25"/>
      <c r="F521" s="25"/>
      <c r="G521" s="25"/>
      <c r="H521" s="52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4"/>
      <c r="Y521" s="4"/>
      <c r="Z521" s="4"/>
    </row>
    <row r="522" ht="12.75" customHeight="1">
      <c r="A522" s="24"/>
      <c r="B522" s="4"/>
      <c r="C522" s="52"/>
      <c r="D522" s="25"/>
      <c r="E522" s="25"/>
      <c r="F522" s="25"/>
      <c r="G522" s="25"/>
      <c r="H522" s="52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4"/>
      <c r="Y522" s="4"/>
      <c r="Z522" s="4"/>
    </row>
    <row r="523" ht="12.75" customHeight="1">
      <c r="A523" s="24"/>
      <c r="B523" s="4"/>
      <c r="C523" s="52"/>
      <c r="D523" s="25"/>
      <c r="E523" s="25"/>
      <c r="F523" s="25"/>
      <c r="G523" s="25"/>
      <c r="H523" s="52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4"/>
      <c r="Y523" s="4"/>
      <c r="Z523" s="4"/>
    </row>
    <row r="524" ht="12.75" customHeight="1">
      <c r="A524" s="24"/>
      <c r="B524" s="4"/>
      <c r="C524" s="52"/>
      <c r="D524" s="25"/>
      <c r="E524" s="25"/>
      <c r="F524" s="25"/>
      <c r="G524" s="25"/>
      <c r="H524" s="52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4"/>
      <c r="Y524" s="4"/>
      <c r="Z524" s="4"/>
    </row>
    <row r="525" ht="12.75" customHeight="1">
      <c r="A525" s="24"/>
      <c r="B525" s="4"/>
      <c r="C525" s="52"/>
      <c r="D525" s="25"/>
      <c r="E525" s="25"/>
      <c r="F525" s="25"/>
      <c r="G525" s="25"/>
      <c r="H525" s="52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4"/>
      <c r="Y525" s="4"/>
      <c r="Z525" s="4"/>
    </row>
    <row r="526" ht="12.75" customHeight="1">
      <c r="A526" s="24"/>
      <c r="B526" s="4"/>
      <c r="C526" s="52"/>
      <c r="D526" s="25"/>
      <c r="E526" s="25"/>
      <c r="F526" s="25"/>
      <c r="G526" s="25"/>
      <c r="H526" s="5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4"/>
      <c r="Y526" s="4"/>
      <c r="Z526" s="4"/>
    </row>
    <row r="527" ht="12.75" customHeight="1">
      <c r="A527" s="24"/>
      <c r="B527" s="4"/>
      <c r="C527" s="52"/>
      <c r="D527" s="25"/>
      <c r="E527" s="25"/>
      <c r="F527" s="25"/>
      <c r="G527" s="25"/>
      <c r="H527" s="5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4"/>
      <c r="Y527" s="4"/>
      <c r="Z527" s="4"/>
    </row>
    <row r="528" ht="12.75" customHeight="1">
      <c r="A528" s="24"/>
      <c r="B528" s="4"/>
      <c r="C528" s="52"/>
      <c r="D528" s="25"/>
      <c r="E528" s="25"/>
      <c r="F528" s="25"/>
      <c r="G528" s="25"/>
      <c r="H528" s="5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4"/>
      <c r="Y528" s="4"/>
      <c r="Z528" s="4"/>
    </row>
    <row r="529" ht="12.75" customHeight="1">
      <c r="A529" s="24"/>
      <c r="B529" s="4"/>
      <c r="C529" s="52"/>
      <c r="D529" s="25"/>
      <c r="E529" s="25"/>
      <c r="F529" s="25"/>
      <c r="G529" s="25"/>
      <c r="H529" s="5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4"/>
      <c r="Y529" s="4"/>
      <c r="Z529" s="4"/>
    </row>
    <row r="530" ht="12.75" customHeight="1">
      <c r="A530" s="24"/>
      <c r="B530" s="4"/>
      <c r="C530" s="52"/>
      <c r="D530" s="25"/>
      <c r="E530" s="25"/>
      <c r="F530" s="25"/>
      <c r="G530" s="25"/>
      <c r="H530" s="52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4"/>
      <c r="Y530" s="4"/>
      <c r="Z530" s="4"/>
    </row>
    <row r="531" ht="12.75" customHeight="1">
      <c r="A531" s="24"/>
      <c r="B531" s="4"/>
      <c r="C531" s="52"/>
      <c r="D531" s="25"/>
      <c r="E531" s="25"/>
      <c r="F531" s="25"/>
      <c r="G531" s="25"/>
      <c r="H531" s="5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4"/>
      <c r="Y531" s="4"/>
      <c r="Z531" s="4"/>
    </row>
    <row r="532" ht="12.75" customHeight="1">
      <c r="A532" s="24"/>
      <c r="B532" s="4"/>
      <c r="C532" s="52"/>
      <c r="D532" s="25"/>
      <c r="E532" s="25"/>
      <c r="F532" s="25"/>
      <c r="G532" s="25"/>
      <c r="H532" s="52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4"/>
      <c r="Y532" s="4"/>
      <c r="Z532" s="4"/>
    </row>
    <row r="533" ht="12.75" customHeight="1">
      <c r="A533" s="24"/>
      <c r="B533" s="4"/>
      <c r="C533" s="52"/>
      <c r="D533" s="25"/>
      <c r="E533" s="25"/>
      <c r="F533" s="25"/>
      <c r="G533" s="25"/>
      <c r="H533" s="52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4"/>
      <c r="Y533" s="4"/>
      <c r="Z533" s="4"/>
    </row>
    <row r="534" ht="12.75" customHeight="1">
      <c r="A534" s="24"/>
      <c r="B534" s="4"/>
      <c r="C534" s="52"/>
      <c r="D534" s="25"/>
      <c r="E534" s="25"/>
      <c r="F534" s="25"/>
      <c r="G534" s="25"/>
      <c r="H534" s="52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4"/>
      <c r="Y534" s="4"/>
      <c r="Z534" s="4"/>
    </row>
    <row r="535" ht="12.75" customHeight="1">
      <c r="A535" s="24"/>
      <c r="B535" s="4"/>
      <c r="C535" s="52"/>
      <c r="D535" s="25"/>
      <c r="E535" s="25"/>
      <c r="F535" s="25"/>
      <c r="G535" s="25"/>
      <c r="H535" s="52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4"/>
      <c r="Y535" s="4"/>
      <c r="Z535" s="4"/>
    </row>
    <row r="536" ht="12.75" customHeight="1">
      <c r="A536" s="24"/>
      <c r="B536" s="4"/>
      <c r="C536" s="52"/>
      <c r="D536" s="25"/>
      <c r="E536" s="25"/>
      <c r="F536" s="25"/>
      <c r="G536" s="25"/>
      <c r="H536" s="52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4"/>
      <c r="Y536" s="4"/>
      <c r="Z536" s="4"/>
    </row>
    <row r="537" ht="12.75" customHeight="1">
      <c r="A537" s="24"/>
      <c r="B537" s="4"/>
      <c r="C537" s="52"/>
      <c r="D537" s="25"/>
      <c r="E537" s="25"/>
      <c r="F537" s="25"/>
      <c r="G537" s="25"/>
      <c r="H537" s="52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4"/>
      <c r="Y537" s="4"/>
      <c r="Z537" s="4"/>
    </row>
    <row r="538" ht="12.75" customHeight="1">
      <c r="A538" s="24"/>
      <c r="B538" s="4"/>
      <c r="C538" s="52"/>
      <c r="D538" s="25"/>
      <c r="E538" s="25"/>
      <c r="F538" s="25"/>
      <c r="G538" s="25"/>
      <c r="H538" s="52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4"/>
      <c r="Y538" s="4"/>
      <c r="Z538" s="4"/>
    </row>
    <row r="539" ht="12.75" customHeight="1">
      <c r="A539" s="24"/>
      <c r="B539" s="4"/>
      <c r="C539" s="52"/>
      <c r="D539" s="25"/>
      <c r="E539" s="25"/>
      <c r="F539" s="25"/>
      <c r="G539" s="25"/>
      <c r="H539" s="52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4"/>
      <c r="Y539" s="4"/>
      <c r="Z539" s="4"/>
    </row>
    <row r="540" ht="12.75" customHeight="1">
      <c r="A540" s="24"/>
      <c r="B540" s="4"/>
      <c r="C540" s="52"/>
      <c r="D540" s="25"/>
      <c r="E540" s="25"/>
      <c r="F540" s="25"/>
      <c r="G540" s="25"/>
      <c r="H540" s="52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4"/>
      <c r="Y540" s="4"/>
      <c r="Z540" s="4"/>
    </row>
    <row r="541" ht="12.75" customHeight="1">
      <c r="A541" s="24"/>
      <c r="B541" s="4"/>
      <c r="C541" s="52"/>
      <c r="D541" s="25"/>
      <c r="E541" s="25"/>
      <c r="F541" s="25"/>
      <c r="G541" s="25"/>
      <c r="H541" s="52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4"/>
      <c r="Y541" s="4"/>
      <c r="Z541" s="4"/>
    </row>
    <row r="542" ht="12.75" customHeight="1">
      <c r="A542" s="24"/>
      <c r="B542" s="4"/>
      <c r="C542" s="52"/>
      <c r="D542" s="25"/>
      <c r="E542" s="25"/>
      <c r="F542" s="25"/>
      <c r="G542" s="25"/>
      <c r="H542" s="52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4"/>
      <c r="Y542" s="4"/>
      <c r="Z542" s="4"/>
    </row>
    <row r="543" ht="12.75" customHeight="1">
      <c r="A543" s="24"/>
      <c r="B543" s="4"/>
      <c r="C543" s="52"/>
      <c r="D543" s="25"/>
      <c r="E543" s="25"/>
      <c r="F543" s="25"/>
      <c r="G543" s="25"/>
      <c r="H543" s="52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4"/>
      <c r="Y543" s="4"/>
      <c r="Z543" s="4"/>
    </row>
    <row r="544" ht="12.75" customHeight="1">
      <c r="A544" s="24"/>
      <c r="B544" s="4"/>
      <c r="C544" s="52"/>
      <c r="D544" s="25"/>
      <c r="E544" s="25"/>
      <c r="F544" s="25"/>
      <c r="G544" s="25"/>
      <c r="H544" s="52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4"/>
      <c r="Y544" s="4"/>
      <c r="Z544" s="4"/>
    </row>
    <row r="545" ht="12.75" customHeight="1">
      <c r="A545" s="24"/>
      <c r="B545" s="4"/>
      <c r="C545" s="52"/>
      <c r="D545" s="25"/>
      <c r="E545" s="25"/>
      <c r="F545" s="25"/>
      <c r="G545" s="25"/>
      <c r="H545" s="52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4"/>
      <c r="Y545" s="4"/>
      <c r="Z545" s="4"/>
    </row>
    <row r="546" ht="12.75" customHeight="1">
      <c r="A546" s="24"/>
      <c r="B546" s="4"/>
      <c r="C546" s="52"/>
      <c r="D546" s="25"/>
      <c r="E546" s="25"/>
      <c r="F546" s="25"/>
      <c r="G546" s="25"/>
      <c r="H546" s="5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4"/>
      <c r="Y546" s="4"/>
      <c r="Z546" s="4"/>
    </row>
    <row r="547" ht="12.75" customHeight="1">
      <c r="A547" s="24"/>
      <c r="B547" s="4"/>
      <c r="C547" s="52"/>
      <c r="D547" s="25"/>
      <c r="E547" s="25"/>
      <c r="F547" s="25"/>
      <c r="G547" s="25"/>
      <c r="H547" s="52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4"/>
      <c r="Y547" s="4"/>
      <c r="Z547" s="4"/>
    </row>
    <row r="548" ht="12.75" customHeight="1">
      <c r="A548" s="24"/>
      <c r="B548" s="4"/>
      <c r="C548" s="52"/>
      <c r="D548" s="25"/>
      <c r="E548" s="25"/>
      <c r="F548" s="25"/>
      <c r="G548" s="25"/>
      <c r="H548" s="52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4"/>
      <c r="Y548" s="4"/>
      <c r="Z548" s="4"/>
    </row>
    <row r="549" ht="12.75" customHeight="1">
      <c r="A549" s="24"/>
      <c r="B549" s="4"/>
      <c r="C549" s="52"/>
      <c r="D549" s="25"/>
      <c r="E549" s="25"/>
      <c r="F549" s="25"/>
      <c r="G549" s="25"/>
      <c r="H549" s="52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4"/>
      <c r="Y549" s="4"/>
      <c r="Z549" s="4"/>
    </row>
    <row r="550" ht="12.75" customHeight="1">
      <c r="A550" s="24"/>
      <c r="B550" s="4"/>
      <c r="C550" s="52"/>
      <c r="D550" s="25"/>
      <c r="E550" s="25"/>
      <c r="F550" s="25"/>
      <c r="G550" s="25"/>
      <c r="H550" s="52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4"/>
      <c r="Y550" s="4"/>
      <c r="Z550" s="4"/>
    </row>
    <row r="551" ht="12.75" customHeight="1">
      <c r="A551" s="24"/>
      <c r="B551" s="4"/>
      <c r="C551" s="52"/>
      <c r="D551" s="25"/>
      <c r="E551" s="25"/>
      <c r="F551" s="25"/>
      <c r="G551" s="25"/>
      <c r="H551" s="52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4"/>
      <c r="Y551" s="4"/>
      <c r="Z551" s="4"/>
    </row>
    <row r="552" ht="12.75" customHeight="1">
      <c r="A552" s="24"/>
      <c r="B552" s="4"/>
      <c r="C552" s="52"/>
      <c r="D552" s="25"/>
      <c r="E552" s="25"/>
      <c r="F552" s="25"/>
      <c r="G552" s="25"/>
      <c r="H552" s="52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4"/>
      <c r="Y552" s="4"/>
      <c r="Z552" s="4"/>
    </row>
    <row r="553" ht="12.75" customHeight="1">
      <c r="A553" s="24"/>
      <c r="B553" s="4"/>
      <c r="C553" s="52"/>
      <c r="D553" s="25"/>
      <c r="E553" s="25"/>
      <c r="F553" s="25"/>
      <c r="G553" s="25"/>
      <c r="H553" s="52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4"/>
      <c r="Y553" s="4"/>
      <c r="Z553" s="4"/>
    </row>
    <row r="554" ht="12.75" customHeight="1">
      <c r="A554" s="24"/>
      <c r="B554" s="4"/>
      <c r="C554" s="52"/>
      <c r="D554" s="25"/>
      <c r="E554" s="25"/>
      <c r="F554" s="25"/>
      <c r="G554" s="25"/>
      <c r="H554" s="52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4"/>
      <c r="Y554" s="4"/>
      <c r="Z554" s="4"/>
    </row>
    <row r="555" ht="12.75" customHeight="1">
      <c r="A555" s="24"/>
      <c r="B555" s="4"/>
      <c r="C555" s="52"/>
      <c r="D555" s="25"/>
      <c r="E555" s="25"/>
      <c r="F555" s="25"/>
      <c r="G555" s="25"/>
      <c r="H555" s="52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4"/>
      <c r="Y555" s="4"/>
      <c r="Z555" s="4"/>
    </row>
    <row r="556" ht="12.75" customHeight="1">
      <c r="A556" s="24"/>
      <c r="B556" s="4"/>
      <c r="C556" s="52"/>
      <c r="D556" s="25"/>
      <c r="E556" s="25"/>
      <c r="F556" s="25"/>
      <c r="G556" s="25"/>
      <c r="H556" s="52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4"/>
      <c r="Y556" s="4"/>
      <c r="Z556" s="4"/>
    </row>
    <row r="557" ht="12.75" customHeight="1">
      <c r="A557" s="24"/>
      <c r="B557" s="4"/>
      <c r="C557" s="52"/>
      <c r="D557" s="25"/>
      <c r="E557" s="25"/>
      <c r="F557" s="25"/>
      <c r="G557" s="25"/>
      <c r="H557" s="5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4"/>
      <c r="Y557" s="4"/>
      <c r="Z557" s="4"/>
    </row>
    <row r="558" ht="12.75" customHeight="1">
      <c r="A558" s="24"/>
      <c r="B558" s="4"/>
      <c r="C558" s="52"/>
      <c r="D558" s="25"/>
      <c r="E558" s="25"/>
      <c r="F558" s="25"/>
      <c r="G558" s="25"/>
      <c r="H558" s="52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4"/>
      <c r="Y558" s="4"/>
      <c r="Z558" s="4"/>
    </row>
    <row r="559" ht="12.75" customHeight="1">
      <c r="A559" s="24"/>
      <c r="B559" s="4"/>
      <c r="C559" s="52"/>
      <c r="D559" s="25"/>
      <c r="E559" s="25"/>
      <c r="F559" s="25"/>
      <c r="G559" s="25"/>
      <c r="H559" s="52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4"/>
      <c r="Y559" s="4"/>
      <c r="Z559" s="4"/>
    </row>
    <row r="560" ht="12.75" customHeight="1">
      <c r="A560" s="24"/>
      <c r="B560" s="4"/>
      <c r="C560" s="52"/>
      <c r="D560" s="25"/>
      <c r="E560" s="25"/>
      <c r="F560" s="25"/>
      <c r="G560" s="25"/>
      <c r="H560" s="52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4"/>
      <c r="Y560" s="4"/>
      <c r="Z560" s="4"/>
    </row>
    <row r="561" ht="12.75" customHeight="1">
      <c r="A561" s="24"/>
      <c r="B561" s="4"/>
      <c r="C561" s="52"/>
      <c r="D561" s="25"/>
      <c r="E561" s="25"/>
      <c r="F561" s="25"/>
      <c r="G561" s="25"/>
      <c r="H561" s="52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4"/>
      <c r="Y561" s="4"/>
      <c r="Z561" s="4"/>
    </row>
    <row r="562" ht="12.75" customHeight="1">
      <c r="A562" s="24"/>
      <c r="B562" s="4"/>
      <c r="C562" s="52"/>
      <c r="D562" s="25"/>
      <c r="E562" s="25"/>
      <c r="F562" s="25"/>
      <c r="G562" s="25"/>
      <c r="H562" s="52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4"/>
      <c r="Y562" s="4"/>
      <c r="Z562" s="4"/>
    </row>
    <row r="563" ht="12.75" customHeight="1">
      <c r="A563" s="24"/>
      <c r="B563" s="4"/>
      <c r="C563" s="52"/>
      <c r="D563" s="25"/>
      <c r="E563" s="25"/>
      <c r="F563" s="25"/>
      <c r="G563" s="25"/>
      <c r="H563" s="5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4"/>
      <c r="Y563" s="4"/>
      <c r="Z563" s="4"/>
    </row>
    <row r="564" ht="12.75" customHeight="1">
      <c r="A564" s="24"/>
      <c r="B564" s="4"/>
      <c r="C564" s="52"/>
      <c r="D564" s="25"/>
      <c r="E564" s="25"/>
      <c r="F564" s="25"/>
      <c r="G564" s="25"/>
      <c r="H564" s="52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4"/>
      <c r="Y564" s="4"/>
      <c r="Z564" s="4"/>
    </row>
    <row r="565" ht="12.75" customHeight="1">
      <c r="A565" s="24"/>
      <c r="B565" s="4"/>
      <c r="C565" s="52"/>
      <c r="D565" s="25"/>
      <c r="E565" s="25"/>
      <c r="F565" s="25"/>
      <c r="G565" s="25"/>
      <c r="H565" s="52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4"/>
      <c r="Y565" s="4"/>
      <c r="Z565" s="4"/>
    </row>
    <row r="566" ht="12.75" customHeight="1">
      <c r="A566" s="24"/>
      <c r="B566" s="4"/>
      <c r="C566" s="52"/>
      <c r="D566" s="25"/>
      <c r="E566" s="25"/>
      <c r="F566" s="25"/>
      <c r="G566" s="25"/>
      <c r="H566" s="52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4"/>
      <c r="Y566" s="4"/>
      <c r="Z566" s="4"/>
    </row>
    <row r="567" ht="12.75" customHeight="1">
      <c r="A567" s="24"/>
      <c r="B567" s="4"/>
      <c r="C567" s="52"/>
      <c r="D567" s="25"/>
      <c r="E567" s="25"/>
      <c r="F567" s="25"/>
      <c r="G567" s="25"/>
      <c r="H567" s="5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4"/>
      <c r="Y567" s="4"/>
      <c r="Z567" s="4"/>
    </row>
    <row r="568" ht="12.75" customHeight="1">
      <c r="A568" s="24"/>
      <c r="B568" s="4"/>
      <c r="C568" s="52"/>
      <c r="D568" s="25"/>
      <c r="E568" s="25"/>
      <c r="F568" s="25"/>
      <c r="G568" s="25"/>
      <c r="H568" s="52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4"/>
      <c r="Y568" s="4"/>
      <c r="Z568" s="4"/>
    </row>
    <row r="569" ht="12.75" customHeight="1">
      <c r="A569" s="24"/>
      <c r="B569" s="4"/>
      <c r="C569" s="52"/>
      <c r="D569" s="25"/>
      <c r="E569" s="25"/>
      <c r="F569" s="25"/>
      <c r="G569" s="25"/>
      <c r="H569" s="52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4"/>
      <c r="Y569" s="4"/>
      <c r="Z569" s="4"/>
    </row>
    <row r="570" ht="12.75" customHeight="1">
      <c r="A570" s="24"/>
      <c r="B570" s="4"/>
      <c r="C570" s="52"/>
      <c r="D570" s="25"/>
      <c r="E570" s="25"/>
      <c r="F570" s="25"/>
      <c r="G570" s="25"/>
      <c r="H570" s="52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4"/>
      <c r="Y570" s="4"/>
      <c r="Z570" s="4"/>
    </row>
    <row r="571" ht="12.75" customHeight="1">
      <c r="A571" s="24"/>
      <c r="B571" s="4"/>
      <c r="C571" s="52"/>
      <c r="D571" s="25"/>
      <c r="E571" s="25"/>
      <c r="F571" s="25"/>
      <c r="G571" s="25"/>
      <c r="H571" s="5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4"/>
      <c r="Y571" s="4"/>
      <c r="Z571" s="4"/>
    </row>
    <row r="572" ht="12.75" customHeight="1">
      <c r="A572" s="24"/>
      <c r="B572" s="4"/>
      <c r="C572" s="52"/>
      <c r="D572" s="25"/>
      <c r="E572" s="25"/>
      <c r="F572" s="25"/>
      <c r="G572" s="25"/>
      <c r="H572" s="52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4"/>
      <c r="Y572" s="4"/>
      <c r="Z572" s="4"/>
    </row>
    <row r="573" ht="12.75" customHeight="1">
      <c r="A573" s="24"/>
      <c r="B573" s="4"/>
      <c r="C573" s="52"/>
      <c r="D573" s="25"/>
      <c r="E573" s="25"/>
      <c r="F573" s="25"/>
      <c r="G573" s="25"/>
      <c r="H573" s="52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4"/>
      <c r="Y573" s="4"/>
      <c r="Z573" s="4"/>
    </row>
    <row r="574" ht="12.75" customHeight="1">
      <c r="A574" s="24"/>
      <c r="B574" s="4"/>
      <c r="C574" s="52"/>
      <c r="D574" s="25"/>
      <c r="E574" s="25"/>
      <c r="F574" s="25"/>
      <c r="G574" s="25"/>
      <c r="H574" s="52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4"/>
      <c r="Y574" s="4"/>
      <c r="Z574" s="4"/>
    </row>
    <row r="575" ht="12.75" customHeight="1">
      <c r="A575" s="24"/>
      <c r="B575" s="4"/>
      <c r="C575" s="52"/>
      <c r="D575" s="25"/>
      <c r="E575" s="25"/>
      <c r="F575" s="25"/>
      <c r="G575" s="25"/>
      <c r="H575" s="52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4"/>
      <c r="Y575" s="4"/>
      <c r="Z575" s="4"/>
    </row>
    <row r="576" ht="12.75" customHeight="1">
      <c r="A576" s="24"/>
      <c r="B576" s="4"/>
      <c r="C576" s="52"/>
      <c r="D576" s="25"/>
      <c r="E576" s="25"/>
      <c r="F576" s="25"/>
      <c r="G576" s="25"/>
      <c r="H576" s="52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4"/>
      <c r="Y576" s="4"/>
      <c r="Z576" s="4"/>
    </row>
    <row r="577" ht="12.75" customHeight="1">
      <c r="A577" s="24"/>
      <c r="B577" s="4"/>
      <c r="C577" s="52"/>
      <c r="D577" s="25"/>
      <c r="E577" s="25"/>
      <c r="F577" s="25"/>
      <c r="G577" s="25"/>
      <c r="H577" s="52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4"/>
      <c r="Y577" s="4"/>
      <c r="Z577" s="4"/>
    </row>
    <row r="578" ht="12.75" customHeight="1">
      <c r="A578" s="24"/>
      <c r="B578" s="4"/>
      <c r="C578" s="52"/>
      <c r="D578" s="25"/>
      <c r="E578" s="25"/>
      <c r="F578" s="25"/>
      <c r="G578" s="25"/>
      <c r="H578" s="52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4"/>
      <c r="Y578" s="4"/>
      <c r="Z578" s="4"/>
    </row>
    <row r="579" ht="12.75" customHeight="1">
      <c r="A579" s="24"/>
      <c r="B579" s="4"/>
      <c r="C579" s="52"/>
      <c r="D579" s="25"/>
      <c r="E579" s="25"/>
      <c r="F579" s="25"/>
      <c r="G579" s="25"/>
      <c r="H579" s="52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4"/>
      <c r="Y579" s="4"/>
      <c r="Z579" s="4"/>
    </row>
    <row r="580" ht="12.75" customHeight="1">
      <c r="A580" s="24"/>
      <c r="B580" s="4"/>
      <c r="C580" s="52"/>
      <c r="D580" s="25"/>
      <c r="E580" s="25"/>
      <c r="F580" s="25"/>
      <c r="G580" s="25"/>
      <c r="H580" s="52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4"/>
      <c r="Y580" s="4"/>
      <c r="Z580" s="4"/>
    </row>
    <row r="581" ht="12.75" customHeight="1">
      <c r="A581" s="24"/>
      <c r="B581" s="4"/>
      <c r="C581" s="52"/>
      <c r="D581" s="25"/>
      <c r="E581" s="25"/>
      <c r="F581" s="25"/>
      <c r="G581" s="25"/>
      <c r="H581" s="52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4"/>
      <c r="Y581" s="4"/>
      <c r="Z581" s="4"/>
    </row>
    <row r="582" ht="12.75" customHeight="1">
      <c r="A582" s="24"/>
      <c r="B582" s="4"/>
      <c r="C582" s="52"/>
      <c r="D582" s="25"/>
      <c r="E582" s="25"/>
      <c r="F582" s="25"/>
      <c r="G582" s="25"/>
      <c r="H582" s="52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4"/>
      <c r="Y582" s="4"/>
      <c r="Z582" s="4"/>
    </row>
    <row r="583" ht="12.75" customHeight="1">
      <c r="A583" s="24"/>
      <c r="B583" s="4"/>
      <c r="C583" s="52"/>
      <c r="D583" s="25"/>
      <c r="E583" s="25"/>
      <c r="F583" s="25"/>
      <c r="G583" s="25"/>
      <c r="H583" s="52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4"/>
      <c r="Y583" s="4"/>
      <c r="Z583" s="4"/>
    </row>
    <row r="584" ht="12.75" customHeight="1">
      <c r="A584" s="24"/>
      <c r="B584" s="4"/>
      <c r="C584" s="52"/>
      <c r="D584" s="25"/>
      <c r="E584" s="25"/>
      <c r="F584" s="25"/>
      <c r="G584" s="25"/>
      <c r="H584" s="52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4"/>
      <c r="Y584" s="4"/>
      <c r="Z584" s="4"/>
    </row>
    <row r="585" ht="12.75" customHeight="1">
      <c r="A585" s="24"/>
      <c r="B585" s="4"/>
      <c r="C585" s="52"/>
      <c r="D585" s="25"/>
      <c r="E585" s="25"/>
      <c r="F585" s="25"/>
      <c r="G585" s="25"/>
      <c r="H585" s="52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4"/>
      <c r="Y585" s="4"/>
      <c r="Z585" s="4"/>
    </row>
    <row r="586" ht="12.75" customHeight="1">
      <c r="A586" s="24"/>
      <c r="B586" s="4"/>
      <c r="C586" s="52"/>
      <c r="D586" s="25"/>
      <c r="E586" s="25"/>
      <c r="F586" s="25"/>
      <c r="G586" s="25"/>
      <c r="H586" s="52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4"/>
      <c r="Y586" s="4"/>
      <c r="Z586" s="4"/>
    </row>
    <row r="587" ht="12.75" customHeight="1">
      <c r="A587" s="24"/>
      <c r="B587" s="4"/>
      <c r="C587" s="52"/>
      <c r="D587" s="25"/>
      <c r="E587" s="25"/>
      <c r="F587" s="25"/>
      <c r="G587" s="25"/>
      <c r="H587" s="52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4"/>
      <c r="Y587" s="4"/>
      <c r="Z587" s="4"/>
    </row>
    <row r="588" ht="12.75" customHeight="1">
      <c r="A588" s="24"/>
      <c r="B588" s="4"/>
      <c r="C588" s="52"/>
      <c r="D588" s="25"/>
      <c r="E588" s="25"/>
      <c r="F588" s="25"/>
      <c r="G588" s="25"/>
      <c r="H588" s="52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4"/>
      <c r="Y588" s="4"/>
      <c r="Z588" s="4"/>
    </row>
    <row r="589" ht="12.75" customHeight="1">
      <c r="A589" s="24"/>
      <c r="B589" s="4"/>
      <c r="C589" s="52"/>
      <c r="D589" s="25"/>
      <c r="E589" s="25"/>
      <c r="F589" s="25"/>
      <c r="G589" s="25"/>
      <c r="H589" s="52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4"/>
      <c r="Y589" s="4"/>
      <c r="Z589" s="4"/>
    </row>
    <row r="590" ht="12.75" customHeight="1">
      <c r="A590" s="24"/>
      <c r="B590" s="4"/>
      <c r="C590" s="52"/>
      <c r="D590" s="25"/>
      <c r="E590" s="25"/>
      <c r="F590" s="25"/>
      <c r="G590" s="25"/>
      <c r="H590" s="52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4"/>
      <c r="Y590" s="4"/>
      <c r="Z590" s="4"/>
    </row>
    <row r="591" ht="12.75" customHeight="1">
      <c r="A591" s="24"/>
      <c r="B591" s="4"/>
      <c r="C591" s="52"/>
      <c r="D591" s="25"/>
      <c r="E591" s="25"/>
      <c r="F591" s="25"/>
      <c r="G591" s="25"/>
      <c r="H591" s="52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4"/>
      <c r="Y591" s="4"/>
      <c r="Z591" s="4"/>
    </row>
    <row r="592" ht="12.75" customHeight="1">
      <c r="A592" s="24"/>
      <c r="B592" s="4"/>
      <c r="C592" s="52"/>
      <c r="D592" s="25"/>
      <c r="E592" s="25"/>
      <c r="F592" s="25"/>
      <c r="G592" s="25"/>
      <c r="H592" s="52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4"/>
      <c r="Y592" s="4"/>
      <c r="Z592" s="4"/>
    </row>
    <row r="593" ht="12.75" customHeight="1">
      <c r="A593" s="24"/>
      <c r="B593" s="4"/>
      <c r="C593" s="52"/>
      <c r="D593" s="25"/>
      <c r="E593" s="25"/>
      <c r="F593" s="25"/>
      <c r="G593" s="25"/>
      <c r="H593" s="52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4"/>
      <c r="Y593" s="4"/>
      <c r="Z593" s="4"/>
    </row>
    <row r="594" ht="12.75" customHeight="1">
      <c r="A594" s="24"/>
      <c r="B594" s="4"/>
      <c r="C594" s="52"/>
      <c r="D594" s="25"/>
      <c r="E594" s="25"/>
      <c r="F594" s="25"/>
      <c r="G594" s="25"/>
      <c r="H594" s="52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4"/>
      <c r="Y594" s="4"/>
      <c r="Z594" s="4"/>
    </row>
    <row r="595" ht="12.75" customHeight="1">
      <c r="A595" s="24"/>
      <c r="B595" s="4"/>
      <c r="C595" s="52"/>
      <c r="D595" s="25"/>
      <c r="E595" s="25"/>
      <c r="F595" s="25"/>
      <c r="G595" s="25"/>
      <c r="H595" s="52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4"/>
      <c r="Y595" s="4"/>
      <c r="Z595" s="4"/>
    </row>
    <row r="596" ht="12.75" customHeight="1">
      <c r="A596" s="24"/>
      <c r="B596" s="4"/>
      <c r="C596" s="52"/>
      <c r="D596" s="25"/>
      <c r="E596" s="25"/>
      <c r="F596" s="25"/>
      <c r="G596" s="25"/>
      <c r="H596" s="52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4"/>
      <c r="Y596" s="4"/>
      <c r="Z596" s="4"/>
    </row>
    <row r="597" ht="12.75" customHeight="1">
      <c r="A597" s="24"/>
      <c r="B597" s="4"/>
      <c r="C597" s="52"/>
      <c r="D597" s="25"/>
      <c r="E597" s="25"/>
      <c r="F597" s="25"/>
      <c r="G597" s="25"/>
      <c r="H597" s="52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4"/>
      <c r="Y597" s="4"/>
      <c r="Z597" s="4"/>
    </row>
    <row r="598" ht="12.75" customHeight="1">
      <c r="A598" s="24"/>
      <c r="B598" s="4"/>
      <c r="C598" s="52"/>
      <c r="D598" s="25"/>
      <c r="E598" s="25"/>
      <c r="F598" s="25"/>
      <c r="G598" s="25"/>
      <c r="H598" s="52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4"/>
      <c r="Y598" s="4"/>
      <c r="Z598" s="4"/>
    </row>
    <row r="599" ht="12.75" customHeight="1">
      <c r="A599" s="24"/>
      <c r="B599" s="4"/>
      <c r="C599" s="52"/>
      <c r="D599" s="25"/>
      <c r="E599" s="25"/>
      <c r="F599" s="25"/>
      <c r="G599" s="25"/>
      <c r="H599" s="52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4"/>
      <c r="Y599" s="4"/>
      <c r="Z599" s="4"/>
    </row>
    <row r="600" ht="12.75" customHeight="1">
      <c r="A600" s="24"/>
      <c r="B600" s="4"/>
      <c r="C600" s="52"/>
      <c r="D600" s="25"/>
      <c r="E600" s="25"/>
      <c r="F600" s="25"/>
      <c r="G600" s="25"/>
      <c r="H600" s="52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4"/>
      <c r="Y600" s="4"/>
      <c r="Z600" s="4"/>
    </row>
    <row r="601" ht="12.75" customHeight="1">
      <c r="A601" s="24"/>
      <c r="B601" s="4"/>
      <c r="C601" s="52"/>
      <c r="D601" s="25"/>
      <c r="E601" s="25"/>
      <c r="F601" s="25"/>
      <c r="G601" s="25"/>
      <c r="H601" s="52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4"/>
      <c r="Y601" s="4"/>
      <c r="Z601" s="4"/>
    </row>
    <row r="602" ht="12.75" customHeight="1">
      <c r="A602" s="24"/>
      <c r="B602" s="4"/>
      <c r="C602" s="52"/>
      <c r="D602" s="25"/>
      <c r="E602" s="25"/>
      <c r="F602" s="25"/>
      <c r="G602" s="25"/>
      <c r="H602" s="52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4"/>
      <c r="Y602" s="4"/>
      <c r="Z602" s="4"/>
    </row>
    <row r="603" ht="12.75" customHeight="1">
      <c r="A603" s="24"/>
      <c r="B603" s="4"/>
      <c r="C603" s="52"/>
      <c r="D603" s="25"/>
      <c r="E603" s="25"/>
      <c r="F603" s="25"/>
      <c r="G603" s="25"/>
      <c r="H603" s="52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4"/>
      <c r="Y603" s="4"/>
      <c r="Z603" s="4"/>
    </row>
    <row r="604" ht="12.75" customHeight="1">
      <c r="A604" s="24"/>
      <c r="B604" s="4"/>
      <c r="C604" s="52"/>
      <c r="D604" s="25"/>
      <c r="E604" s="25"/>
      <c r="F604" s="25"/>
      <c r="G604" s="25"/>
      <c r="H604" s="52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4"/>
      <c r="Y604" s="4"/>
      <c r="Z604" s="4"/>
    </row>
    <row r="605" ht="12.75" customHeight="1">
      <c r="A605" s="24"/>
      <c r="B605" s="4"/>
      <c r="C605" s="52"/>
      <c r="D605" s="25"/>
      <c r="E605" s="25"/>
      <c r="F605" s="25"/>
      <c r="G605" s="25"/>
      <c r="H605" s="52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4"/>
      <c r="Y605" s="4"/>
      <c r="Z605" s="4"/>
    </row>
    <row r="606" ht="12.75" customHeight="1">
      <c r="A606" s="24"/>
      <c r="B606" s="4"/>
      <c r="C606" s="52"/>
      <c r="D606" s="25"/>
      <c r="E606" s="25"/>
      <c r="F606" s="25"/>
      <c r="G606" s="25"/>
      <c r="H606" s="52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4"/>
      <c r="Y606" s="4"/>
      <c r="Z606" s="4"/>
    </row>
    <row r="607" ht="12.75" customHeight="1">
      <c r="A607" s="24"/>
      <c r="B607" s="4"/>
      <c r="C607" s="52"/>
      <c r="D607" s="25"/>
      <c r="E607" s="25"/>
      <c r="F607" s="25"/>
      <c r="G607" s="25"/>
      <c r="H607" s="52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4"/>
      <c r="Y607" s="4"/>
      <c r="Z607" s="4"/>
    </row>
    <row r="608" ht="12.75" customHeight="1">
      <c r="A608" s="24"/>
      <c r="B608" s="4"/>
      <c r="C608" s="52"/>
      <c r="D608" s="25"/>
      <c r="E608" s="25"/>
      <c r="F608" s="25"/>
      <c r="G608" s="25"/>
      <c r="H608" s="52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4"/>
      <c r="Y608" s="4"/>
      <c r="Z608" s="4"/>
    </row>
    <row r="609" ht="12.75" customHeight="1">
      <c r="A609" s="24"/>
      <c r="B609" s="4"/>
      <c r="C609" s="52"/>
      <c r="D609" s="25"/>
      <c r="E609" s="25"/>
      <c r="F609" s="25"/>
      <c r="G609" s="25"/>
      <c r="H609" s="52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4"/>
      <c r="Y609" s="4"/>
      <c r="Z609" s="4"/>
    </row>
    <row r="610" ht="12.75" customHeight="1">
      <c r="A610" s="24"/>
      <c r="B610" s="4"/>
      <c r="C610" s="52"/>
      <c r="D610" s="25"/>
      <c r="E610" s="25"/>
      <c r="F610" s="25"/>
      <c r="G610" s="25"/>
      <c r="H610" s="52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4"/>
      <c r="Y610" s="4"/>
      <c r="Z610" s="4"/>
    </row>
    <row r="611" ht="12.75" customHeight="1">
      <c r="A611" s="24"/>
      <c r="B611" s="4"/>
      <c r="C611" s="52"/>
      <c r="D611" s="25"/>
      <c r="E611" s="25"/>
      <c r="F611" s="25"/>
      <c r="G611" s="25"/>
      <c r="H611" s="52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4"/>
      <c r="Y611" s="4"/>
      <c r="Z611" s="4"/>
    </row>
    <row r="612" ht="12.75" customHeight="1">
      <c r="A612" s="24"/>
      <c r="B612" s="4"/>
      <c r="C612" s="52"/>
      <c r="D612" s="25"/>
      <c r="E612" s="25"/>
      <c r="F612" s="25"/>
      <c r="G612" s="25"/>
      <c r="H612" s="52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4"/>
      <c r="Y612" s="4"/>
      <c r="Z612" s="4"/>
    </row>
    <row r="613" ht="12.75" customHeight="1">
      <c r="A613" s="24"/>
      <c r="B613" s="4"/>
      <c r="C613" s="52"/>
      <c r="D613" s="25"/>
      <c r="E613" s="25"/>
      <c r="F613" s="25"/>
      <c r="G613" s="25"/>
      <c r="H613" s="52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4"/>
      <c r="Y613" s="4"/>
      <c r="Z613" s="4"/>
    </row>
    <row r="614" ht="12.75" customHeight="1">
      <c r="A614" s="24"/>
      <c r="B614" s="4"/>
      <c r="C614" s="52"/>
      <c r="D614" s="25"/>
      <c r="E614" s="25"/>
      <c r="F614" s="25"/>
      <c r="G614" s="25"/>
      <c r="H614" s="52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4"/>
      <c r="Y614" s="4"/>
      <c r="Z614" s="4"/>
    </row>
    <row r="615" ht="12.75" customHeight="1">
      <c r="A615" s="24"/>
      <c r="B615" s="4"/>
      <c r="C615" s="52"/>
      <c r="D615" s="25"/>
      <c r="E615" s="25"/>
      <c r="F615" s="25"/>
      <c r="G615" s="25"/>
      <c r="H615" s="52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4"/>
      <c r="Y615" s="4"/>
      <c r="Z615" s="4"/>
    </row>
    <row r="616" ht="12.75" customHeight="1">
      <c r="A616" s="24"/>
      <c r="B616" s="4"/>
      <c r="C616" s="52"/>
      <c r="D616" s="25"/>
      <c r="E616" s="25"/>
      <c r="F616" s="25"/>
      <c r="G616" s="25"/>
      <c r="H616" s="52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4"/>
      <c r="Y616" s="4"/>
      <c r="Z616" s="4"/>
    </row>
    <row r="617" ht="12.75" customHeight="1">
      <c r="A617" s="24"/>
      <c r="B617" s="4"/>
      <c r="C617" s="52"/>
      <c r="D617" s="25"/>
      <c r="E617" s="25"/>
      <c r="F617" s="25"/>
      <c r="G617" s="25"/>
      <c r="H617" s="52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4"/>
      <c r="Y617" s="4"/>
      <c r="Z617" s="4"/>
    </row>
    <row r="618" ht="12.75" customHeight="1">
      <c r="A618" s="24"/>
      <c r="B618" s="4"/>
      <c r="C618" s="52"/>
      <c r="D618" s="25"/>
      <c r="E618" s="25"/>
      <c r="F618" s="25"/>
      <c r="G618" s="25"/>
      <c r="H618" s="52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4"/>
      <c r="Y618" s="4"/>
      <c r="Z618" s="4"/>
    </row>
    <row r="619" ht="12.75" customHeight="1">
      <c r="A619" s="24"/>
      <c r="B619" s="4"/>
      <c r="C619" s="52"/>
      <c r="D619" s="25"/>
      <c r="E619" s="25"/>
      <c r="F619" s="25"/>
      <c r="G619" s="25"/>
      <c r="H619" s="52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4"/>
      <c r="Y619" s="4"/>
      <c r="Z619" s="4"/>
    </row>
    <row r="620" ht="12.75" customHeight="1">
      <c r="A620" s="24"/>
      <c r="B620" s="4"/>
      <c r="C620" s="52"/>
      <c r="D620" s="25"/>
      <c r="E620" s="25"/>
      <c r="F620" s="25"/>
      <c r="G620" s="25"/>
      <c r="H620" s="52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4"/>
      <c r="Y620" s="4"/>
      <c r="Z620" s="4"/>
    </row>
    <row r="621" ht="12.75" customHeight="1">
      <c r="A621" s="24"/>
      <c r="B621" s="4"/>
      <c r="C621" s="52"/>
      <c r="D621" s="25"/>
      <c r="E621" s="25"/>
      <c r="F621" s="25"/>
      <c r="G621" s="25"/>
      <c r="H621" s="52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4"/>
      <c r="Y621" s="4"/>
      <c r="Z621" s="4"/>
    </row>
    <row r="622" ht="12.75" customHeight="1">
      <c r="A622" s="24"/>
      <c r="B622" s="4"/>
      <c r="C622" s="52"/>
      <c r="D622" s="25"/>
      <c r="E622" s="25"/>
      <c r="F622" s="25"/>
      <c r="G622" s="25"/>
      <c r="H622" s="52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4"/>
      <c r="Y622" s="4"/>
      <c r="Z622" s="4"/>
    </row>
    <row r="623" ht="12.75" customHeight="1">
      <c r="A623" s="24"/>
      <c r="B623" s="4"/>
      <c r="C623" s="52"/>
      <c r="D623" s="25"/>
      <c r="E623" s="25"/>
      <c r="F623" s="25"/>
      <c r="G623" s="25"/>
      <c r="H623" s="52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4"/>
      <c r="Y623" s="4"/>
      <c r="Z623" s="4"/>
    </row>
    <row r="624" ht="12.75" customHeight="1">
      <c r="A624" s="24"/>
      <c r="B624" s="4"/>
      <c r="C624" s="52"/>
      <c r="D624" s="25"/>
      <c r="E624" s="25"/>
      <c r="F624" s="25"/>
      <c r="G624" s="25"/>
      <c r="H624" s="52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4"/>
      <c r="Y624" s="4"/>
      <c r="Z624" s="4"/>
    </row>
    <row r="625" ht="12.75" customHeight="1">
      <c r="A625" s="24"/>
      <c r="B625" s="4"/>
      <c r="C625" s="52"/>
      <c r="D625" s="25"/>
      <c r="E625" s="25"/>
      <c r="F625" s="25"/>
      <c r="G625" s="25"/>
      <c r="H625" s="52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4"/>
      <c r="Y625" s="4"/>
      <c r="Z625" s="4"/>
    </row>
    <row r="626" ht="12.75" customHeight="1">
      <c r="A626" s="24"/>
      <c r="B626" s="4"/>
      <c r="C626" s="52"/>
      <c r="D626" s="25"/>
      <c r="E626" s="25"/>
      <c r="F626" s="25"/>
      <c r="G626" s="25"/>
      <c r="H626" s="52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4"/>
      <c r="Y626" s="4"/>
      <c r="Z626" s="4"/>
    </row>
    <row r="627" ht="12.75" customHeight="1">
      <c r="A627" s="24"/>
      <c r="B627" s="4"/>
      <c r="C627" s="52"/>
      <c r="D627" s="25"/>
      <c r="E627" s="25"/>
      <c r="F627" s="25"/>
      <c r="G627" s="25"/>
      <c r="H627" s="52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4"/>
      <c r="Y627" s="4"/>
      <c r="Z627" s="4"/>
    </row>
    <row r="628" ht="12.75" customHeight="1">
      <c r="A628" s="24"/>
      <c r="B628" s="4"/>
      <c r="C628" s="52"/>
      <c r="D628" s="25"/>
      <c r="E628" s="25"/>
      <c r="F628" s="25"/>
      <c r="G628" s="25"/>
      <c r="H628" s="52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4"/>
      <c r="Y628" s="4"/>
      <c r="Z628" s="4"/>
    </row>
    <row r="629" ht="12.75" customHeight="1">
      <c r="A629" s="24"/>
      <c r="B629" s="4"/>
      <c r="C629" s="52"/>
      <c r="D629" s="25"/>
      <c r="E629" s="25"/>
      <c r="F629" s="25"/>
      <c r="G629" s="25"/>
      <c r="H629" s="52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4"/>
      <c r="Y629" s="4"/>
      <c r="Z629" s="4"/>
    </row>
    <row r="630" ht="12.75" customHeight="1">
      <c r="A630" s="24"/>
      <c r="B630" s="4"/>
      <c r="C630" s="52"/>
      <c r="D630" s="25"/>
      <c r="E630" s="25"/>
      <c r="F630" s="25"/>
      <c r="G630" s="25"/>
      <c r="H630" s="52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4"/>
      <c r="Y630" s="4"/>
      <c r="Z630" s="4"/>
    </row>
    <row r="631" ht="12.75" customHeight="1">
      <c r="A631" s="24"/>
      <c r="B631" s="4"/>
      <c r="C631" s="52"/>
      <c r="D631" s="25"/>
      <c r="E631" s="25"/>
      <c r="F631" s="25"/>
      <c r="G631" s="25"/>
      <c r="H631" s="52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4"/>
      <c r="Y631" s="4"/>
      <c r="Z631" s="4"/>
    </row>
    <row r="632" ht="12.75" customHeight="1">
      <c r="A632" s="24"/>
      <c r="B632" s="4"/>
      <c r="C632" s="52"/>
      <c r="D632" s="25"/>
      <c r="E632" s="25"/>
      <c r="F632" s="25"/>
      <c r="G632" s="25"/>
      <c r="H632" s="52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4"/>
      <c r="Y632" s="4"/>
      <c r="Z632" s="4"/>
    </row>
    <row r="633" ht="12.75" customHeight="1">
      <c r="A633" s="24"/>
      <c r="B633" s="4"/>
      <c r="C633" s="52"/>
      <c r="D633" s="25"/>
      <c r="E633" s="25"/>
      <c r="F633" s="25"/>
      <c r="G633" s="25"/>
      <c r="H633" s="52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4"/>
      <c r="Y633" s="4"/>
      <c r="Z633" s="4"/>
    </row>
    <row r="634" ht="12.75" customHeight="1">
      <c r="A634" s="24"/>
      <c r="B634" s="4"/>
      <c r="C634" s="52"/>
      <c r="D634" s="25"/>
      <c r="E634" s="25"/>
      <c r="F634" s="25"/>
      <c r="G634" s="25"/>
      <c r="H634" s="52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4"/>
      <c r="Y634" s="4"/>
      <c r="Z634" s="4"/>
    </row>
    <row r="635" ht="12.75" customHeight="1">
      <c r="A635" s="24"/>
      <c r="B635" s="4"/>
      <c r="C635" s="52"/>
      <c r="D635" s="25"/>
      <c r="E635" s="25"/>
      <c r="F635" s="25"/>
      <c r="G635" s="25"/>
      <c r="H635" s="52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4"/>
      <c r="Y635" s="4"/>
      <c r="Z635" s="4"/>
    </row>
    <row r="636" ht="12.75" customHeight="1">
      <c r="A636" s="24"/>
      <c r="B636" s="4"/>
      <c r="C636" s="52"/>
      <c r="D636" s="25"/>
      <c r="E636" s="25"/>
      <c r="F636" s="25"/>
      <c r="G636" s="25"/>
      <c r="H636" s="52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4"/>
      <c r="Y636" s="4"/>
      <c r="Z636" s="4"/>
    </row>
    <row r="637" ht="12.75" customHeight="1">
      <c r="A637" s="24"/>
      <c r="B637" s="4"/>
      <c r="C637" s="52"/>
      <c r="D637" s="25"/>
      <c r="E637" s="25"/>
      <c r="F637" s="25"/>
      <c r="G637" s="25"/>
      <c r="H637" s="52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4"/>
      <c r="Y637" s="4"/>
      <c r="Z637" s="4"/>
    </row>
    <row r="638" ht="12.75" customHeight="1">
      <c r="A638" s="24"/>
      <c r="B638" s="4"/>
      <c r="C638" s="52"/>
      <c r="D638" s="25"/>
      <c r="E638" s="25"/>
      <c r="F638" s="25"/>
      <c r="G638" s="25"/>
      <c r="H638" s="52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4"/>
      <c r="Y638" s="4"/>
      <c r="Z638" s="4"/>
    </row>
    <row r="639" ht="12.75" customHeight="1">
      <c r="A639" s="24"/>
      <c r="B639" s="4"/>
      <c r="C639" s="52"/>
      <c r="D639" s="25"/>
      <c r="E639" s="25"/>
      <c r="F639" s="25"/>
      <c r="G639" s="25"/>
      <c r="H639" s="52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4"/>
      <c r="Y639" s="4"/>
      <c r="Z639" s="4"/>
    </row>
    <row r="640" ht="12.75" customHeight="1">
      <c r="A640" s="24"/>
      <c r="B640" s="4"/>
      <c r="C640" s="52"/>
      <c r="D640" s="25"/>
      <c r="E640" s="25"/>
      <c r="F640" s="25"/>
      <c r="G640" s="25"/>
      <c r="H640" s="52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4"/>
      <c r="Y640" s="4"/>
      <c r="Z640" s="4"/>
    </row>
    <row r="641" ht="12.75" customHeight="1">
      <c r="A641" s="24"/>
      <c r="B641" s="4"/>
      <c r="C641" s="52"/>
      <c r="D641" s="25"/>
      <c r="E641" s="25"/>
      <c r="F641" s="25"/>
      <c r="G641" s="25"/>
      <c r="H641" s="52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4"/>
      <c r="Y641" s="4"/>
      <c r="Z641" s="4"/>
    </row>
    <row r="642" ht="12.75" customHeight="1">
      <c r="A642" s="24"/>
      <c r="B642" s="4"/>
      <c r="C642" s="52"/>
      <c r="D642" s="25"/>
      <c r="E642" s="25"/>
      <c r="F642" s="25"/>
      <c r="G642" s="25"/>
      <c r="H642" s="52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4"/>
      <c r="Y642" s="4"/>
      <c r="Z642" s="4"/>
    </row>
    <row r="643" ht="12.75" customHeight="1">
      <c r="A643" s="24"/>
      <c r="B643" s="4"/>
      <c r="C643" s="52"/>
      <c r="D643" s="25"/>
      <c r="E643" s="25"/>
      <c r="F643" s="25"/>
      <c r="G643" s="25"/>
      <c r="H643" s="52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4"/>
      <c r="Y643" s="4"/>
      <c r="Z643" s="4"/>
    </row>
    <row r="644" ht="12.75" customHeight="1">
      <c r="A644" s="24"/>
      <c r="B644" s="4"/>
      <c r="C644" s="52"/>
      <c r="D644" s="25"/>
      <c r="E644" s="25"/>
      <c r="F644" s="25"/>
      <c r="G644" s="25"/>
      <c r="H644" s="52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4"/>
      <c r="Y644" s="4"/>
      <c r="Z644" s="4"/>
    </row>
    <row r="645" ht="12.75" customHeight="1">
      <c r="A645" s="24"/>
      <c r="B645" s="4"/>
      <c r="C645" s="52"/>
      <c r="D645" s="25"/>
      <c r="E645" s="25"/>
      <c r="F645" s="25"/>
      <c r="G645" s="25"/>
      <c r="H645" s="52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4"/>
      <c r="Y645" s="4"/>
      <c r="Z645" s="4"/>
    </row>
    <row r="646" ht="12.75" customHeight="1">
      <c r="A646" s="24"/>
      <c r="B646" s="4"/>
      <c r="C646" s="52"/>
      <c r="D646" s="25"/>
      <c r="E646" s="25"/>
      <c r="F646" s="25"/>
      <c r="G646" s="25"/>
      <c r="H646" s="52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4"/>
      <c r="Y646" s="4"/>
      <c r="Z646" s="4"/>
    </row>
    <row r="647" ht="12.75" customHeight="1">
      <c r="A647" s="24"/>
      <c r="B647" s="4"/>
      <c r="C647" s="52"/>
      <c r="D647" s="25"/>
      <c r="E647" s="25"/>
      <c r="F647" s="25"/>
      <c r="G647" s="25"/>
      <c r="H647" s="52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4"/>
      <c r="Y647" s="4"/>
      <c r="Z647" s="4"/>
    </row>
    <row r="648" ht="12.75" customHeight="1">
      <c r="A648" s="24"/>
      <c r="B648" s="4"/>
      <c r="C648" s="52"/>
      <c r="D648" s="25"/>
      <c r="E648" s="25"/>
      <c r="F648" s="25"/>
      <c r="G648" s="25"/>
      <c r="H648" s="52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4"/>
      <c r="Y648" s="4"/>
      <c r="Z648" s="4"/>
    </row>
    <row r="649" ht="12.75" customHeight="1">
      <c r="A649" s="24"/>
      <c r="B649" s="4"/>
      <c r="C649" s="52"/>
      <c r="D649" s="25"/>
      <c r="E649" s="25"/>
      <c r="F649" s="25"/>
      <c r="G649" s="25"/>
      <c r="H649" s="52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4"/>
      <c r="Y649" s="4"/>
      <c r="Z649" s="4"/>
    </row>
    <row r="650" ht="12.75" customHeight="1">
      <c r="A650" s="24"/>
      <c r="B650" s="4"/>
      <c r="C650" s="52"/>
      <c r="D650" s="25"/>
      <c r="E650" s="25"/>
      <c r="F650" s="25"/>
      <c r="G650" s="25"/>
      <c r="H650" s="52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4"/>
      <c r="Y650" s="4"/>
      <c r="Z650" s="4"/>
    </row>
    <row r="651" ht="12.75" customHeight="1">
      <c r="A651" s="24"/>
      <c r="B651" s="4"/>
      <c r="C651" s="52"/>
      <c r="D651" s="25"/>
      <c r="E651" s="25"/>
      <c r="F651" s="25"/>
      <c r="G651" s="25"/>
      <c r="H651" s="52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4"/>
      <c r="Y651" s="4"/>
      <c r="Z651" s="4"/>
    </row>
    <row r="652" ht="12.75" customHeight="1">
      <c r="A652" s="24"/>
      <c r="B652" s="4"/>
      <c r="C652" s="52"/>
      <c r="D652" s="25"/>
      <c r="E652" s="25"/>
      <c r="F652" s="25"/>
      <c r="G652" s="25"/>
      <c r="H652" s="52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4"/>
      <c r="Y652" s="4"/>
      <c r="Z652" s="4"/>
    </row>
    <row r="653" ht="12.75" customHeight="1">
      <c r="A653" s="24"/>
      <c r="B653" s="4"/>
      <c r="C653" s="52"/>
      <c r="D653" s="25"/>
      <c r="E653" s="25"/>
      <c r="F653" s="25"/>
      <c r="G653" s="25"/>
      <c r="H653" s="52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4"/>
      <c r="Y653" s="4"/>
      <c r="Z653" s="4"/>
    </row>
    <row r="654" ht="12.75" customHeight="1">
      <c r="A654" s="24"/>
      <c r="B654" s="4"/>
      <c r="C654" s="52"/>
      <c r="D654" s="25"/>
      <c r="E654" s="25"/>
      <c r="F654" s="25"/>
      <c r="G654" s="25"/>
      <c r="H654" s="52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4"/>
      <c r="Y654" s="4"/>
      <c r="Z654" s="4"/>
    </row>
    <row r="655" ht="12.75" customHeight="1">
      <c r="A655" s="24"/>
      <c r="B655" s="4"/>
      <c r="C655" s="52"/>
      <c r="D655" s="25"/>
      <c r="E655" s="25"/>
      <c r="F655" s="25"/>
      <c r="G655" s="25"/>
      <c r="H655" s="52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4"/>
      <c r="Y655" s="4"/>
      <c r="Z655" s="4"/>
    </row>
    <row r="656" ht="12.75" customHeight="1">
      <c r="A656" s="24"/>
      <c r="B656" s="4"/>
      <c r="C656" s="52"/>
      <c r="D656" s="25"/>
      <c r="E656" s="25"/>
      <c r="F656" s="25"/>
      <c r="G656" s="25"/>
      <c r="H656" s="52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4"/>
      <c r="Y656" s="4"/>
      <c r="Z656" s="4"/>
    </row>
    <row r="657" ht="12.75" customHeight="1">
      <c r="A657" s="24"/>
      <c r="B657" s="4"/>
      <c r="C657" s="52"/>
      <c r="D657" s="25"/>
      <c r="E657" s="25"/>
      <c r="F657" s="25"/>
      <c r="G657" s="25"/>
      <c r="H657" s="52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4"/>
      <c r="Y657" s="4"/>
      <c r="Z657" s="4"/>
    </row>
    <row r="658" ht="12.75" customHeight="1">
      <c r="A658" s="24"/>
      <c r="B658" s="4"/>
      <c r="C658" s="52"/>
      <c r="D658" s="25"/>
      <c r="E658" s="25"/>
      <c r="F658" s="25"/>
      <c r="G658" s="25"/>
      <c r="H658" s="52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4"/>
      <c r="Y658" s="4"/>
      <c r="Z658" s="4"/>
    </row>
    <row r="659" ht="12.75" customHeight="1">
      <c r="A659" s="24"/>
      <c r="B659" s="4"/>
      <c r="C659" s="52"/>
      <c r="D659" s="25"/>
      <c r="E659" s="25"/>
      <c r="F659" s="25"/>
      <c r="G659" s="25"/>
      <c r="H659" s="52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4"/>
      <c r="Y659" s="4"/>
      <c r="Z659" s="4"/>
    </row>
    <row r="660" ht="12.75" customHeight="1">
      <c r="A660" s="24"/>
      <c r="B660" s="4"/>
      <c r="C660" s="52"/>
      <c r="D660" s="25"/>
      <c r="E660" s="25"/>
      <c r="F660" s="25"/>
      <c r="G660" s="25"/>
      <c r="H660" s="52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4"/>
      <c r="Y660" s="4"/>
      <c r="Z660" s="4"/>
    </row>
    <row r="661" ht="12.75" customHeight="1">
      <c r="A661" s="24"/>
      <c r="B661" s="4"/>
      <c r="C661" s="52"/>
      <c r="D661" s="25"/>
      <c r="E661" s="25"/>
      <c r="F661" s="25"/>
      <c r="G661" s="25"/>
      <c r="H661" s="52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4"/>
      <c r="Y661" s="4"/>
      <c r="Z661" s="4"/>
    </row>
    <row r="662" ht="12.75" customHeight="1">
      <c r="A662" s="24"/>
      <c r="B662" s="4"/>
      <c r="C662" s="52"/>
      <c r="D662" s="25"/>
      <c r="E662" s="25"/>
      <c r="F662" s="25"/>
      <c r="G662" s="25"/>
      <c r="H662" s="52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4"/>
      <c r="Y662" s="4"/>
      <c r="Z662" s="4"/>
    </row>
    <row r="663" ht="12.75" customHeight="1">
      <c r="A663" s="24"/>
      <c r="B663" s="4"/>
      <c r="C663" s="52"/>
      <c r="D663" s="25"/>
      <c r="E663" s="25"/>
      <c r="F663" s="25"/>
      <c r="G663" s="25"/>
      <c r="H663" s="52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4"/>
      <c r="Y663" s="4"/>
      <c r="Z663" s="4"/>
    </row>
    <row r="664" ht="12.75" customHeight="1">
      <c r="A664" s="24"/>
      <c r="B664" s="4"/>
      <c r="C664" s="52"/>
      <c r="D664" s="25"/>
      <c r="E664" s="25"/>
      <c r="F664" s="25"/>
      <c r="G664" s="25"/>
      <c r="H664" s="52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4"/>
      <c r="Y664" s="4"/>
      <c r="Z664" s="4"/>
    </row>
    <row r="665" ht="12.75" customHeight="1">
      <c r="A665" s="24"/>
      <c r="B665" s="4"/>
      <c r="C665" s="52"/>
      <c r="D665" s="25"/>
      <c r="E665" s="25"/>
      <c r="F665" s="25"/>
      <c r="G665" s="25"/>
      <c r="H665" s="52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4"/>
      <c r="Y665" s="4"/>
      <c r="Z665" s="4"/>
    </row>
    <row r="666" ht="12.75" customHeight="1">
      <c r="A666" s="24"/>
      <c r="B666" s="4"/>
      <c r="C666" s="52"/>
      <c r="D666" s="25"/>
      <c r="E666" s="25"/>
      <c r="F666" s="25"/>
      <c r="G666" s="25"/>
      <c r="H666" s="52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4"/>
      <c r="Y666" s="4"/>
      <c r="Z666" s="4"/>
    </row>
    <row r="667" ht="12.75" customHeight="1">
      <c r="A667" s="24"/>
      <c r="B667" s="4"/>
      <c r="C667" s="52"/>
      <c r="D667" s="25"/>
      <c r="E667" s="25"/>
      <c r="F667" s="25"/>
      <c r="G667" s="25"/>
      <c r="H667" s="52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4"/>
      <c r="Y667" s="4"/>
      <c r="Z667" s="4"/>
    </row>
    <row r="668" ht="12.75" customHeight="1">
      <c r="A668" s="24"/>
      <c r="B668" s="4"/>
      <c r="C668" s="52"/>
      <c r="D668" s="25"/>
      <c r="E668" s="25"/>
      <c r="F668" s="25"/>
      <c r="G668" s="25"/>
      <c r="H668" s="52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4"/>
      <c r="Y668" s="4"/>
      <c r="Z668" s="4"/>
    </row>
    <row r="669" ht="12.75" customHeight="1">
      <c r="A669" s="24"/>
      <c r="B669" s="4"/>
      <c r="C669" s="52"/>
      <c r="D669" s="25"/>
      <c r="E669" s="25"/>
      <c r="F669" s="25"/>
      <c r="G669" s="25"/>
      <c r="H669" s="52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4"/>
      <c r="Y669" s="4"/>
      <c r="Z669" s="4"/>
    </row>
    <row r="670" ht="12.75" customHeight="1">
      <c r="A670" s="24"/>
      <c r="B670" s="4"/>
      <c r="C670" s="52"/>
      <c r="D670" s="25"/>
      <c r="E670" s="25"/>
      <c r="F670" s="25"/>
      <c r="G670" s="25"/>
      <c r="H670" s="52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4"/>
      <c r="Y670" s="4"/>
      <c r="Z670" s="4"/>
    </row>
    <row r="671" ht="12.75" customHeight="1">
      <c r="A671" s="24"/>
      <c r="B671" s="4"/>
      <c r="C671" s="52"/>
      <c r="D671" s="25"/>
      <c r="E671" s="25"/>
      <c r="F671" s="25"/>
      <c r="G671" s="25"/>
      <c r="H671" s="52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4"/>
      <c r="Y671" s="4"/>
      <c r="Z671" s="4"/>
    </row>
    <row r="672" ht="12.75" customHeight="1">
      <c r="A672" s="24"/>
      <c r="B672" s="4"/>
      <c r="C672" s="52"/>
      <c r="D672" s="25"/>
      <c r="E672" s="25"/>
      <c r="F672" s="25"/>
      <c r="G672" s="25"/>
      <c r="H672" s="52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4"/>
      <c r="Y672" s="4"/>
      <c r="Z672" s="4"/>
    </row>
    <row r="673" ht="12.75" customHeight="1">
      <c r="A673" s="24"/>
      <c r="B673" s="4"/>
      <c r="C673" s="52"/>
      <c r="D673" s="25"/>
      <c r="E673" s="25"/>
      <c r="F673" s="25"/>
      <c r="G673" s="25"/>
      <c r="H673" s="52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4"/>
      <c r="Y673" s="4"/>
      <c r="Z673" s="4"/>
    </row>
    <row r="674" ht="12.75" customHeight="1">
      <c r="A674" s="24"/>
      <c r="B674" s="4"/>
      <c r="C674" s="52"/>
      <c r="D674" s="25"/>
      <c r="E674" s="25"/>
      <c r="F674" s="25"/>
      <c r="G674" s="25"/>
      <c r="H674" s="52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4"/>
      <c r="Y674" s="4"/>
      <c r="Z674" s="4"/>
    </row>
    <row r="675" ht="12.75" customHeight="1">
      <c r="A675" s="24"/>
      <c r="B675" s="4"/>
      <c r="C675" s="52"/>
      <c r="D675" s="25"/>
      <c r="E675" s="25"/>
      <c r="F675" s="25"/>
      <c r="G675" s="25"/>
      <c r="H675" s="52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4"/>
      <c r="Y675" s="4"/>
      <c r="Z675" s="4"/>
    </row>
    <row r="676" ht="12.75" customHeight="1">
      <c r="A676" s="24"/>
      <c r="B676" s="4"/>
      <c r="C676" s="52"/>
      <c r="D676" s="25"/>
      <c r="E676" s="25"/>
      <c r="F676" s="25"/>
      <c r="G676" s="25"/>
      <c r="H676" s="52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4"/>
      <c r="Y676" s="4"/>
      <c r="Z676" s="4"/>
    </row>
    <row r="677" ht="12.75" customHeight="1">
      <c r="A677" s="24"/>
      <c r="B677" s="4"/>
      <c r="C677" s="52"/>
      <c r="D677" s="25"/>
      <c r="E677" s="25"/>
      <c r="F677" s="25"/>
      <c r="G677" s="25"/>
      <c r="H677" s="52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4"/>
      <c r="Y677" s="4"/>
      <c r="Z677" s="4"/>
    </row>
    <row r="678" ht="12.75" customHeight="1">
      <c r="A678" s="24"/>
      <c r="B678" s="4"/>
      <c r="C678" s="52"/>
      <c r="D678" s="25"/>
      <c r="E678" s="25"/>
      <c r="F678" s="25"/>
      <c r="G678" s="25"/>
      <c r="H678" s="52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4"/>
      <c r="Y678" s="4"/>
      <c r="Z678" s="4"/>
    </row>
    <row r="679" ht="12.75" customHeight="1">
      <c r="A679" s="24"/>
      <c r="B679" s="4"/>
      <c r="C679" s="52"/>
      <c r="D679" s="25"/>
      <c r="E679" s="25"/>
      <c r="F679" s="25"/>
      <c r="G679" s="25"/>
      <c r="H679" s="52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4"/>
      <c r="Y679" s="4"/>
      <c r="Z679" s="4"/>
    </row>
    <row r="680" ht="12.75" customHeight="1">
      <c r="A680" s="24"/>
      <c r="B680" s="4"/>
      <c r="C680" s="52"/>
      <c r="D680" s="25"/>
      <c r="E680" s="25"/>
      <c r="F680" s="25"/>
      <c r="G680" s="25"/>
      <c r="H680" s="52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4"/>
      <c r="Y680" s="4"/>
      <c r="Z680" s="4"/>
    </row>
    <row r="681" ht="12.75" customHeight="1">
      <c r="A681" s="24"/>
      <c r="B681" s="4"/>
      <c r="C681" s="52"/>
      <c r="D681" s="25"/>
      <c r="E681" s="25"/>
      <c r="F681" s="25"/>
      <c r="G681" s="25"/>
      <c r="H681" s="52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4"/>
      <c r="Y681" s="4"/>
      <c r="Z681" s="4"/>
    </row>
    <row r="682" ht="12.75" customHeight="1">
      <c r="A682" s="24"/>
      <c r="B682" s="4"/>
      <c r="C682" s="52"/>
      <c r="D682" s="25"/>
      <c r="E682" s="25"/>
      <c r="F682" s="25"/>
      <c r="G682" s="25"/>
      <c r="H682" s="52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4"/>
      <c r="Y682" s="4"/>
      <c r="Z682" s="4"/>
    </row>
    <row r="683" ht="12.75" customHeight="1">
      <c r="A683" s="24"/>
      <c r="B683" s="4"/>
      <c r="C683" s="52"/>
      <c r="D683" s="25"/>
      <c r="E683" s="25"/>
      <c r="F683" s="25"/>
      <c r="G683" s="25"/>
      <c r="H683" s="52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4"/>
      <c r="Y683" s="4"/>
      <c r="Z683" s="4"/>
    </row>
    <row r="684" ht="12.75" customHeight="1">
      <c r="A684" s="24"/>
      <c r="B684" s="4"/>
      <c r="C684" s="52"/>
      <c r="D684" s="25"/>
      <c r="E684" s="25"/>
      <c r="F684" s="25"/>
      <c r="G684" s="25"/>
      <c r="H684" s="52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4"/>
      <c r="Y684" s="4"/>
      <c r="Z684" s="4"/>
    </row>
    <row r="685" ht="12.75" customHeight="1">
      <c r="A685" s="24"/>
      <c r="B685" s="4"/>
      <c r="C685" s="52"/>
      <c r="D685" s="25"/>
      <c r="E685" s="25"/>
      <c r="F685" s="25"/>
      <c r="G685" s="25"/>
      <c r="H685" s="52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4"/>
      <c r="Y685" s="4"/>
      <c r="Z685" s="4"/>
    </row>
    <row r="686" ht="12.75" customHeight="1">
      <c r="A686" s="24"/>
      <c r="B686" s="4"/>
      <c r="C686" s="52"/>
      <c r="D686" s="25"/>
      <c r="E686" s="25"/>
      <c r="F686" s="25"/>
      <c r="G686" s="25"/>
      <c r="H686" s="52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4"/>
      <c r="Y686" s="4"/>
      <c r="Z686" s="4"/>
    </row>
    <row r="687" ht="12.75" customHeight="1">
      <c r="A687" s="24"/>
      <c r="B687" s="4"/>
      <c r="C687" s="52"/>
      <c r="D687" s="25"/>
      <c r="E687" s="25"/>
      <c r="F687" s="25"/>
      <c r="G687" s="25"/>
      <c r="H687" s="52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4"/>
      <c r="Y687" s="4"/>
      <c r="Z687" s="4"/>
    </row>
    <row r="688" ht="12.75" customHeight="1">
      <c r="A688" s="24"/>
      <c r="B688" s="4"/>
      <c r="C688" s="52"/>
      <c r="D688" s="25"/>
      <c r="E688" s="25"/>
      <c r="F688" s="25"/>
      <c r="G688" s="25"/>
      <c r="H688" s="52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4"/>
      <c r="Y688" s="4"/>
      <c r="Z688" s="4"/>
    </row>
    <row r="689" ht="12.75" customHeight="1">
      <c r="A689" s="24"/>
      <c r="B689" s="4"/>
      <c r="C689" s="52"/>
      <c r="D689" s="25"/>
      <c r="E689" s="25"/>
      <c r="F689" s="25"/>
      <c r="G689" s="25"/>
      <c r="H689" s="52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4"/>
      <c r="Y689" s="4"/>
      <c r="Z689" s="4"/>
    </row>
    <row r="690" ht="12.75" customHeight="1">
      <c r="A690" s="24"/>
      <c r="B690" s="4"/>
      <c r="C690" s="52"/>
      <c r="D690" s="25"/>
      <c r="E690" s="25"/>
      <c r="F690" s="25"/>
      <c r="G690" s="25"/>
      <c r="H690" s="52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4"/>
      <c r="Y690" s="4"/>
      <c r="Z690" s="4"/>
    </row>
    <row r="691" ht="12.75" customHeight="1">
      <c r="A691" s="24"/>
      <c r="B691" s="4"/>
      <c r="C691" s="52"/>
      <c r="D691" s="25"/>
      <c r="E691" s="25"/>
      <c r="F691" s="25"/>
      <c r="G691" s="25"/>
      <c r="H691" s="52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4"/>
      <c r="Y691" s="4"/>
      <c r="Z691" s="4"/>
    </row>
    <row r="692" ht="12.75" customHeight="1">
      <c r="A692" s="24"/>
      <c r="B692" s="4"/>
      <c r="C692" s="52"/>
      <c r="D692" s="25"/>
      <c r="E692" s="25"/>
      <c r="F692" s="25"/>
      <c r="G692" s="25"/>
      <c r="H692" s="52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4"/>
      <c r="Y692" s="4"/>
      <c r="Z692" s="4"/>
    </row>
    <row r="693" ht="12.75" customHeight="1">
      <c r="A693" s="24"/>
      <c r="B693" s="4"/>
      <c r="C693" s="52"/>
      <c r="D693" s="25"/>
      <c r="E693" s="25"/>
      <c r="F693" s="25"/>
      <c r="G693" s="25"/>
      <c r="H693" s="52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4"/>
      <c r="Y693" s="4"/>
      <c r="Z693" s="4"/>
    </row>
    <row r="694" ht="12.75" customHeight="1">
      <c r="A694" s="24"/>
      <c r="B694" s="4"/>
      <c r="C694" s="52"/>
      <c r="D694" s="25"/>
      <c r="E694" s="25"/>
      <c r="F694" s="25"/>
      <c r="G694" s="25"/>
      <c r="H694" s="52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4"/>
      <c r="Y694" s="4"/>
      <c r="Z694" s="4"/>
    </row>
    <row r="695" ht="12.75" customHeight="1">
      <c r="A695" s="24"/>
      <c r="B695" s="4"/>
      <c r="C695" s="52"/>
      <c r="D695" s="25"/>
      <c r="E695" s="25"/>
      <c r="F695" s="25"/>
      <c r="G695" s="25"/>
      <c r="H695" s="52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4"/>
      <c r="Y695" s="4"/>
      <c r="Z695" s="4"/>
    </row>
    <row r="696" ht="12.75" customHeight="1">
      <c r="A696" s="24"/>
      <c r="B696" s="4"/>
      <c r="C696" s="52"/>
      <c r="D696" s="25"/>
      <c r="E696" s="25"/>
      <c r="F696" s="25"/>
      <c r="G696" s="25"/>
      <c r="H696" s="52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4"/>
      <c r="Y696" s="4"/>
      <c r="Z696" s="4"/>
    </row>
    <row r="697" ht="12.75" customHeight="1">
      <c r="A697" s="24"/>
      <c r="B697" s="4"/>
      <c r="C697" s="52"/>
      <c r="D697" s="25"/>
      <c r="E697" s="25"/>
      <c r="F697" s="25"/>
      <c r="G697" s="25"/>
      <c r="H697" s="52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4"/>
      <c r="Y697" s="4"/>
      <c r="Z697" s="4"/>
    </row>
    <row r="698" ht="12.75" customHeight="1">
      <c r="A698" s="24"/>
      <c r="B698" s="4"/>
      <c r="C698" s="52"/>
      <c r="D698" s="25"/>
      <c r="E698" s="25"/>
      <c r="F698" s="25"/>
      <c r="G698" s="25"/>
      <c r="H698" s="52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4"/>
      <c r="Y698" s="4"/>
      <c r="Z698" s="4"/>
    </row>
    <row r="699" ht="12.75" customHeight="1">
      <c r="A699" s="24"/>
      <c r="B699" s="4"/>
      <c r="C699" s="52"/>
      <c r="D699" s="25"/>
      <c r="E699" s="25"/>
      <c r="F699" s="25"/>
      <c r="G699" s="25"/>
      <c r="H699" s="52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4"/>
      <c r="Y699" s="4"/>
      <c r="Z699" s="4"/>
    </row>
    <row r="700" ht="12.75" customHeight="1">
      <c r="A700" s="24"/>
      <c r="B700" s="4"/>
      <c r="C700" s="52"/>
      <c r="D700" s="25"/>
      <c r="E700" s="25"/>
      <c r="F700" s="25"/>
      <c r="G700" s="25"/>
      <c r="H700" s="52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4"/>
      <c r="Y700" s="4"/>
      <c r="Z700" s="4"/>
    </row>
    <row r="701" ht="12.75" customHeight="1">
      <c r="A701" s="24"/>
      <c r="B701" s="4"/>
      <c r="C701" s="52"/>
      <c r="D701" s="25"/>
      <c r="E701" s="25"/>
      <c r="F701" s="25"/>
      <c r="G701" s="25"/>
      <c r="H701" s="52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4"/>
      <c r="Y701" s="4"/>
      <c r="Z701" s="4"/>
    </row>
    <row r="702" ht="12.75" customHeight="1">
      <c r="A702" s="24"/>
      <c r="B702" s="4"/>
      <c r="C702" s="52"/>
      <c r="D702" s="25"/>
      <c r="E702" s="25"/>
      <c r="F702" s="25"/>
      <c r="G702" s="25"/>
      <c r="H702" s="52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4"/>
      <c r="Y702" s="4"/>
      <c r="Z702" s="4"/>
    </row>
    <row r="703" ht="12.75" customHeight="1">
      <c r="A703" s="24"/>
      <c r="B703" s="4"/>
      <c r="C703" s="52"/>
      <c r="D703" s="25"/>
      <c r="E703" s="25"/>
      <c r="F703" s="25"/>
      <c r="G703" s="25"/>
      <c r="H703" s="52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4"/>
      <c r="Y703" s="4"/>
      <c r="Z703" s="4"/>
    </row>
    <row r="704" ht="12.75" customHeight="1">
      <c r="A704" s="24"/>
      <c r="B704" s="4"/>
      <c r="C704" s="52"/>
      <c r="D704" s="25"/>
      <c r="E704" s="25"/>
      <c r="F704" s="25"/>
      <c r="G704" s="25"/>
      <c r="H704" s="52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4"/>
      <c r="Y704" s="4"/>
      <c r="Z704" s="4"/>
    </row>
    <row r="705" ht="12.75" customHeight="1">
      <c r="A705" s="24"/>
      <c r="B705" s="4"/>
      <c r="C705" s="52"/>
      <c r="D705" s="25"/>
      <c r="E705" s="25"/>
      <c r="F705" s="25"/>
      <c r="G705" s="25"/>
      <c r="H705" s="52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4"/>
      <c r="Y705" s="4"/>
      <c r="Z705" s="4"/>
    </row>
    <row r="706" ht="12.75" customHeight="1">
      <c r="A706" s="24"/>
      <c r="B706" s="4"/>
      <c r="C706" s="52"/>
      <c r="D706" s="25"/>
      <c r="E706" s="25"/>
      <c r="F706" s="25"/>
      <c r="G706" s="25"/>
      <c r="H706" s="52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4"/>
      <c r="Y706" s="4"/>
      <c r="Z706" s="4"/>
    </row>
    <row r="707" ht="12.75" customHeight="1">
      <c r="A707" s="24"/>
      <c r="B707" s="4"/>
      <c r="C707" s="52"/>
      <c r="D707" s="25"/>
      <c r="E707" s="25"/>
      <c r="F707" s="25"/>
      <c r="G707" s="25"/>
      <c r="H707" s="52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4"/>
      <c r="Y707" s="4"/>
      <c r="Z707" s="4"/>
    </row>
    <row r="708" ht="12.75" customHeight="1">
      <c r="A708" s="24"/>
      <c r="B708" s="4"/>
      <c r="C708" s="52"/>
      <c r="D708" s="25"/>
      <c r="E708" s="25"/>
      <c r="F708" s="25"/>
      <c r="G708" s="25"/>
      <c r="H708" s="52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4"/>
      <c r="Y708" s="4"/>
      <c r="Z708" s="4"/>
    </row>
    <row r="709" ht="12.75" customHeight="1">
      <c r="A709" s="24"/>
      <c r="B709" s="4"/>
      <c r="C709" s="52"/>
      <c r="D709" s="25"/>
      <c r="E709" s="25"/>
      <c r="F709" s="25"/>
      <c r="G709" s="25"/>
      <c r="H709" s="52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4"/>
      <c r="Y709" s="4"/>
      <c r="Z709" s="4"/>
    </row>
    <row r="710" ht="12.75" customHeight="1">
      <c r="A710" s="24"/>
      <c r="B710" s="4"/>
      <c r="C710" s="52"/>
      <c r="D710" s="25"/>
      <c r="E710" s="25"/>
      <c r="F710" s="25"/>
      <c r="G710" s="25"/>
      <c r="H710" s="52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4"/>
      <c r="Y710" s="4"/>
      <c r="Z710" s="4"/>
    </row>
    <row r="711" ht="12.75" customHeight="1">
      <c r="A711" s="24"/>
      <c r="B711" s="4"/>
      <c r="C711" s="52"/>
      <c r="D711" s="25"/>
      <c r="E711" s="25"/>
      <c r="F711" s="25"/>
      <c r="G711" s="25"/>
      <c r="H711" s="52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4"/>
      <c r="Y711" s="4"/>
      <c r="Z711" s="4"/>
    </row>
    <row r="712" ht="12.75" customHeight="1">
      <c r="A712" s="24"/>
      <c r="B712" s="4"/>
      <c r="C712" s="52"/>
      <c r="D712" s="25"/>
      <c r="E712" s="25"/>
      <c r="F712" s="25"/>
      <c r="G712" s="25"/>
      <c r="H712" s="52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4"/>
      <c r="Y712" s="4"/>
      <c r="Z712" s="4"/>
    </row>
    <row r="713" ht="12.75" customHeight="1">
      <c r="A713" s="24"/>
      <c r="B713" s="4"/>
      <c r="C713" s="52"/>
      <c r="D713" s="25"/>
      <c r="E713" s="25"/>
      <c r="F713" s="25"/>
      <c r="G713" s="25"/>
      <c r="H713" s="52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4"/>
      <c r="Y713" s="4"/>
      <c r="Z713" s="4"/>
    </row>
    <row r="714" ht="12.75" customHeight="1">
      <c r="A714" s="24"/>
      <c r="B714" s="4"/>
      <c r="C714" s="52"/>
      <c r="D714" s="25"/>
      <c r="E714" s="25"/>
      <c r="F714" s="25"/>
      <c r="G714" s="25"/>
      <c r="H714" s="52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4"/>
      <c r="Y714" s="4"/>
      <c r="Z714" s="4"/>
    </row>
    <row r="715" ht="12.75" customHeight="1">
      <c r="A715" s="24"/>
      <c r="B715" s="4"/>
      <c r="C715" s="52"/>
      <c r="D715" s="25"/>
      <c r="E715" s="25"/>
      <c r="F715" s="25"/>
      <c r="G715" s="25"/>
      <c r="H715" s="52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4"/>
      <c r="Y715" s="4"/>
      <c r="Z715" s="4"/>
    </row>
    <row r="716" ht="12.75" customHeight="1">
      <c r="A716" s="24"/>
      <c r="B716" s="4"/>
      <c r="C716" s="52"/>
      <c r="D716" s="25"/>
      <c r="E716" s="25"/>
      <c r="F716" s="25"/>
      <c r="G716" s="25"/>
      <c r="H716" s="52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4"/>
      <c r="Y716" s="4"/>
      <c r="Z716" s="4"/>
    </row>
    <row r="717" ht="12.75" customHeight="1">
      <c r="A717" s="24"/>
      <c r="B717" s="4"/>
      <c r="C717" s="52"/>
      <c r="D717" s="25"/>
      <c r="E717" s="25"/>
      <c r="F717" s="25"/>
      <c r="G717" s="25"/>
      <c r="H717" s="52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4"/>
      <c r="Y717" s="4"/>
      <c r="Z717" s="4"/>
    </row>
    <row r="718" ht="12.75" customHeight="1">
      <c r="A718" s="24"/>
      <c r="B718" s="4"/>
      <c r="C718" s="52"/>
      <c r="D718" s="25"/>
      <c r="E718" s="25"/>
      <c r="F718" s="25"/>
      <c r="G718" s="25"/>
      <c r="H718" s="52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4"/>
      <c r="Y718" s="4"/>
      <c r="Z718" s="4"/>
    </row>
    <row r="719" ht="12.75" customHeight="1">
      <c r="A719" s="24"/>
      <c r="B719" s="4"/>
      <c r="C719" s="52"/>
      <c r="D719" s="25"/>
      <c r="E719" s="25"/>
      <c r="F719" s="25"/>
      <c r="G719" s="25"/>
      <c r="H719" s="52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4"/>
      <c r="Y719" s="4"/>
      <c r="Z719" s="4"/>
    </row>
    <row r="720" ht="12.75" customHeight="1">
      <c r="A720" s="24"/>
      <c r="B720" s="4"/>
      <c r="C720" s="52"/>
      <c r="D720" s="25"/>
      <c r="E720" s="25"/>
      <c r="F720" s="25"/>
      <c r="G720" s="25"/>
      <c r="H720" s="52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4"/>
      <c r="Y720" s="4"/>
      <c r="Z720" s="4"/>
    </row>
    <row r="721" ht="12.75" customHeight="1">
      <c r="A721" s="24"/>
      <c r="B721" s="4"/>
      <c r="C721" s="52"/>
      <c r="D721" s="25"/>
      <c r="E721" s="25"/>
      <c r="F721" s="25"/>
      <c r="G721" s="25"/>
      <c r="H721" s="52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4"/>
      <c r="Y721" s="4"/>
      <c r="Z721" s="4"/>
    </row>
    <row r="722" ht="12.75" customHeight="1">
      <c r="A722" s="24"/>
      <c r="B722" s="4"/>
      <c r="C722" s="52"/>
      <c r="D722" s="25"/>
      <c r="E722" s="25"/>
      <c r="F722" s="25"/>
      <c r="G722" s="25"/>
      <c r="H722" s="52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4"/>
      <c r="Y722" s="4"/>
      <c r="Z722" s="4"/>
    </row>
    <row r="723" ht="12.75" customHeight="1">
      <c r="A723" s="24"/>
      <c r="B723" s="4"/>
      <c r="C723" s="52"/>
      <c r="D723" s="25"/>
      <c r="E723" s="25"/>
      <c r="F723" s="25"/>
      <c r="G723" s="25"/>
      <c r="H723" s="52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4"/>
      <c r="Y723" s="4"/>
      <c r="Z723" s="4"/>
    </row>
    <row r="724" ht="12.75" customHeight="1">
      <c r="A724" s="24"/>
      <c r="B724" s="4"/>
      <c r="C724" s="52"/>
      <c r="D724" s="25"/>
      <c r="E724" s="25"/>
      <c r="F724" s="25"/>
      <c r="G724" s="25"/>
      <c r="H724" s="52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4"/>
      <c r="Y724" s="4"/>
      <c r="Z724" s="4"/>
    </row>
    <row r="725" ht="12.75" customHeight="1">
      <c r="A725" s="24"/>
      <c r="B725" s="4"/>
      <c r="C725" s="52"/>
      <c r="D725" s="25"/>
      <c r="E725" s="25"/>
      <c r="F725" s="25"/>
      <c r="G725" s="25"/>
      <c r="H725" s="52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4"/>
      <c r="Y725" s="4"/>
      <c r="Z725" s="4"/>
    </row>
    <row r="726" ht="12.75" customHeight="1">
      <c r="A726" s="24"/>
      <c r="B726" s="4"/>
      <c r="C726" s="52"/>
      <c r="D726" s="25"/>
      <c r="E726" s="25"/>
      <c r="F726" s="25"/>
      <c r="G726" s="25"/>
      <c r="H726" s="52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4"/>
      <c r="Y726" s="4"/>
      <c r="Z726" s="4"/>
    </row>
    <row r="727" ht="12.75" customHeight="1">
      <c r="A727" s="24"/>
      <c r="B727" s="4"/>
      <c r="C727" s="52"/>
      <c r="D727" s="25"/>
      <c r="E727" s="25"/>
      <c r="F727" s="25"/>
      <c r="G727" s="25"/>
      <c r="H727" s="52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4"/>
      <c r="Y727" s="4"/>
      <c r="Z727" s="4"/>
    </row>
    <row r="728" ht="12.75" customHeight="1">
      <c r="A728" s="24"/>
      <c r="B728" s="4"/>
      <c r="C728" s="52"/>
      <c r="D728" s="25"/>
      <c r="E728" s="25"/>
      <c r="F728" s="25"/>
      <c r="G728" s="25"/>
      <c r="H728" s="52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4"/>
      <c r="Y728" s="4"/>
      <c r="Z728" s="4"/>
    </row>
    <row r="729" ht="12.75" customHeight="1">
      <c r="A729" s="24"/>
      <c r="B729" s="4"/>
      <c r="C729" s="52"/>
      <c r="D729" s="25"/>
      <c r="E729" s="25"/>
      <c r="F729" s="25"/>
      <c r="G729" s="25"/>
      <c r="H729" s="52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4"/>
      <c r="Y729" s="4"/>
      <c r="Z729" s="4"/>
    </row>
    <row r="730" ht="12.75" customHeight="1">
      <c r="A730" s="24"/>
      <c r="B730" s="4"/>
      <c r="C730" s="52"/>
      <c r="D730" s="25"/>
      <c r="E730" s="25"/>
      <c r="F730" s="25"/>
      <c r="G730" s="25"/>
      <c r="H730" s="52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4"/>
      <c r="Y730" s="4"/>
      <c r="Z730" s="4"/>
    </row>
    <row r="731" ht="12.75" customHeight="1">
      <c r="A731" s="24"/>
      <c r="B731" s="4"/>
      <c r="C731" s="52"/>
      <c r="D731" s="25"/>
      <c r="E731" s="25"/>
      <c r="F731" s="25"/>
      <c r="G731" s="25"/>
      <c r="H731" s="52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4"/>
      <c r="Y731" s="4"/>
      <c r="Z731" s="4"/>
    </row>
    <row r="732" ht="12.75" customHeight="1">
      <c r="A732" s="24"/>
      <c r="B732" s="4"/>
      <c r="C732" s="52"/>
      <c r="D732" s="25"/>
      <c r="E732" s="25"/>
      <c r="F732" s="25"/>
      <c r="G732" s="25"/>
      <c r="H732" s="52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4"/>
      <c r="Y732" s="4"/>
      <c r="Z732" s="4"/>
    </row>
    <row r="733" ht="12.75" customHeight="1">
      <c r="A733" s="24"/>
      <c r="B733" s="4"/>
      <c r="C733" s="52"/>
      <c r="D733" s="25"/>
      <c r="E733" s="25"/>
      <c r="F733" s="25"/>
      <c r="G733" s="25"/>
      <c r="H733" s="52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4"/>
      <c r="Y733" s="4"/>
      <c r="Z733" s="4"/>
    </row>
    <row r="734" ht="12.75" customHeight="1">
      <c r="A734" s="24"/>
      <c r="B734" s="4"/>
      <c r="C734" s="52"/>
      <c r="D734" s="25"/>
      <c r="E734" s="25"/>
      <c r="F734" s="25"/>
      <c r="G734" s="25"/>
      <c r="H734" s="52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4"/>
      <c r="Y734" s="4"/>
      <c r="Z734" s="4"/>
    </row>
    <row r="735" ht="12.75" customHeight="1">
      <c r="A735" s="24"/>
      <c r="B735" s="4"/>
      <c r="C735" s="52"/>
      <c r="D735" s="25"/>
      <c r="E735" s="25"/>
      <c r="F735" s="25"/>
      <c r="G735" s="25"/>
      <c r="H735" s="52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4"/>
      <c r="Y735" s="4"/>
      <c r="Z735" s="4"/>
    </row>
    <row r="736" ht="12.75" customHeight="1">
      <c r="A736" s="24"/>
      <c r="B736" s="4"/>
      <c r="C736" s="52"/>
      <c r="D736" s="25"/>
      <c r="E736" s="25"/>
      <c r="F736" s="25"/>
      <c r="G736" s="25"/>
      <c r="H736" s="52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4"/>
      <c r="Y736" s="4"/>
      <c r="Z736" s="4"/>
    </row>
    <row r="737" ht="12.75" customHeight="1">
      <c r="A737" s="24"/>
      <c r="B737" s="4"/>
      <c r="C737" s="52"/>
      <c r="D737" s="25"/>
      <c r="E737" s="25"/>
      <c r="F737" s="25"/>
      <c r="G737" s="25"/>
      <c r="H737" s="52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4"/>
      <c r="Y737" s="4"/>
      <c r="Z737" s="4"/>
    </row>
    <row r="738" ht="12.75" customHeight="1">
      <c r="A738" s="24"/>
      <c r="B738" s="4"/>
      <c r="C738" s="52"/>
      <c r="D738" s="25"/>
      <c r="E738" s="25"/>
      <c r="F738" s="25"/>
      <c r="G738" s="25"/>
      <c r="H738" s="52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4"/>
      <c r="Y738" s="4"/>
      <c r="Z738" s="4"/>
    </row>
    <row r="739" ht="12.75" customHeight="1">
      <c r="A739" s="24"/>
      <c r="B739" s="4"/>
      <c r="C739" s="52"/>
      <c r="D739" s="25"/>
      <c r="E739" s="25"/>
      <c r="F739" s="25"/>
      <c r="G739" s="25"/>
      <c r="H739" s="52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4"/>
      <c r="Y739" s="4"/>
      <c r="Z739" s="4"/>
    </row>
    <row r="740" ht="12.75" customHeight="1">
      <c r="A740" s="24"/>
      <c r="B740" s="4"/>
      <c r="C740" s="52"/>
      <c r="D740" s="25"/>
      <c r="E740" s="25"/>
      <c r="F740" s="25"/>
      <c r="G740" s="25"/>
      <c r="H740" s="52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4"/>
      <c r="Y740" s="4"/>
      <c r="Z740" s="4"/>
    </row>
    <row r="741" ht="12.75" customHeight="1">
      <c r="A741" s="24"/>
      <c r="B741" s="4"/>
      <c r="C741" s="52"/>
      <c r="D741" s="25"/>
      <c r="E741" s="25"/>
      <c r="F741" s="25"/>
      <c r="G741" s="25"/>
      <c r="H741" s="52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4"/>
      <c r="Y741" s="4"/>
      <c r="Z741" s="4"/>
    </row>
    <row r="742" ht="12.75" customHeight="1">
      <c r="A742" s="24"/>
      <c r="B742" s="4"/>
      <c r="C742" s="52"/>
      <c r="D742" s="25"/>
      <c r="E742" s="25"/>
      <c r="F742" s="25"/>
      <c r="G742" s="25"/>
      <c r="H742" s="52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4"/>
      <c r="Y742" s="4"/>
      <c r="Z742" s="4"/>
    </row>
    <row r="743" ht="12.75" customHeight="1">
      <c r="A743" s="24"/>
      <c r="B743" s="4"/>
      <c r="C743" s="52"/>
      <c r="D743" s="25"/>
      <c r="E743" s="25"/>
      <c r="F743" s="25"/>
      <c r="G743" s="25"/>
      <c r="H743" s="52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4"/>
      <c r="Y743" s="4"/>
      <c r="Z743" s="4"/>
    </row>
    <row r="744" ht="12.75" customHeight="1">
      <c r="A744" s="24"/>
      <c r="B744" s="4"/>
      <c r="C744" s="52"/>
      <c r="D744" s="25"/>
      <c r="E744" s="25"/>
      <c r="F744" s="25"/>
      <c r="G744" s="25"/>
      <c r="H744" s="52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4"/>
      <c r="Y744" s="4"/>
      <c r="Z744" s="4"/>
    </row>
    <row r="745" ht="12.75" customHeight="1">
      <c r="A745" s="24"/>
      <c r="B745" s="4"/>
      <c r="C745" s="52"/>
      <c r="D745" s="25"/>
      <c r="E745" s="25"/>
      <c r="F745" s="25"/>
      <c r="G745" s="25"/>
      <c r="H745" s="52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4"/>
      <c r="Y745" s="4"/>
      <c r="Z745" s="4"/>
    </row>
    <row r="746" ht="12.75" customHeight="1">
      <c r="A746" s="24"/>
      <c r="B746" s="4"/>
      <c r="C746" s="52"/>
      <c r="D746" s="25"/>
      <c r="E746" s="25"/>
      <c r="F746" s="25"/>
      <c r="G746" s="25"/>
      <c r="H746" s="52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4"/>
      <c r="Y746" s="4"/>
      <c r="Z746" s="4"/>
    </row>
    <row r="747" ht="12.75" customHeight="1">
      <c r="A747" s="24"/>
      <c r="B747" s="4"/>
      <c r="C747" s="52"/>
      <c r="D747" s="25"/>
      <c r="E747" s="25"/>
      <c r="F747" s="25"/>
      <c r="G747" s="25"/>
      <c r="H747" s="52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4"/>
      <c r="Y747" s="4"/>
      <c r="Z747" s="4"/>
    </row>
    <row r="748" ht="12.75" customHeight="1">
      <c r="A748" s="24"/>
      <c r="B748" s="4"/>
      <c r="C748" s="52"/>
      <c r="D748" s="25"/>
      <c r="E748" s="25"/>
      <c r="F748" s="25"/>
      <c r="G748" s="25"/>
      <c r="H748" s="52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4"/>
      <c r="Y748" s="4"/>
      <c r="Z748" s="4"/>
    </row>
    <row r="749" ht="12.75" customHeight="1">
      <c r="A749" s="24"/>
      <c r="B749" s="4"/>
      <c r="C749" s="52"/>
      <c r="D749" s="25"/>
      <c r="E749" s="25"/>
      <c r="F749" s="25"/>
      <c r="G749" s="25"/>
      <c r="H749" s="52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4"/>
      <c r="Y749" s="4"/>
      <c r="Z749" s="4"/>
    </row>
    <row r="750" ht="12.75" customHeight="1">
      <c r="A750" s="24"/>
      <c r="B750" s="4"/>
      <c r="C750" s="52"/>
      <c r="D750" s="25"/>
      <c r="E750" s="25"/>
      <c r="F750" s="25"/>
      <c r="G750" s="25"/>
      <c r="H750" s="52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4"/>
      <c r="Y750" s="4"/>
      <c r="Z750" s="4"/>
    </row>
    <row r="751" ht="12.75" customHeight="1">
      <c r="A751" s="24"/>
      <c r="B751" s="4"/>
      <c r="C751" s="52"/>
      <c r="D751" s="25"/>
      <c r="E751" s="25"/>
      <c r="F751" s="25"/>
      <c r="G751" s="25"/>
      <c r="H751" s="52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4"/>
      <c r="Y751" s="4"/>
      <c r="Z751" s="4"/>
    </row>
    <row r="752" ht="12.75" customHeight="1">
      <c r="A752" s="24"/>
      <c r="B752" s="4"/>
      <c r="C752" s="52"/>
      <c r="D752" s="25"/>
      <c r="E752" s="25"/>
      <c r="F752" s="25"/>
      <c r="G752" s="25"/>
      <c r="H752" s="52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4"/>
      <c r="Y752" s="4"/>
      <c r="Z752" s="4"/>
    </row>
    <row r="753" ht="12.75" customHeight="1">
      <c r="A753" s="24"/>
      <c r="B753" s="4"/>
      <c r="C753" s="52"/>
      <c r="D753" s="25"/>
      <c r="E753" s="25"/>
      <c r="F753" s="25"/>
      <c r="G753" s="25"/>
      <c r="H753" s="52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4"/>
      <c r="Y753" s="4"/>
      <c r="Z753" s="4"/>
    </row>
    <row r="754" ht="12.75" customHeight="1">
      <c r="A754" s="24"/>
      <c r="B754" s="4"/>
      <c r="C754" s="52"/>
      <c r="D754" s="25"/>
      <c r="E754" s="25"/>
      <c r="F754" s="25"/>
      <c r="G754" s="25"/>
      <c r="H754" s="52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4"/>
      <c r="Y754" s="4"/>
      <c r="Z754" s="4"/>
    </row>
    <row r="755" ht="12.75" customHeight="1">
      <c r="A755" s="24"/>
      <c r="B755" s="4"/>
      <c r="C755" s="52"/>
      <c r="D755" s="25"/>
      <c r="E755" s="25"/>
      <c r="F755" s="25"/>
      <c r="G755" s="25"/>
      <c r="H755" s="52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4"/>
      <c r="Y755" s="4"/>
      <c r="Z755" s="4"/>
    </row>
    <row r="756" ht="12.75" customHeight="1">
      <c r="A756" s="24"/>
      <c r="B756" s="4"/>
      <c r="C756" s="52"/>
      <c r="D756" s="25"/>
      <c r="E756" s="25"/>
      <c r="F756" s="25"/>
      <c r="G756" s="25"/>
      <c r="H756" s="52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4"/>
      <c r="Y756" s="4"/>
      <c r="Z756" s="4"/>
    </row>
    <row r="757" ht="12.75" customHeight="1">
      <c r="A757" s="24"/>
      <c r="B757" s="4"/>
      <c r="C757" s="52"/>
      <c r="D757" s="25"/>
      <c r="E757" s="25"/>
      <c r="F757" s="25"/>
      <c r="G757" s="25"/>
      <c r="H757" s="52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4"/>
      <c r="Y757" s="4"/>
      <c r="Z757" s="4"/>
    </row>
    <row r="758" ht="12.75" customHeight="1">
      <c r="A758" s="24"/>
      <c r="B758" s="4"/>
      <c r="C758" s="52"/>
      <c r="D758" s="25"/>
      <c r="E758" s="25"/>
      <c r="F758" s="25"/>
      <c r="G758" s="25"/>
      <c r="H758" s="52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4"/>
      <c r="Y758" s="4"/>
      <c r="Z758" s="4"/>
    </row>
    <row r="759" ht="12.75" customHeight="1">
      <c r="A759" s="24"/>
      <c r="B759" s="4"/>
      <c r="C759" s="52"/>
      <c r="D759" s="25"/>
      <c r="E759" s="25"/>
      <c r="F759" s="25"/>
      <c r="G759" s="25"/>
      <c r="H759" s="52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4"/>
      <c r="Y759" s="4"/>
      <c r="Z759" s="4"/>
    </row>
    <row r="760" ht="12.75" customHeight="1">
      <c r="A760" s="24"/>
      <c r="B760" s="4"/>
      <c r="C760" s="52"/>
      <c r="D760" s="25"/>
      <c r="E760" s="25"/>
      <c r="F760" s="25"/>
      <c r="G760" s="25"/>
      <c r="H760" s="52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4"/>
      <c r="Y760" s="4"/>
      <c r="Z760" s="4"/>
    </row>
    <row r="761" ht="12.75" customHeight="1">
      <c r="A761" s="24"/>
      <c r="B761" s="4"/>
      <c r="C761" s="52"/>
      <c r="D761" s="25"/>
      <c r="E761" s="25"/>
      <c r="F761" s="25"/>
      <c r="G761" s="25"/>
      <c r="H761" s="52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4"/>
      <c r="Y761" s="4"/>
      <c r="Z761" s="4"/>
    </row>
    <row r="762" ht="12.75" customHeight="1">
      <c r="A762" s="24"/>
      <c r="B762" s="4"/>
      <c r="C762" s="52"/>
      <c r="D762" s="25"/>
      <c r="E762" s="25"/>
      <c r="F762" s="25"/>
      <c r="G762" s="25"/>
      <c r="H762" s="52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4"/>
      <c r="Y762" s="4"/>
      <c r="Z762" s="4"/>
    </row>
    <row r="763" ht="12.75" customHeight="1">
      <c r="A763" s="24"/>
      <c r="B763" s="4"/>
      <c r="C763" s="52"/>
      <c r="D763" s="25"/>
      <c r="E763" s="25"/>
      <c r="F763" s="25"/>
      <c r="G763" s="25"/>
      <c r="H763" s="52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4"/>
      <c r="Y763" s="4"/>
      <c r="Z763" s="4"/>
    </row>
    <row r="764" ht="12.75" customHeight="1">
      <c r="A764" s="24"/>
      <c r="B764" s="4"/>
      <c r="C764" s="52"/>
      <c r="D764" s="25"/>
      <c r="E764" s="25"/>
      <c r="F764" s="25"/>
      <c r="G764" s="25"/>
      <c r="H764" s="52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4"/>
      <c r="Y764" s="4"/>
      <c r="Z764" s="4"/>
    </row>
    <row r="765" ht="12.75" customHeight="1">
      <c r="A765" s="24"/>
      <c r="B765" s="4"/>
      <c r="C765" s="52"/>
      <c r="D765" s="25"/>
      <c r="E765" s="25"/>
      <c r="F765" s="25"/>
      <c r="G765" s="25"/>
      <c r="H765" s="52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4"/>
      <c r="Y765" s="4"/>
      <c r="Z765" s="4"/>
    </row>
    <row r="766" ht="12.75" customHeight="1">
      <c r="A766" s="24"/>
      <c r="B766" s="4"/>
      <c r="C766" s="52"/>
      <c r="D766" s="25"/>
      <c r="E766" s="25"/>
      <c r="F766" s="25"/>
      <c r="G766" s="25"/>
      <c r="H766" s="52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4"/>
      <c r="Y766" s="4"/>
      <c r="Z766" s="4"/>
    </row>
    <row r="767" ht="12.75" customHeight="1">
      <c r="A767" s="24"/>
      <c r="B767" s="4"/>
      <c r="C767" s="52"/>
      <c r="D767" s="25"/>
      <c r="E767" s="25"/>
      <c r="F767" s="25"/>
      <c r="G767" s="25"/>
      <c r="H767" s="52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4"/>
      <c r="Y767" s="4"/>
      <c r="Z767" s="4"/>
    </row>
    <row r="768" ht="12.75" customHeight="1">
      <c r="A768" s="24"/>
      <c r="B768" s="4"/>
      <c r="C768" s="52"/>
      <c r="D768" s="25"/>
      <c r="E768" s="25"/>
      <c r="F768" s="25"/>
      <c r="G768" s="25"/>
      <c r="H768" s="52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4"/>
      <c r="Y768" s="4"/>
      <c r="Z768" s="4"/>
    </row>
    <row r="769" ht="12.75" customHeight="1">
      <c r="A769" s="24"/>
      <c r="B769" s="4"/>
      <c r="C769" s="52"/>
      <c r="D769" s="25"/>
      <c r="E769" s="25"/>
      <c r="F769" s="25"/>
      <c r="G769" s="25"/>
      <c r="H769" s="52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4"/>
      <c r="Y769" s="4"/>
      <c r="Z769" s="4"/>
    </row>
    <row r="770" ht="12.75" customHeight="1">
      <c r="A770" s="24"/>
      <c r="B770" s="4"/>
      <c r="C770" s="52"/>
      <c r="D770" s="25"/>
      <c r="E770" s="25"/>
      <c r="F770" s="25"/>
      <c r="G770" s="25"/>
      <c r="H770" s="52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4"/>
      <c r="Y770" s="4"/>
      <c r="Z770" s="4"/>
    </row>
    <row r="771" ht="12.75" customHeight="1">
      <c r="A771" s="24"/>
      <c r="B771" s="4"/>
      <c r="C771" s="52"/>
      <c r="D771" s="25"/>
      <c r="E771" s="25"/>
      <c r="F771" s="25"/>
      <c r="G771" s="25"/>
      <c r="H771" s="52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4"/>
      <c r="Y771" s="4"/>
      <c r="Z771" s="4"/>
    </row>
    <row r="772" ht="12.75" customHeight="1">
      <c r="A772" s="24"/>
      <c r="B772" s="4"/>
      <c r="C772" s="52"/>
      <c r="D772" s="25"/>
      <c r="E772" s="25"/>
      <c r="F772" s="25"/>
      <c r="G772" s="25"/>
      <c r="H772" s="52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4"/>
      <c r="Y772" s="4"/>
      <c r="Z772" s="4"/>
    </row>
    <row r="773" ht="12.75" customHeight="1">
      <c r="A773" s="24"/>
      <c r="B773" s="4"/>
      <c r="C773" s="52"/>
      <c r="D773" s="25"/>
      <c r="E773" s="25"/>
      <c r="F773" s="25"/>
      <c r="G773" s="25"/>
      <c r="H773" s="52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4"/>
      <c r="Y773" s="4"/>
      <c r="Z773" s="4"/>
    </row>
    <row r="774" ht="12.75" customHeight="1">
      <c r="A774" s="24"/>
      <c r="B774" s="4"/>
      <c r="C774" s="52"/>
      <c r="D774" s="25"/>
      <c r="E774" s="25"/>
      <c r="F774" s="25"/>
      <c r="G774" s="25"/>
      <c r="H774" s="52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4"/>
      <c r="Y774" s="4"/>
      <c r="Z774" s="4"/>
    </row>
    <row r="775" ht="12.75" customHeight="1">
      <c r="A775" s="24"/>
      <c r="B775" s="4"/>
      <c r="C775" s="52"/>
      <c r="D775" s="25"/>
      <c r="E775" s="25"/>
      <c r="F775" s="25"/>
      <c r="G775" s="25"/>
      <c r="H775" s="52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4"/>
      <c r="Y775" s="4"/>
      <c r="Z775" s="4"/>
    </row>
    <row r="776" ht="12.75" customHeight="1">
      <c r="A776" s="24"/>
      <c r="B776" s="4"/>
      <c r="C776" s="52"/>
      <c r="D776" s="25"/>
      <c r="E776" s="25"/>
      <c r="F776" s="25"/>
      <c r="G776" s="25"/>
      <c r="H776" s="52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4"/>
      <c r="Y776" s="4"/>
      <c r="Z776" s="4"/>
    </row>
    <row r="777" ht="12.75" customHeight="1">
      <c r="A777" s="24"/>
      <c r="B777" s="4"/>
      <c r="C777" s="52"/>
      <c r="D777" s="25"/>
      <c r="E777" s="25"/>
      <c r="F777" s="25"/>
      <c r="G777" s="25"/>
      <c r="H777" s="52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4"/>
      <c r="Y777" s="4"/>
      <c r="Z777" s="4"/>
    </row>
    <row r="778" ht="12.75" customHeight="1">
      <c r="A778" s="24"/>
      <c r="B778" s="4"/>
      <c r="C778" s="52"/>
      <c r="D778" s="25"/>
      <c r="E778" s="25"/>
      <c r="F778" s="25"/>
      <c r="G778" s="25"/>
      <c r="H778" s="52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4"/>
      <c r="Y778" s="4"/>
      <c r="Z778" s="4"/>
    </row>
    <row r="779" ht="12.75" customHeight="1">
      <c r="A779" s="24"/>
      <c r="B779" s="4"/>
      <c r="C779" s="52"/>
      <c r="D779" s="25"/>
      <c r="E779" s="25"/>
      <c r="F779" s="25"/>
      <c r="G779" s="25"/>
      <c r="H779" s="52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4"/>
      <c r="Y779" s="4"/>
      <c r="Z779" s="4"/>
    </row>
    <row r="780" ht="12.75" customHeight="1">
      <c r="A780" s="24"/>
      <c r="B780" s="4"/>
      <c r="C780" s="52"/>
      <c r="D780" s="25"/>
      <c r="E780" s="25"/>
      <c r="F780" s="25"/>
      <c r="G780" s="25"/>
      <c r="H780" s="52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4"/>
      <c r="Y780" s="4"/>
      <c r="Z780" s="4"/>
    </row>
    <row r="781" ht="12.75" customHeight="1">
      <c r="A781" s="24"/>
      <c r="B781" s="4"/>
      <c r="C781" s="52"/>
      <c r="D781" s="25"/>
      <c r="E781" s="25"/>
      <c r="F781" s="25"/>
      <c r="G781" s="25"/>
      <c r="H781" s="52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4"/>
      <c r="Y781" s="4"/>
      <c r="Z781" s="4"/>
    </row>
    <row r="782" ht="12.75" customHeight="1">
      <c r="A782" s="24"/>
      <c r="B782" s="4"/>
      <c r="C782" s="52"/>
      <c r="D782" s="25"/>
      <c r="E782" s="25"/>
      <c r="F782" s="25"/>
      <c r="G782" s="25"/>
      <c r="H782" s="52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4"/>
      <c r="Y782" s="4"/>
      <c r="Z782" s="4"/>
    </row>
    <row r="783" ht="12.75" customHeight="1">
      <c r="A783" s="24"/>
      <c r="B783" s="4"/>
      <c r="C783" s="52"/>
      <c r="D783" s="25"/>
      <c r="E783" s="25"/>
      <c r="F783" s="25"/>
      <c r="G783" s="25"/>
      <c r="H783" s="52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4"/>
      <c r="Y783" s="4"/>
      <c r="Z783" s="4"/>
    </row>
    <row r="784" ht="12.75" customHeight="1">
      <c r="A784" s="24"/>
      <c r="B784" s="4"/>
      <c r="C784" s="52"/>
      <c r="D784" s="25"/>
      <c r="E784" s="25"/>
      <c r="F784" s="25"/>
      <c r="G784" s="25"/>
      <c r="H784" s="52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4"/>
      <c r="Y784" s="4"/>
      <c r="Z784" s="4"/>
    </row>
    <row r="785" ht="12.75" customHeight="1">
      <c r="A785" s="24"/>
      <c r="B785" s="4"/>
      <c r="C785" s="52"/>
      <c r="D785" s="25"/>
      <c r="E785" s="25"/>
      <c r="F785" s="25"/>
      <c r="G785" s="25"/>
      <c r="H785" s="52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4"/>
      <c r="Y785" s="4"/>
      <c r="Z785" s="4"/>
    </row>
    <row r="786" ht="12.75" customHeight="1">
      <c r="A786" s="24"/>
      <c r="B786" s="4"/>
      <c r="C786" s="52"/>
      <c r="D786" s="25"/>
      <c r="E786" s="25"/>
      <c r="F786" s="25"/>
      <c r="G786" s="25"/>
      <c r="H786" s="52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4"/>
      <c r="Y786" s="4"/>
      <c r="Z786" s="4"/>
    </row>
    <row r="787" ht="12.75" customHeight="1">
      <c r="A787" s="24"/>
      <c r="B787" s="4"/>
      <c r="C787" s="52"/>
      <c r="D787" s="25"/>
      <c r="E787" s="25"/>
      <c r="F787" s="25"/>
      <c r="G787" s="25"/>
      <c r="H787" s="52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4"/>
      <c r="Y787" s="4"/>
      <c r="Z787" s="4"/>
    </row>
    <row r="788" ht="12.75" customHeight="1">
      <c r="A788" s="24"/>
      <c r="B788" s="4"/>
      <c r="C788" s="52"/>
      <c r="D788" s="25"/>
      <c r="E788" s="25"/>
      <c r="F788" s="25"/>
      <c r="G788" s="25"/>
      <c r="H788" s="52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4"/>
      <c r="Y788" s="4"/>
      <c r="Z788" s="4"/>
    </row>
    <row r="789" ht="12.75" customHeight="1">
      <c r="A789" s="24"/>
      <c r="B789" s="4"/>
      <c r="C789" s="52"/>
      <c r="D789" s="25"/>
      <c r="E789" s="25"/>
      <c r="F789" s="25"/>
      <c r="G789" s="25"/>
      <c r="H789" s="52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4"/>
      <c r="Y789" s="4"/>
      <c r="Z789" s="4"/>
    </row>
    <row r="790" ht="12.75" customHeight="1">
      <c r="A790" s="24"/>
      <c r="B790" s="4"/>
      <c r="C790" s="52"/>
      <c r="D790" s="25"/>
      <c r="E790" s="25"/>
      <c r="F790" s="25"/>
      <c r="G790" s="25"/>
      <c r="H790" s="52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4"/>
      <c r="Y790" s="4"/>
      <c r="Z790" s="4"/>
    </row>
    <row r="791" ht="12.75" customHeight="1">
      <c r="A791" s="24"/>
      <c r="B791" s="4"/>
      <c r="C791" s="52"/>
      <c r="D791" s="25"/>
      <c r="E791" s="25"/>
      <c r="F791" s="25"/>
      <c r="G791" s="25"/>
      <c r="H791" s="52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4"/>
      <c r="Y791" s="4"/>
      <c r="Z791" s="4"/>
    </row>
    <row r="792" ht="12.75" customHeight="1">
      <c r="A792" s="24"/>
      <c r="B792" s="4"/>
      <c r="C792" s="52"/>
      <c r="D792" s="25"/>
      <c r="E792" s="25"/>
      <c r="F792" s="25"/>
      <c r="G792" s="25"/>
      <c r="H792" s="52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4"/>
      <c r="Y792" s="4"/>
      <c r="Z792" s="4"/>
    </row>
    <row r="793" ht="12.75" customHeight="1">
      <c r="A793" s="24"/>
      <c r="B793" s="4"/>
      <c r="C793" s="52"/>
      <c r="D793" s="25"/>
      <c r="E793" s="25"/>
      <c r="F793" s="25"/>
      <c r="G793" s="25"/>
      <c r="H793" s="52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4"/>
      <c r="Y793" s="4"/>
      <c r="Z793" s="4"/>
    </row>
    <row r="794" ht="12.75" customHeight="1">
      <c r="A794" s="24"/>
      <c r="B794" s="4"/>
      <c r="C794" s="52"/>
      <c r="D794" s="25"/>
      <c r="E794" s="25"/>
      <c r="F794" s="25"/>
      <c r="G794" s="25"/>
      <c r="H794" s="52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4"/>
      <c r="Y794" s="4"/>
      <c r="Z794" s="4"/>
    </row>
    <row r="795" ht="12.75" customHeight="1">
      <c r="A795" s="24"/>
      <c r="B795" s="4"/>
      <c r="C795" s="52"/>
      <c r="D795" s="25"/>
      <c r="E795" s="25"/>
      <c r="F795" s="25"/>
      <c r="G795" s="25"/>
      <c r="H795" s="52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4"/>
      <c r="Y795" s="4"/>
      <c r="Z795" s="4"/>
    </row>
    <row r="796" ht="12.75" customHeight="1">
      <c r="A796" s="24"/>
      <c r="B796" s="4"/>
      <c r="C796" s="52"/>
      <c r="D796" s="25"/>
      <c r="E796" s="25"/>
      <c r="F796" s="25"/>
      <c r="G796" s="25"/>
      <c r="H796" s="52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4"/>
      <c r="Y796" s="4"/>
      <c r="Z796" s="4"/>
    </row>
    <row r="797" ht="12.75" customHeight="1">
      <c r="A797" s="24"/>
      <c r="B797" s="4"/>
      <c r="C797" s="52"/>
      <c r="D797" s="25"/>
      <c r="E797" s="25"/>
      <c r="F797" s="25"/>
      <c r="G797" s="25"/>
      <c r="H797" s="52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4"/>
      <c r="Y797" s="4"/>
      <c r="Z797" s="4"/>
    </row>
    <row r="798" ht="12.75" customHeight="1">
      <c r="A798" s="24"/>
      <c r="B798" s="4"/>
      <c r="C798" s="52"/>
      <c r="D798" s="25"/>
      <c r="E798" s="25"/>
      <c r="F798" s="25"/>
      <c r="G798" s="25"/>
      <c r="H798" s="52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4"/>
      <c r="Y798" s="4"/>
      <c r="Z798" s="4"/>
    </row>
    <row r="799" ht="12.75" customHeight="1">
      <c r="A799" s="24"/>
      <c r="B799" s="4"/>
      <c r="C799" s="52"/>
      <c r="D799" s="25"/>
      <c r="E799" s="25"/>
      <c r="F799" s="25"/>
      <c r="G799" s="25"/>
      <c r="H799" s="52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4"/>
      <c r="Y799" s="4"/>
      <c r="Z799" s="4"/>
    </row>
    <row r="800" ht="12.75" customHeight="1">
      <c r="A800" s="24"/>
      <c r="B800" s="4"/>
      <c r="C800" s="52"/>
      <c r="D800" s="25"/>
      <c r="E800" s="25"/>
      <c r="F800" s="25"/>
      <c r="G800" s="25"/>
      <c r="H800" s="52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4"/>
      <c r="Y800" s="4"/>
      <c r="Z800" s="4"/>
    </row>
    <row r="801" ht="12.75" customHeight="1">
      <c r="A801" s="24"/>
      <c r="B801" s="4"/>
      <c r="C801" s="52"/>
      <c r="D801" s="25"/>
      <c r="E801" s="25"/>
      <c r="F801" s="25"/>
      <c r="G801" s="25"/>
      <c r="H801" s="52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4"/>
      <c r="Y801" s="4"/>
      <c r="Z801" s="4"/>
    </row>
    <row r="802" ht="12.75" customHeight="1">
      <c r="A802" s="24"/>
      <c r="B802" s="4"/>
      <c r="C802" s="52"/>
      <c r="D802" s="25"/>
      <c r="E802" s="25"/>
      <c r="F802" s="25"/>
      <c r="G802" s="25"/>
      <c r="H802" s="52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4"/>
      <c r="Y802" s="4"/>
      <c r="Z802" s="4"/>
    </row>
    <row r="803" ht="12.75" customHeight="1">
      <c r="A803" s="24"/>
      <c r="B803" s="4"/>
      <c r="C803" s="52"/>
      <c r="D803" s="25"/>
      <c r="E803" s="25"/>
      <c r="F803" s="25"/>
      <c r="G803" s="25"/>
      <c r="H803" s="52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4"/>
      <c r="Y803" s="4"/>
      <c r="Z803" s="4"/>
    </row>
    <row r="804" ht="12.75" customHeight="1">
      <c r="A804" s="24"/>
      <c r="B804" s="4"/>
      <c r="C804" s="52"/>
      <c r="D804" s="25"/>
      <c r="E804" s="25"/>
      <c r="F804" s="25"/>
      <c r="G804" s="25"/>
      <c r="H804" s="52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4"/>
      <c r="Y804" s="4"/>
      <c r="Z804" s="4"/>
    </row>
    <row r="805" ht="12.75" customHeight="1">
      <c r="A805" s="24"/>
      <c r="B805" s="4"/>
      <c r="C805" s="52"/>
      <c r="D805" s="25"/>
      <c r="E805" s="25"/>
      <c r="F805" s="25"/>
      <c r="G805" s="25"/>
      <c r="H805" s="52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4"/>
      <c r="Y805" s="4"/>
      <c r="Z805" s="4"/>
    </row>
    <row r="806" ht="12.75" customHeight="1">
      <c r="A806" s="24"/>
      <c r="B806" s="4"/>
      <c r="C806" s="52"/>
      <c r="D806" s="25"/>
      <c r="E806" s="25"/>
      <c r="F806" s="25"/>
      <c r="G806" s="25"/>
      <c r="H806" s="52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4"/>
      <c r="Y806" s="4"/>
      <c r="Z806" s="4"/>
    </row>
    <row r="807" ht="12.75" customHeight="1">
      <c r="A807" s="24"/>
      <c r="B807" s="4"/>
      <c r="C807" s="52"/>
      <c r="D807" s="25"/>
      <c r="E807" s="25"/>
      <c r="F807" s="25"/>
      <c r="G807" s="25"/>
      <c r="H807" s="52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4"/>
      <c r="Y807" s="4"/>
      <c r="Z807" s="4"/>
    </row>
    <row r="808" ht="12.75" customHeight="1">
      <c r="A808" s="24"/>
      <c r="B808" s="4"/>
      <c r="C808" s="52"/>
      <c r="D808" s="25"/>
      <c r="E808" s="25"/>
      <c r="F808" s="25"/>
      <c r="G808" s="25"/>
      <c r="H808" s="52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4"/>
      <c r="Y808" s="4"/>
      <c r="Z808" s="4"/>
    </row>
    <row r="809" ht="12.75" customHeight="1">
      <c r="A809" s="24"/>
      <c r="B809" s="4"/>
      <c r="C809" s="52"/>
      <c r="D809" s="25"/>
      <c r="E809" s="25"/>
      <c r="F809" s="25"/>
      <c r="G809" s="25"/>
      <c r="H809" s="52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4"/>
      <c r="Y809" s="4"/>
      <c r="Z809" s="4"/>
    </row>
    <row r="810" ht="12.75" customHeight="1">
      <c r="A810" s="24"/>
      <c r="B810" s="4"/>
      <c r="C810" s="52"/>
      <c r="D810" s="25"/>
      <c r="E810" s="25"/>
      <c r="F810" s="25"/>
      <c r="G810" s="25"/>
      <c r="H810" s="52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4"/>
      <c r="Y810" s="4"/>
      <c r="Z810" s="4"/>
    </row>
    <row r="811" ht="12.75" customHeight="1">
      <c r="A811" s="24"/>
      <c r="B811" s="4"/>
      <c r="C811" s="52"/>
      <c r="D811" s="25"/>
      <c r="E811" s="25"/>
      <c r="F811" s="25"/>
      <c r="G811" s="25"/>
      <c r="H811" s="52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4"/>
      <c r="Y811" s="4"/>
      <c r="Z811" s="4"/>
    </row>
    <row r="812" ht="12.75" customHeight="1">
      <c r="A812" s="24"/>
      <c r="B812" s="4"/>
      <c r="C812" s="52"/>
      <c r="D812" s="25"/>
      <c r="E812" s="25"/>
      <c r="F812" s="25"/>
      <c r="G812" s="25"/>
      <c r="H812" s="52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4"/>
      <c r="Y812" s="4"/>
      <c r="Z812" s="4"/>
    </row>
    <row r="813" ht="12.75" customHeight="1">
      <c r="A813" s="24"/>
      <c r="B813" s="4"/>
      <c r="C813" s="52"/>
      <c r="D813" s="25"/>
      <c r="E813" s="25"/>
      <c r="F813" s="25"/>
      <c r="G813" s="25"/>
      <c r="H813" s="52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4"/>
      <c r="Y813" s="4"/>
      <c r="Z813" s="4"/>
    </row>
    <row r="814" ht="12.75" customHeight="1">
      <c r="A814" s="24"/>
      <c r="B814" s="4"/>
      <c r="C814" s="52"/>
      <c r="D814" s="25"/>
      <c r="E814" s="25"/>
      <c r="F814" s="25"/>
      <c r="G814" s="25"/>
      <c r="H814" s="52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4"/>
      <c r="Y814" s="4"/>
      <c r="Z814" s="4"/>
    </row>
    <row r="815" ht="12.75" customHeight="1">
      <c r="A815" s="24"/>
      <c r="B815" s="4"/>
      <c r="C815" s="52"/>
      <c r="D815" s="25"/>
      <c r="E815" s="25"/>
      <c r="F815" s="25"/>
      <c r="G815" s="25"/>
      <c r="H815" s="52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4"/>
      <c r="Y815" s="4"/>
      <c r="Z815" s="4"/>
    </row>
    <row r="816" ht="12.75" customHeight="1">
      <c r="A816" s="24"/>
      <c r="B816" s="4"/>
      <c r="C816" s="52"/>
      <c r="D816" s="25"/>
      <c r="E816" s="25"/>
      <c r="F816" s="25"/>
      <c r="G816" s="25"/>
      <c r="H816" s="52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4"/>
      <c r="Y816" s="4"/>
      <c r="Z816" s="4"/>
    </row>
    <row r="817" ht="12.75" customHeight="1">
      <c r="A817" s="24"/>
      <c r="B817" s="4"/>
      <c r="C817" s="52"/>
      <c r="D817" s="25"/>
      <c r="E817" s="25"/>
      <c r="F817" s="25"/>
      <c r="G817" s="25"/>
      <c r="H817" s="52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4"/>
      <c r="Y817" s="4"/>
      <c r="Z817" s="4"/>
    </row>
    <row r="818" ht="12.75" customHeight="1">
      <c r="A818" s="24"/>
      <c r="B818" s="4"/>
      <c r="C818" s="52"/>
      <c r="D818" s="25"/>
      <c r="E818" s="25"/>
      <c r="F818" s="25"/>
      <c r="G818" s="25"/>
      <c r="H818" s="52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4"/>
      <c r="Y818" s="4"/>
      <c r="Z818" s="4"/>
    </row>
    <row r="819" ht="12.75" customHeight="1">
      <c r="A819" s="24"/>
      <c r="B819" s="4"/>
      <c r="C819" s="52"/>
      <c r="D819" s="25"/>
      <c r="E819" s="25"/>
      <c r="F819" s="25"/>
      <c r="G819" s="25"/>
      <c r="H819" s="52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4"/>
      <c r="Y819" s="4"/>
      <c r="Z819" s="4"/>
    </row>
    <row r="820" ht="12.75" customHeight="1">
      <c r="A820" s="24"/>
      <c r="B820" s="4"/>
      <c r="C820" s="52"/>
      <c r="D820" s="25"/>
      <c r="E820" s="25"/>
      <c r="F820" s="25"/>
      <c r="G820" s="25"/>
      <c r="H820" s="52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4"/>
      <c r="Y820" s="4"/>
      <c r="Z820" s="4"/>
    </row>
    <row r="821" ht="12.75" customHeight="1">
      <c r="A821" s="24"/>
      <c r="B821" s="4"/>
      <c r="C821" s="52"/>
      <c r="D821" s="25"/>
      <c r="E821" s="25"/>
      <c r="F821" s="25"/>
      <c r="G821" s="25"/>
      <c r="H821" s="52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4"/>
      <c r="Y821" s="4"/>
      <c r="Z821" s="4"/>
    </row>
    <row r="822" ht="12.75" customHeight="1">
      <c r="A822" s="24"/>
      <c r="B822" s="4"/>
      <c r="C822" s="52"/>
      <c r="D822" s="25"/>
      <c r="E822" s="25"/>
      <c r="F822" s="25"/>
      <c r="G822" s="25"/>
      <c r="H822" s="52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4"/>
      <c r="Y822" s="4"/>
      <c r="Z822" s="4"/>
    </row>
    <row r="823" ht="12.75" customHeight="1">
      <c r="A823" s="24"/>
      <c r="B823" s="4"/>
      <c r="C823" s="52"/>
      <c r="D823" s="25"/>
      <c r="E823" s="25"/>
      <c r="F823" s="25"/>
      <c r="G823" s="25"/>
      <c r="H823" s="52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4"/>
      <c r="Y823" s="4"/>
      <c r="Z823" s="4"/>
    </row>
    <row r="824" ht="12.75" customHeight="1">
      <c r="A824" s="24"/>
      <c r="B824" s="4"/>
      <c r="C824" s="52"/>
      <c r="D824" s="25"/>
      <c r="E824" s="25"/>
      <c r="F824" s="25"/>
      <c r="G824" s="25"/>
      <c r="H824" s="52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4"/>
      <c r="Y824" s="4"/>
      <c r="Z824" s="4"/>
    </row>
    <row r="825" ht="12.75" customHeight="1">
      <c r="A825" s="24"/>
      <c r="B825" s="4"/>
      <c r="C825" s="52"/>
      <c r="D825" s="25"/>
      <c r="E825" s="25"/>
      <c r="F825" s="25"/>
      <c r="G825" s="25"/>
      <c r="H825" s="52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4"/>
      <c r="Y825" s="4"/>
      <c r="Z825" s="4"/>
    </row>
    <row r="826" ht="12.75" customHeight="1">
      <c r="A826" s="24"/>
      <c r="B826" s="4"/>
      <c r="C826" s="52"/>
      <c r="D826" s="25"/>
      <c r="E826" s="25"/>
      <c r="F826" s="25"/>
      <c r="G826" s="25"/>
      <c r="H826" s="52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4"/>
      <c r="Y826" s="4"/>
      <c r="Z826" s="4"/>
    </row>
    <row r="827" ht="12.75" customHeight="1">
      <c r="A827" s="24"/>
      <c r="B827" s="4"/>
      <c r="C827" s="52"/>
      <c r="D827" s="25"/>
      <c r="E827" s="25"/>
      <c r="F827" s="25"/>
      <c r="G827" s="25"/>
      <c r="H827" s="52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4"/>
      <c r="Y827" s="4"/>
      <c r="Z827" s="4"/>
    </row>
    <row r="828" ht="12.75" customHeight="1">
      <c r="A828" s="24"/>
      <c r="B828" s="4"/>
      <c r="C828" s="52"/>
      <c r="D828" s="25"/>
      <c r="E828" s="25"/>
      <c r="F828" s="25"/>
      <c r="G828" s="25"/>
      <c r="H828" s="52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4"/>
      <c r="Y828" s="4"/>
      <c r="Z828" s="4"/>
    </row>
    <row r="829" ht="12.75" customHeight="1">
      <c r="A829" s="24"/>
      <c r="B829" s="4"/>
      <c r="C829" s="52"/>
      <c r="D829" s="25"/>
      <c r="E829" s="25"/>
      <c r="F829" s="25"/>
      <c r="G829" s="25"/>
      <c r="H829" s="52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4"/>
      <c r="Y829" s="4"/>
      <c r="Z829" s="4"/>
    </row>
    <row r="830" ht="12.75" customHeight="1">
      <c r="A830" s="24"/>
      <c r="B830" s="4"/>
      <c r="C830" s="52"/>
      <c r="D830" s="25"/>
      <c r="E830" s="25"/>
      <c r="F830" s="25"/>
      <c r="G830" s="25"/>
      <c r="H830" s="52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4"/>
      <c r="Y830" s="4"/>
      <c r="Z830" s="4"/>
    </row>
    <row r="831" ht="12.75" customHeight="1">
      <c r="A831" s="24"/>
      <c r="B831" s="4"/>
      <c r="C831" s="52"/>
      <c r="D831" s="25"/>
      <c r="E831" s="25"/>
      <c r="F831" s="25"/>
      <c r="G831" s="25"/>
      <c r="H831" s="52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4"/>
      <c r="Y831" s="4"/>
      <c r="Z831" s="4"/>
    </row>
    <row r="832" ht="12.75" customHeight="1">
      <c r="A832" s="24"/>
      <c r="B832" s="4"/>
      <c r="C832" s="52"/>
      <c r="D832" s="25"/>
      <c r="E832" s="25"/>
      <c r="F832" s="25"/>
      <c r="G832" s="25"/>
      <c r="H832" s="52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4"/>
      <c r="Y832" s="4"/>
      <c r="Z832" s="4"/>
    </row>
    <row r="833" ht="12.75" customHeight="1">
      <c r="A833" s="24"/>
      <c r="B833" s="4"/>
      <c r="C833" s="52"/>
      <c r="D833" s="25"/>
      <c r="E833" s="25"/>
      <c r="F833" s="25"/>
      <c r="G833" s="25"/>
      <c r="H833" s="52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4"/>
      <c r="Y833" s="4"/>
      <c r="Z833" s="4"/>
    </row>
    <row r="834" ht="12.75" customHeight="1">
      <c r="A834" s="24"/>
      <c r="B834" s="4"/>
      <c r="C834" s="52"/>
      <c r="D834" s="25"/>
      <c r="E834" s="25"/>
      <c r="F834" s="25"/>
      <c r="G834" s="25"/>
      <c r="H834" s="52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4"/>
      <c r="Y834" s="4"/>
      <c r="Z834" s="4"/>
    </row>
    <row r="835" ht="12.75" customHeight="1">
      <c r="A835" s="24"/>
      <c r="B835" s="4"/>
      <c r="C835" s="52"/>
      <c r="D835" s="25"/>
      <c r="E835" s="25"/>
      <c r="F835" s="25"/>
      <c r="G835" s="25"/>
      <c r="H835" s="52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4"/>
      <c r="Y835" s="4"/>
      <c r="Z835" s="4"/>
    </row>
    <row r="836" ht="12.75" customHeight="1">
      <c r="A836" s="24"/>
      <c r="B836" s="4"/>
      <c r="C836" s="52"/>
      <c r="D836" s="25"/>
      <c r="E836" s="25"/>
      <c r="F836" s="25"/>
      <c r="G836" s="25"/>
      <c r="H836" s="52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4"/>
      <c r="Y836" s="4"/>
      <c r="Z836" s="4"/>
    </row>
    <row r="837" ht="12.75" customHeight="1">
      <c r="A837" s="24"/>
      <c r="B837" s="4"/>
      <c r="C837" s="52"/>
      <c r="D837" s="25"/>
      <c r="E837" s="25"/>
      <c r="F837" s="25"/>
      <c r="G837" s="25"/>
      <c r="H837" s="52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4"/>
      <c r="Y837" s="4"/>
      <c r="Z837" s="4"/>
    </row>
    <row r="838" ht="12.75" customHeight="1">
      <c r="A838" s="24"/>
      <c r="B838" s="4"/>
      <c r="C838" s="52"/>
      <c r="D838" s="25"/>
      <c r="E838" s="25"/>
      <c r="F838" s="25"/>
      <c r="G838" s="25"/>
      <c r="H838" s="52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4"/>
      <c r="Y838" s="4"/>
      <c r="Z838" s="4"/>
    </row>
    <row r="839" ht="12.75" customHeight="1">
      <c r="A839" s="24"/>
      <c r="B839" s="4"/>
      <c r="C839" s="52"/>
      <c r="D839" s="25"/>
      <c r="E839" s="25"/>
      <c r="F839" s="25"/>
      <c r="G839" s="25"/>
      <c r="H839" s="52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4"/>
      <c r="Y839" s="4"/>
      <c r="Z839" s="4"/>
    </row>
    <row r="840" ht="12.75" customHeight="1">
      <c r="A840" s="24"/>
      <c r="B840" s="4"/>
      <c r="C840" s="52"/>
      <c r="D840" s="25"/>
      <c r="E840" s="25"/>
      <c r="F840" s="25"/>
      <c r="G840" s="25"/>
      <c r="H840" s="52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4"/>
      <c r="Y840" s="4"/>
      <c r="Z840" s="4"/>
    </row>
    <row r="841" ht="12.75" customHeight="1">
      <c r="A841" s="24"/>
      <c r="B841" s="4"/>
      <c r="C841" s="52"/>
      <c r="D841" s="25"/>
      <c r="E841" s="25"/>
      <c r="F841" s="25"/>
      <c r="G841" s="25"/>
      <c r="H841" s="52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4"/>
      <c r="Y841" s="4"/>
      <c r="Z841" s="4"/>
    </row>
    <row r="842" ht="12.75" customHeight="1">
      <c r="A842" s="24"/>
      <c r="B842" s="4"/>
      <c r="C842" s="52"/>
      <c r="D842" s="25"/>
      <c r="E842" s="25"/>
      <c r="F842" s="25"/>
      <c r="G842" s="25"/>
      <c r="H842" s="52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4"/>
      <c r="Y842" s="4"/>
      <c r="Z842" s="4"/>
    </row>
    <row r="843" ht="12.75" customHeight="1">
      <c r="A843" s="24"/>
      <c r="B843" s="4"/>
      <c r="C843" s="52"/>
      <c r="D843" s="25"/>
      <c r="E843" s="25"/>
      <c r="F843" s="25"/>
      <c r="G843" s="25"/>
      <c r="H843" s="52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4"/>
      <c r="Y843" s="4"/>
      <c r="Z843" s="4"/>
    </row>
    <row r="844" ht="12.75" customHeight="1">
      <c r="A844" s="24"/>
      <c r="B844" s="4"/>
      <c r="C844" s="52"/>
      <c r="D844" s="25"/>
      <c r="E844" s="25"/>
      <c r="F844" s="25"/>
      <c r="G844" s="25"/>
      <c r="H844" s="52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4"/>
      <c r="Y844" s="4"/>
      <c r="Z844" s="4"/>
    </row>
    <row r="845" ht="12.75" customHeight="1">
      <c r="A845" s="24"/>
      <c r="B845" s="4"/>
      <c r="C845" s="52"/>
      <c r="D845" s="25"/>
      <c r="E845" s="25"/>
      <c r="F845" s="25"/>
      <c r="G845" s="25"/>
      <c r="H845" s="52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4"/>
      <c r="Y845" s="4"/>
      <c r="Z845" s="4"/>
    </row>
    <row r="846" ht="12.75" customHeight="1">
      <c r="A846" s="24"/>
      <c r="B846" s="4"/>
      <c r="C846" s="52"/>
      <c r="D846" s="25"/>
      <c r="E846" s="25"/>
      <c r="F846" s="25"/>
      <c r="G846" s="25"/>
      <c r="H846" s="52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4"/>
      <c r="Y846" s="4"/>
      <c r="Z846" s="4"/>
    </row>
    <row r="847" ht="12.75" customHeight="1">
      <c r="A847" s="24"/>
      <c r="B847" s="4"/>
      <c r="C847" s="52"/>
      <c r="D847" s="25"/>
      <c r="E847" s="25"/>
      <c r="F847" s="25"/>
      <c r="G847" s="25"/>
      <c r="H847" s="52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4"/>
      <c r="Y847" s="4"/>
      <c r="Z847" s="4"/>
    </row>
    <row r="848" ht="12.75" customHeight="1">
      <c r="A848" s="24"/>
      <c r="B848" s="4"/>
      <c r="C848" s="52"/>
      <c r="D848" s="25"/>
      <c r="E848" s="25"/>
      <c r="F848" s="25"/>
      <c r="G848" s="25"/>
      <c r="H848" s="52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4"/>
      <c r="Y848" s="4"/>
      <c r="Z848" s="4"/>
    </row>
    <row r="849" ht="12.75" customHeight="1">
      <c r="A849" s="24"/>
      <c r="B849" s="4"/>
      <c r="C849" s="52"/>
      <c r="D849" s="25"/>
      <c r="E849" s="25"/>
      <c r="F849" s="25"/>
      <c r="G849" s="25"/>
      <c r="H849" s="52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4"/>
      <c r="Y849" s="4"/>
      <c r="Z849" s="4"/>
    </row>
    <row r="850" ht="12.75" customHeight="1">
      <c r="A850" s="24"/>
      <c r="B850" s="4"/>
      <c r="C850" s="52"/>
      <c r="D850" s="25"/>
      <c r="E850" s="25"/>
      <c r="F850" s="25"/>
      <c r="G850" s="25"/>
      <c r="H850" s="52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4"/>
      <c r="Y850" s="4"/>
      <c r="Z850" s="4"/>
    </row>
    <row r="851" ht="12.75" customHeight="1">
      <c r="A851" s="24"/>
      <c r="B851" s="4"/>
      <c r="C851" s="52"/>
      <c r="D851" s="25"/>
      <c r="E851" s="25"/>
      <c r="F851" s="25"/>
      <c r="G851" s="25"/>
      <c r="H851" s="52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4"/>
      <c r="Y851" s="4"/>
      <c r="Z851" s="4"/>
    </row>
    <row r="852" ht="12.75" customHeight="1">
      <c r="A852" s="24"/>
      <c r="B852" s="4"/>
      <c r="C852" s="52"/>
      <c r="D852" s="25"/>
      <c r="E852" s="25"/>
      <c r="F852" s="25"/>
      <c r="G852" s="25"/>
      <c r="H852" s="52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4"/>
      <c r="Y852" s="4"/>
      <c r="Z852" s="4"/>
    </row>
    <row r="853" ht="12.75" customHeight="1">
      <c r="A853" s="24"/>
      <c r="B853" s="4"/>
      <c r="C853" s="52"/>
      <c r="D853" s="25"/>
      <c r="E853" s="25"/>
      <c r="F853" s="25"/>
      <c r="G853" s="25"/>
      <c r="H853" s="52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4"/>
      <c r="Y853" s="4"/>
      <c r="Z853" s="4"/>
    </row>
    <row r="854" ht="12.75" customHeight="1">
      <c r="A854" s="24"/>
      <c r="B854" s="4"/>
      <c r="C854" s="52"/>
      <c r="D854" s="25"/>
      <c r="E854" s="25"/>
      <c r="F854" s="25"/>
      <c r="G854" s="25"/>
      <c r="H854" s="52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4"/>
      <c r="Y854" s="4"/>
      <c r="Z854" s="4"/>
    </row>
    <row r="855" ht="12.75" customHeight="1">
      <c r="A855" s="24"/>
      <c r="B855" s="4"/>
      <c r="C855" s="52"/>
      <c r="D855" s="25"/>
      <c r="E855" s="25"/>
      <c r="F855" s="25"/>
      <c r="G855" s="25"/>
      <c r="H855" s="52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4"/>
      <c r="Y855" s="4"/>
      <c r="Z855" s="4"/>
    </row>
    <row r="856" ht="12.75" customHeight="1">
      <c r="A856" s="24"/>
      <c r="B856" s="4"/>
      <c r="C856" s="52"/>
      <c r="D856" s="25"/>
      <c r="E856" s="25"/>
      <c r="F856" s="25"/>
      <c r="G856" s="25"/>
      <c r="H856" s="52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4"/>
      <c r="Y856" s="4"/>
      <c r="Z856" s="4"/>
    </row>
    <row r="857" ht="12.75" customHeight="1">
      <c r="A857" s="24"/>
      <c r="B857" s="4"/>
      <c r="C857" s="52"/>
      <c r="D857" s="25"/>
      <c r="E857" s="25"/>
      <c r="F857" s="25"/>
      <c r="G857" s="25"/>
      <c r="H857" s="52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4"/>
      <c r="Y857" s="4"/>
      <c r="Z857" s="4"/>
    </row>
    <row r="858" ht="12.75" customHeight="1">
      <c r="A858" s="24"/>
      <c r="B858" s="4"/>
      <c r="C858" s="52"/>
      <c r="D858" s="25"/>
      <c r="E858" s="25"/>
      <c r="F858" s="25"/>
      <c r="G858" s="25"/>
      <c r="H858" s="52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4"/>
      <c r="Y858" s="4"/>
      <c r="Z858" s="4"/>
    </row>
    <row r="859" ht="12.75" customHeight="1">
      <c r="A859" s="24"/>
      <c r="B859" s="4"/>
      <c r="C859" s="52"/>
      <c r="D859" s="25"/>
      <c r="E859" s="25"/>
      <c r="F859" s="25"/>
      <c r="G859" s="25"/>
      <c r="H859" s="52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4"/>
      <c r="Y859" s="4"/>
      <c r="Z859" s="4"/>
    </row>
    <row r="860" ht="12.75" customHeight="1">
      <c r="A860" s="24"/>
      <c r="B860" s="4"/>
      <c r="C860" s="52"/>
      <c r="D860" s="25"/>
      <c r="E860" s="25"/>
      <c r="F860" s="25"/>
      <c r="G860" s="25"/>
      <c r="H860" s="52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4"/>
      <c r="Y860" s="4"/>
      <c r="Z860" s="4"/>
    </row>
    <row r="861" ht="12.75" customHeight="1">
      <c r="A861" s="24"/>
      <c r="B861" s="4"/>
      <c r="C861" s="52"/>
      <c r="D861" s="25"/>
      <c r="E861" s="25"/>
      <c r="F861" s="25"/>
      <c r="G861" s="25"/>
      <c r="H861" s="52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4"/>
      <c r="Y861" s="4"/>
      <c r="Z861" s="4"/>
    </row>
    <row r="862" ht="12.75" customHeight="1">
      <c r="A862" s="24"/>
      <c r="B862" s="4"/>
      <c r="C862" s="52"/>
      <c r="D862" s="25"/>
      <c r="E862" s="25"/>
      <c r="F862" s="25"/>
      <c r="G862" s="25"/>
      <c r="H862" s="52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4"/>
      <c r="Y862" s="4"/>
      <c r="Z862" s="4"/>
    </row>
    <row r="863" ht="12.75" customHeight="1">
      <c r="A863" s="24"/>
      <c r="B863" s="4"/>
      <c r="C863" s="52"/>
      <c r="D863" s="25"/>
      <c r="E863" s="25"/>
      <c r="F863" s="25"/>
      <c r="G863" s="25"/>
      <c r="H863" s="52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4"/>
      <c r="Y863" s="4"/>
      <c r="Z863" s="4"/>
    </row>
    <row r="864" ht="12.75" customHeight="1">
      <c r="A864" s="24"/>
      <c r="B864" s="4"/>
      <c r="C864" s="52"/>
      <c r="D864" s="25"/>
      <c r="E864" s="25"/>
      <c r="F864" s="25"/>
      <c r="G864" s="25"/>
      <c r="H864" s="52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4"/>
      <c r="Y864" s="4"/>
      <c r="Z864" s="4"/>
    </row>
    <row r="865" ht="12.75" customHeight="1">
      <c r="A865" s="24"/>
      <c r="B865" s="4"/>
      <c r="C865" s="52"/>
      <c r="D865" s="25"/>
      <c r="E865" s="25"/>
      <c r="F865" s="25"/>
      <c r="G865" s="25"/>
      <c r="H865" s="52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4"/>
      <c r="Y865" s="4"/>
      <c r="Z865" s="4"/>
    </row>
    <row r="866" ht="12.75" customHeight="1">
      <c r="A866" s="24"/>
      <c r="B866" s="4"/>
      <c r="C866" s="52"/>
      <c r="D866" s="25"/>
      <c r="E866" s="25"/>
      <c r="F866" s="25"/>
      <c r="G866" s="25"/>
      <c r="H866" s="52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4"/>
      <c r="Y866" s="4"/>
      <c r="Z866" s="4"/>
    </row>
    <row r="867" ht="12.75" customHeight="1">
      <c r="A867" s="24"/>
      <c r="B867" s="4"/>
      <c r="C867" s="52"/>
      <c r="D867" s="25"/>
      <c r="E867" s="25"/>
      <c r="F867" s="25"/>
      <c r="G867" s="25"/>
      <c r="H867" s="52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4"/>
      <c r="Y867" s="4"/>
      <c r="Z867" s="4"/>
    </row>
    <row r="868" ht="12.75" customHeight="1">
      <c r="A868" s="24"/>
      <c r="B868" s="4"/>
      <c r="C868" s="52"/>
      <c r="D868" s="25"/>
      <c r="E868" s="25"/>
      <c r="F868" s="25"/>
      <c r="G868" s="25"/>
      <c r="H868" s="52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4"/>
      <c r="Y868" s="4"/>
      <c r="Z868" s="4"/>
    </row>
    <row r="869" ht="12.75" customHeight="1">
      <c r="A869" s="24"/>
      <c r="B869" s="4"/>
      <c r="C869" s="52"/>
      <c r="D869" s="25"/>
      <c r="E869" s="25"/>
      <c r="F869" s="25"/>
      <c r="G869" s="25"/>
      <c r="H869" s="52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4"/>
      <c r="Y869" s="4"/>
      <c r="Z869" s="4"/>
    </row>
    <row r="870" ht="12.75" customHeight="1">
      <c r="A870" s="24"/>
      <c r="B870" s="4"/>
      <c r="C870" s="52"/>
      <c r="D870" s="25"/>
      <c r="E870" s="25"/>
      <c r="F870" s="25"/>
      <c r="G870" s="25"/>
      <c r="H870" s="52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4"/>
      <c r="Y870" s="4"/>
      <c r="Z870" s="4"/>
    </row>
    <row r="871" ht="12.75" customHeight="1">
      <c r="A871" s="24"/>
      <c r="B871" s="4"/>
      <c r="C871" s="52"/>
      <c r="D871" s="25"/>
      <c r="E871" s="25"/>
      <c r="F871" s="25"/>
      <c r="G871" s="25"/>
      <c r="H871" s="52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4"/>
      <c r="Y871" s="4"/>
      <c r="Z871" s="4"/>
    </row>
    <row r="872" ht="12.75" customHeight="1">
      <c r="A872" s="24"/>
      <c r="B872" s="4"/>
      <c r="C872" s="52"/>
      <c r="D872" s="25"/>
      <c r="E872" s="25"/>
      <c r="F872" s="25"/>
      <c r="G872" s="25"/>
      <c r="H872" s="52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4"/>
      <c r="Y872" s="4"/>
      <c r="Z872" s="4"/>
    </row>
    <row r="873" ht="12.75" customHeight="1">
      <c r="A873" s="24"/>
      <c r="B873" s="4"/>
      <c r="C873" s="52"/>
      <c r="D873" s="25"/>
      <c r="E873" s="25"/>
      <c r="F873" s="25"/>
      <c r="G873" s="25"/>
      <c r="H873" s="52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4"/>
      <c r="Y873" s="4"/>
      <c r="Z873" s="4"/>
    </row>
    <row r="874" ht="12.75" customHeight="1">
      <c r="A874" s="24"/>
      <c r="B874" s="4"/>
      <c r="C874" s="52"/>
      <c r="D874" s="25"/>
      <c r="E874" s="25"/>
      <c r="F874" s="25"/>
      <c r="G874" s="25"/>
      <c r="H874" s="52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4"/>
      <c r="Y874" s="4"/>
      <c r="Z874" s="4"/>
    </row>
    <row r="875" ht="12.75" customHeight="1">
      <c r="A875" s="24"/>
      <c r="B875" s="4"/>
      <c r="C875" s="52"/>
      <c r="D875" s="25"/>
      <c r="E875" s="25"/>
      <c r="F875" s="25"/>
      <c r="G875" s="25"/>
      <c r="H875" s="52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4"/>
      <c r="Y875" s="4"/>
      <c r="Z875" s="4"/>
    </row>
    <row r="876" ht="12.75" customHeight="1">
      <c r="A876" s="24"/>
      <c r="B876" s="4"/>
      <c r="C876" s="52"/>
      <c r="D876" s="25"/>
      <c r="E876" s="25"/>
      <c r="F876" s="25"/>
      <c r="G876" s="25"/>
      <c r="H876" s="52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4"/>
      <c r="Y876" s="4"/>
      <c r="Z876" s="4"/>
    </row>
    <row r="877" ht="12.75" customHeight="1">
      <c r="A877" s="24"/>
      <c r="B877" s="4"/>
      <c r="C877" s="52"/>
      <c r="D877" s="25"/>
      <c r="E877" s="25"/>
      <c r="F877" s="25"/>
      <c r="G877" s="25"/>
      <c r="H877" s="52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4"/>
      <c r="Y877" s="4"/>
      <c r="Z877" s="4"/>
    </row>
    <row r="878" ht="12.75" customHeight="1">
      <c r="A878" s="24"/>
      <c r="B878" s="4"/>
      <c r="C878" s="52"/>
      <c r="D878" s="25"/>
      <c r="E878" s="25"/>
      <c r="F878" s="25"/>
      <c r="G878" s="25"/>
      <c r="H878" s="52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4"/>
      <c r="Y878" s="4"/>
      <c r="Z878" s="4"/>
    </row>
    <row r="879" ht="12.75" customHeight="1">
      <c r="A879" s="24"/>
      <c r="B879" s="4"/>
      <c r="C879" s="52"/>
      <c r="D879" s="25"/>
      <c r="E879" s="25"/>
      <c r="F879" s="25"/>
      <c r="G879" s="25"/>
      <c r="H879" s="52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4"/>
      <c r="Y879" s="4"/>
      <c r="Z879" s="4"/>
    </row>
    <row r="880" ht="12.75" customHeight="1">
      <c r="A880" s="24"/>
      <c r="B880" s="4"/>
      <c r="C880" s="52"/>
      <c r="D880" s="25"/>
      <c r="E880" s="25"/>
      <c r="F880" s="25"/>
      <c r="G880" s="25"/>
      <c r="H880" s="52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4"/>
      <c r="Y880" s="4"/>
      <c r="Z880" s="4"/>
    </row>
    <row r="881" ht="12.75" customHeight="1">
      <c r="A881" s="24"/>
      <c r="B881" s="4"/>
      <c r="C881" s="52"/>
      <c r="D881" s="25"/>
      <c r="E881" s="25"/>
      <c r="F881" s="25"/>
      <c r="G881" s="25"/>
      <c r="H881" s="52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4"/>
      <c r="Y881" s="4"/>
      <c r="Z881" s="4"/>
    </row>
    <row r="882" ht="12.75" customHeight="1">
      <c r="A882" s="24"/>
      <c r="B882" s="4"/>
      <c r="C882" s="52"/>
      <c r="D882" s="25"/>
      <c r="E882" s="25"/>
      <c r="F882" s="25"/>
      <c r="G882" s="25"/>
      <c r="H882" s="52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4"/>
      <c r="Y882" s="4"/>
      <c r="Z882" s="4"/>
    </row>
    <row r="883" ht="12.75" customHeight="1">
      <c r="A883" s="24"/>
      <c r="B883" s="4"/>
      <c r="C883" s="52"/>
      <c r="D883" s="25"/>
      <c r="E883" s="25"/>
      <c r="F883" s="25"/>
      <c r="G883" s="25"/>
      <c r="H883" s="52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4"/>
      <c r="Y883" s="4"/>
      <c r="Z883" s="4"/>
    </row>
    <row r="884" ht="12.75" customHeight="1">
      <c r="A884" s="24"/>
      <c r="B884" s="4"/>
      <c r="C884" s="52"/>
      <c r="D884" s="25"/>
      <c r="E884" s="25"/>
      <c r="F884" s="25"/>
      <c r="G884" s="25"/>
      <c r="H884" s="52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4"/>
      <c r="Y884" s="4"/>
      <c r="Z884" s="4"/>
    </row>
    <row r="885" ht="12.75" customHeight="1">
      <c r="A885" s="24"/>
      <c r="B885" s="4"/>
      <c r="C885" s="52"/>
      <c r="D885" s="25"/>
      <c r="E885" s="25"/>
      <c r="F885" s="25"/>
      <c r="G885" s="25"/>
      <c r="H885" s="52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4"/>
      <c r="Y885" s="4"/>
      <c r="Z885" s="4"/>
    </row>
    <row r="886" ht="12.75" customHeight="1">
      <c r="A886" s="24"/>
      <c r="B886" s="4"/>
      <c r="C886" s="52"/>
      <c r="D886" s="25"/>
      <c r="E886" s="25"/>
      <c r="F886" s="25"/>
      <c r="G886" s="25"/>
      <c r="H886" s="52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4"/>
      <c r="Y886" s="4"/>
      <c r="Z886" s="4"/>
    </row>
    <row r="887" ht="12.75" customHeight="1">
      <c r="A887" s="24"/>
      <c r="B887" s="4"/>
      <c r="C887" s="52"/>
      <c r="D887" s="25"/>
      <c r="E887" s="25"/>
      <c r="F887" s="25"/>
      <c r="G887" s="25"/>
      <c r="H887" s="52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4"/>
      <c r="Y887" s="4"/>
      <c r="Z887" s="4"/>
    </row>
    <row r="888" ht="12.75" customHeight="1">
      <c r="A888" s="24"/>
      <c r="B888" s="4"/>
      <c r="C888" s="52"/>
      <c r="D888" s="25"/>
      <c r="E888" s="25"/>
      <c r="F888" s="25"/>
      <c r="G888" s="25"/>
      <c r="H888" s="52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4"/>
      <c r="Y888" s="4"/>
      <c r="Z888" s="4"/>
    </row>
    <row r="889" ht="12.75" customHeight="1">
      <c r="A889" s="24"/>
      <c r="B889" s="4"/>
      <c r="C889" s="52"/>
      <c r="D889" s="25"/>
      <c r="E889" s="25"/>
      <c r="F889" s="25"/>
      <c r="G889" s="25"/>
      <c r="H889" s="52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4"/>
      <c r="Y889" s="4"/>
      <c r="Z889" s="4"/>
    </row>
    <row r="890" ht="12.75" customHeight="1">
      <c r="A890" s="24"/>
      <c r="B890" s="4"/>
      <c r="C890" s="52"/>
      <c r="D890" s="25"/>
      <c r="E890" s="25"/>
      <c r="F890" s="25"/>
      <c r="G890" s="25"/>
      <c r="H890" s="52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4"/>
      <c r="Y890" s="4"/>
      <c r="Z890" s="4"/>
    </row>
    <row r="891" ht="12.75" customHeight="1">
      <c r="A891" s="24"/>
      <c r="B891" s="4"/>
      <c r="C891" s="52"/>
      <c r="D891" s="25"/>
      <c r="E891" s="25"/>
      <c r="F891" s="25"/>
      <c r="G891" s="25"/>
      <c r="H891" s="52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4"/>
      <c r="Y891" s="4"/>
      <c r="Z891" s="4"/>
    </row>
    <row r="892" ht="12.75" customHeight="1">
      <c r="A892" s="24"/>
      <c r="B892" s="4"/>
      <c r="C892" s="52"/>
      <c r="D892" s="25"/>
      <c r="E892" s="25"/>
      <c r="F892" s="25"/>
      <c r="G892" s="25"/>
      <c r="H892" s="52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4"/>
      <c r="Y892" s="4"/>
      <c r="Z892" s="4"/>
    </row>
    <row r="893" ht="12.75" customHeight="1">
      <c r="A893" s="24"/>
      <c r="B893" s="4"/>
      <c r="C893" s="52"/>
      <c r="D893" s="25"/>
      <c r="E893" s="25"/>
      <c r="F893" s="25"/>
      <c r="G893" s="25"/>
      <c r="H893" s="52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4"/>
      <c r="Y893" s="4"/>
      <c r="Z893" s="4"/>
    </row>
    <row r="894" ht="12.75" customHeight="1">
      <c r="A894" s="24"/>
      <c r="B894" s="4"/>
      <c r="C894" s="52"/>
      <c r="D894" s="25"/>
      <c r="E894" s="25"/>
      <c r="F894" s="25"/>
      <c r="G894" s="25"/>
      <c r="H894" s="52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4"/>
      <c r="Y894" s="4"/>
      <c r="Z894" s="4"/>
    </row>
    <row r="895" ht="12.75" customHeight="1">
      <c r="A895" s="24"/>
      <c r="B895" s="4"/>
      <c r="C895" s="52"/>
      <c r="D895" s="25"/>
      <c r="E895" s="25"/>
      <c r="F895" s="25"/>
      <c r="G895" s="25"/>
      <c r="H895" s="52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4"/>
      <c r="Y895" s="4"/>
      <c r="Z895" s="4"/>
    </row>
    <row r="896" ht="12.75" customHeight="1">
      <c r="A896" s="24"/>
      <c r="B896" s="4"/>
      <c r="C896" s="52"/>
      <c r="D896" s="25"/>
      <c r="E896" s="25"/>
      <c r="F896" s="25"/>
      <c r="G896" s="25"/>
      <c r="H896" s="52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4"/>
      <c r="Y896" s="4"/>
      <c r="Z896" s="4"/>
    </row>
    <row r="897" ht="12.75" customHeight="1">
      <c r="A897" s="24"/>
      <c r="B897" s="4"/>
      <c r="C897" s="52"/>
      <c r="D897" s="25"/>
      <c r="E897" s="25"/>
      <c r="F897" s="25"/>
      <c r="G897" s="25"/>
      <c r="H897" s="52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4"/>
      <c r="Y897" s="4"/>
      <c r="Z897" s="4"/>
    </row>
    <row r="898" ht="12.75" customHeight="1">
      <c r="A898" s="24"/>
      <c r="B898" s="4"/>
      <c r="C898" s="52"/>
      <c r="D898" s="25"/>
      <c r="E898" s="25"/>
      <c r="F898" s="25"/>
      <c r="G898" s="25"/>
      <c r="H898" s="52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4"/>
      <c r="Y898" s="4"/>
      <c r="Z898" s="4"/>
    </row>
    <row r="899" ht="12.75" customHeight="1">
      <c r="A899" s="24"/>
      <c r="B899" s="4"/>
      <c r="C899" s="52"/>
      <c r="D899" s="25"/>
      <c r="E899" s="25"/>
      <c r="F899" s="25"/>
      <c r="G899" s="25"/>
      <c r="H899" s="52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4"/>
      <c r="Y899" s="4"/>
      <c r="Z899" s="4"/>
    </row>
    <row r="900" ht="12.75" customHeight="1">
      <c r="A900" s="24"/>
      <c r="B900" s="4"/>
      <c r="C900" s="52"/>
      <c r="D900" s="25"/>
      <c r="E900" s="25"/>
      <c r="F900" s="25"/>
      <c r="G900" s="25"/>
      <c r="H900" s="52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4"/>
      <c r="Y900" s="4"/>
      <c r="Z900" s="4"/>
    </row>
    <row r="901" ht="12.75" customHeight="1">
      <c r="A901" s="24"/>
      <c r="B901" s="4"/>
      <c r="C901" s="52"/>
      <c r="D901" s="25"/>
      <c r="E901" s="25"/>
      <c r="F901" s="25"/>
      <c r="G901" s="25"/>
      <c r="H901" s="52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4"/>
      <c r="Y901" s="4"/>
      <c r="Z901" s="4"/>
    </row>
    <row r="902" ht="12.75" customHeight="1">
      <c r="A902" s="24"/>
      <c r="B902" s="4"/>
      <c r="C902" s="52"/>
      <c r="D902" s="25"/>
      <c r="E902" s="25"/>
      <c r="F902" s="25"/>
      <c r="G902" s="25"/>
      <c r="H902" s="52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4"/>
      <c r="Y902" s="4"/>
      <c r="Z902" s="4"/>
    </row>
    <row r="903" ht="12.75" customHeight="1">
      <c r="A903" s="24"/>
      <c r="B903" s="4"/>
      <c r="C903" s="52"/>
      <c r="D903" s="25"/>
      <c r="E903" s="25"/>
      <c r="F903" s="25"/>
      <c r="G903" s="25"/>
      <c r="H903" s="52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4"/>
      <c r="Y903" s="4"/>
      <c r="Z903" s="4"/>
    </row>
    <row r="904" ht="12.75" customHeight="1">
      <c r="A904" s="24"/>
      <c r="B904" s="4"/>
      <c r="C904" s="52"/>
      <c r="D904" s="25"/>
      <c r="E904" s="25"/>
      <c r="F904" s="25"/>
      <c r="G904" s="25"/>
      <c r="H904" s="52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4"/>
      <c r="Y904" s="4"/>
      <c r="Z904" s="4"/>
    </row>
    <row r="905" ht="12.75" customHeight="1">
      <c r="A905" s="24"/>
      <c r="B905" s="4"/>
      <c r="C905" s="52"/>
      <c r="D905" s="25"/>
      <c r="E905" s="25"/>
      <c r="F905" s="25"/>
      <c r="G905" s="25"/>
      <c r="H905" s="52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4"/>
      <c r="Y905" s="4"/>
      <c r="Z905" s="4"/>
    </row>
    <row r="906" ht="12.75" customHeight="1">
      <c r="A906" s="24"/>
      <c r="B906" s="4"/>
      <c r="C906" s="52"/>
      <c r="D906" s="25"/>
      <c r="E906" s="25"/>
      <c r="F906" s="25"/>
      <c r="G906" s="25"/>
      <c r="H906" s="52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4"/>
      <c r="Y906" s="4"/>
      <c r="Z906" s="4"/>
    </row>
    <row r="907" ht="12.75" customHeight="1">
      <c r="A907" s="24"/>
      <c r="B907" s="4"/>
      <c r="C907" s="52"/>
      <c r="D907" s="25"/>
      <c r="E907" s="25"/>
      <c r="F907" s="25"/>
      <c r="G907" s="25"/>
      <c r="H907" s="52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4"/>
      <c r="Y907" s="4"/>
      <c r="Z907" s="4"/>
    </row>
    <row r="908" ht="12.75" customHeight="1">
      <c r="A908" s="24"/>
      <c r="B908" s="4"/>
      <c r="C908" s="52"/>
      <c r="D908" s="25"/>
      <c r="E908" s="25"/>
      <c r="F908" s="25"/>
      <c r="G908" s="25"/>
      <c r="H908" s="52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4"/>
      <c r="Y908" s="4"/>
      <c r="Z908" s="4"/>
    </row>
    <row r="909" ht="12.75" customHeight="1">
      <c r="A909" s="24"/>
      <c r="B909" s="4"/>
      <c r="C909" s="52"/>
      <c r="D909" s="25"/>
      <c r="E909" s="25"/>
      <c r="F909" s="25"/>
      <c r="G909" s="25"/>
      <c r="H909" s="52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4"/>
      <c r="Y909" s="4"/>
      <c r="Z909" s="4"/>
    </row>
    <row r="910" ht="12.75" customHeight="1">
      <c r="A910" s="24"/>
      <c r="B910" s="4"/>
      <c r="C910" s="52"/>
      <c r="D910" s="25"/>
      <c r="E910" s="25"/>
      <c r="F910" s="25"/>
      <c r="G910" s="25"/>
      <c r="H910" s="52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4"/>
      <c r="Y910" s="4"/>
      <c r="Z910" s="4"/>
    </row>
    <row r="911" ht="12.75" customHeight="1">
      <c r="A911" s="24"/>
      <c r="B911" s="4"/>
      <c r="C911" s="52"/>
      <c r="D911" s="25"/>
      <c r="E911" s="25"/>
      <c r="F911" s="25"/>
      <c r="G911" s="25"/>
      <c r="H911" s="52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4"/>
      <c r="Y911" s="4"/>
      <c r="Z911" s="4"/>
    </row>
    <row r="912" ht="12.75" customHeight="1">
      <c r="A912" s="24"/>
      <c r="B912" s="4"/>
      <c r="C912" s="52"/>
      <c r="D912" s="25"/>
      <c r="E912" s="25"/>
      <c r="F912" s="25"/>
      <c r="G912" s="25"/>
      <c r="H912" s="52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4"/>
      <c r="Y912" s="4"/>
      <c r="Z912" s="4"/>
    </row>
    <row r="913" ht="12.75" customHeight="1">
      <c r="A913" s="24"/>
      <c r="B913" s="4"/>
      <c r="C913" s="52"/>
      <c r="D913" s="25"/>
      <c r="E913" s="25"/>
      <c r="F913" s="25"/>
      <c r="G913" s="25"/>
      <c r="H913" s="52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4"/>
      <c r="Y913" s="4"/>
      <c r="Z913" s="4"/>
    </row>
    <row r="914" ht="12.75" customHeight="1">
      <c r="A914" s="24"/>
      <c r="B914" s="4"/>
      <c r="C914" s="52"/>
      <c r="D914" s="25"/>
      <c r="E914" s="25"/>
      <c r="F914" s="25"/>
      <c r="G914" s="25"/>
      <c r="H914" s="52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4"/>
      <c r="Y914" s="4"/>
      <c r="Z914" s="4"/>
    </row>
    <row r="915" ht="12.75" customHeight="1">
      <c r="A915" s="24"/>
      <c r="B915" s="4"/>
      <c r="C915" s="52"/>
      <c r="D915" s="25"/>
      <c r="E915" s="25"/>
      <c r="F915" s="25"/>
      <c r="G915" s="25"/>
      <c r="H915" s="52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4"/>
      <c r="Y915" s="4"/>
      <c r="Z915" s="4"/>
    </row>
    <row r="916" ht="12.75" customHeight="1">
      <c r="A916" s="24"/>
      <c r="B916" s="4"/>
      <c r="C916" s="52"/>
      <c r="D916" s="25"/>
      <c r="E916" s="25"/>
      <c r="F916" s="25"/>
      <c r="G916" s="25"/>
      <c r="H916" s="52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4"/>
      <c r="Y916" s="4"/>
      <c r="Z916" s="4"/>
    </row>
    <row r="917" ht="12.75" customHeight="1">
      <c r="A917" s="24"/>
      <c r="B917" s="4"/>
      <c r="C917" s="52"/>
      <c r="D917" s="25"/>
      <c r="E917" s="25"/>
      <c r="F917" s="25"/>
      <c r="G917" s="25"/>
      <c r="H917" s="52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4"/>
      <c r="Y917" s="4"/>
      <c r="Z917" s="4"/>
    </row>
    <row r="918" ht="12.75" customHeight="1">
      <c r="A918" s="24"/>
      <c r="B918" s="4"/>
      <c r="C918" s="52"/>
      <c r="D918" s="25"/>
      <c r="E918" s="25"/>
      <c r="F918" s="25"/>
      <c r="G918" s="25"/>
      <c r="H918" s="52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4"/>
      <c r="Y918" s="4"/>
      <c r="Z918" s="4"/>
    </row>
    <row r="919" ht="12.75" customHeight="1">
      <c r="A919" s="24"/>
      <c r="B919" s="4"/>
      <c r="C919" s="52"/>
      <c r="D919" s="25"/>
      <c r="E919" s="25"/>
      <c r="F919" s="25"/>
      <c r="G919" s="25"/>
      <c r="H919" s="52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4"/>
      <c r="Y919" s="4"/>
      <c r="Z919" s="4"/>
    </row>
    <row r="920" ht="12.75" customHeight="1">
      <c r="A920" s="24"/>
      <c r="B920" s="4"/>
      <c r="C920" s="52"/>
      <c r="D920" s="25"/>
      <c r="E920" s="25"/>
      <c r="F920" s="25"/>
      <c r="G920" s="25"/>
      <c r="H920" s="52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4"/>
      <c r="Y920" s="4"/>
      <c r="Z920" s="4"/>
    </row>
    <row r="921" ht="12.75" customHeight="1">
      <c r="A921" s="24"/>
      <c r="B921" s="4"/>
      <c r="C921" s="52"/>
      <c r="D921" s="25"/>
      <c r="E921" s="25"/>
      <c r="F921" s="25"/>
      <c r="G921" s="25"/>
      <c r="H921" s="52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4"/>
      <c r="Y921" s="4"/>
      <c r="Z921" s="4"/>
    </row>
    <row r="922" ht="12.75" customHeight="1">
      <c r="A922" s="24"/>
      <c r="B922" s="4"/>
      <c r="C922" s="52"/>
      <c r="D922" s="25"/>
      <c r="E922" s="25"/>
      <c r="F922" s="25"/>
      <c r="G922" s="25"/>
      <c r="H922" s="52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4"/>
      <c r="Y922" s="4"/>
      <c r="Z922" s="4"/>
    </row>
    <row r="923" ht="12.75" customHeight="1">
      <c r="A923" s="24"/>
      <c r="B923" s="4"/>
      <c r="C923" s="52"/>
      <c r="D923" s="25"/>
      <c r="E923" s="25"/>
      <c r="F923" s="25"/>
      <c r="G923" s="25"/>
      <c r="H923" s="52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4"/>
      <c r="Y923" s="4"/>
      <c r="Z923" s="4"/>
    </row>
    <row r="924" ht="12.75" customHeight="1">
      <c r="A924" s="24"/>
      <c r="B924" s="4"/>
      <c r="C924" s="52"/>
      <c r="D924" s="25"/>
      <c r="E924" s="25"/>
      <c r="F924" s="25"/>
      <c r="G924" s="25"/>
      <c r="H924" s="52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4"/>
      <c r="Y924" s="4"/>
      <c r="Z924" s="4"/>
    </row>
    <row r="925" ht="12.75" customHeight="1">
      <c r="A925" s="24"/>
      <c r="B925" s="4"/>
      <c r="C925" s="52"/>
      <c r="D925" s="25"/>
      <c r="E925" s="25"/>
      <c r="F925" s="25"/>
      <c r="G925" s="25"/>
      <c r="H925" s="52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4"/>
      <c r="Y925" s="4"/>
      <c r="Z925" s="4"/>
    </row>
    <row r="926" ht="12.75" customHeight="1">
      <c r="A926" s="24"/>
      <c r="B926" s="4"/>
      <c r="C926" s="52"/>
      <c r="D926" s="25"/>
      <c r="E926" s="25"/>
      <c r="F926" s="25"/>
      <c r="G926" s="25"/>
      <c r="H926" s="52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4"/>
      <c r="Y926" s="4"/>
      <c r="Z926" s="4"/>
    </row>
    <row r="927" ht="12.75" customHeight="1">
      <c r="A927" s="24"/>
      <c r="B927" s="4"/>
      <c r="C927" s="52"/>
      <c r="D927" s="25"/>
      <c r="E927" s="25"/>
      <c r="F927" s="25"/>
      <c r="G927" s="25"/>
      <c r="H927" s="52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4"/>
      <c r="Y927" s="4"/>
      <c r="Z927" s="4"/>
    </row>
    <row r="928" ht="12.75" customHeight="1">
      <c r="A928" s="24"/>
      <c r="B928" s="4"/>
      <c r="C928" s="52"/>
      <c r="D928" s="25"/>
      <c r="E928" s="25"/>
      <c r="F928" s="25"/>
      <c r="G928" s="25"/>
      <c r="H928" s="52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4"/>
      <c r="Y928" s="4"/>
      <c r="Z928" s="4"/>
    </row>
    <row r="929" ht="12.75" customHeight="1">
      <c r="A929" s="24"/>
      <c r="B929" s="4"/>
      <c r="C929" s="52"/>
      <c r="D929" s="25"/>
      <c r="E929" s="25"/>
      <c r="F929" s="25"/>
      <c r="G929" s="25"/>
      <c r="H929" s="52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4"/>
      <c r="Y929" s="4"/>
      <c r="Z929" s="4"/>
    </row>
    <row r="930" ht="12.75" customHeight="1">
      <c r="A930" s="24"/>
      <c r="B930" s="4"/>
      <c r="C930" s="52"/>
      <c r="D930" s="25"/>
      <c r="E930" s="25"/>
      <c r="F930" s="25"/>
      <c r="G930" s="25"/>
      <c r="H930" s="52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4"/>
      <c r="Y930" s="4"/>
      <c r="Z930" s="4"/>
    </row>
    <row r="931" ht="12.75" customHeight="1">
      <c r="A931" s="24"/>
      <c r="B931" s="4"/>
      <c r="C931" s="52"/>
      <c r="D931" s="25"/>
      <c r="E931" s="25"/>
      <c r="F931" s="25"/>
      <c r="G931" s="25"/>
      <c r="H931" s="52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4"/>
      <c r="Y931" s="4"/>
      <c r="Z931" s="4"/>
    </row>
    <row r="932" ht="12.75" customHeight="1">
      <c r="A932" s="24"/>
      <c r="B932" s="4"/>
      <c r="C932" s="52"/>
      <c r="D932" s="25"/>
      <c r="E932" s="25"/>
      <c r="F932" s="25"/>
      <c r="G932" s="25"/>
      <c r="H932" s="52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4"/>
      <c r="Y932" s="4"/>
      <c r="Z932" s="4"/>
    </row>
    <row r="933" ht="12.75" customHeight="1">
      <c r="A933" s="24"/>
      <c r="B933" s="4"/>
      <c r="C933" s="52"/>
      <c r="D933" s="25"/>
      <c r="E933" s="25"/>
      <c r="F933" s="25"/>
      <c r="G933" s="25"/>
      <c r="H933" s="52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4"/>
      <c r="Y933" s="4"/>
      <c r="Z933" s="4"/>
    </row>
    <row r="934" ht="12.75" customHeight="1">
      <c r="A934" s="24"/>
      <c r="B934" s="4"/>
      <c r="C934" s="52"/>
      <c r="D934" s="25"/>
      <c r="E934" s="25"/>
      <c r="F934" s="25"/>
      <c r="G934" s="25"/>
      <c r="H934" s="52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4"/>
      <c r="Y934" s="4"/>
      <c r="Z934" s="4"/>
    </row>
    <row r="935" ht="12.75" customHeight="1">
      <c r="A935" s="24"/>
      <c r="B935" s="4"/>
      <c r="C935" s="52"/>
      <c r="D935" s="25"/>
      <c r="E935" s="25"/>
      <c r="F935" s="25"/>
      <c r="G935" s="25"/>
      <c r="H935" s="52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4"/>
      <c r="Y935" s="4"/>
      <c r="Z935" s="4"/>
    </row>
    <row r="936" ht="12.75" customHeight="1">
      <c r="A936" s="24"/>
      <c r="B936" s="4"/>
      <c r="C936" s="52"/>
      <c r="D936" s="25"/>
      <c r="E936" s="25"/>
      <c r="F936" s="25"/>
      <c r="G936" s="25"/>
      <c r="H936" s="52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4"/>
      <c r="Y936" s="4"/>
      <c r="Z936" s="4"/>
    </row>
    <row r="937" ht="12.75" customHeight="1">
      <c r="A937" s="24"/>
      <c r="B937" s="4"/>
      <c r="C937" s="52"/>
      <c r="D937" s="25"/>
      <c r="E937" s="25"/>
      <c r="F937" s="25"/>
      <c r="G937" s="25"/>
      <c r="H937" s="52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4"/>
      <c r="Y937" s="4"/>
      <c r="Z937" s="4"/>
    </row>
    <row r="938" ht="12.75" customHeight="1">
      <c r="A938" s="24"/>
      <c r="B938" s="4"/>
      <c r="C938" s="52"/>
      <c r="D938" s="25"/>
      <c r="E938" s="25"/>
      <c r="F938" s="25"/>
      <c r="G938" s="25"/>
      <c r="H938" s="52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4"/>
      <c r="Y938" s="4"/>
      <c r="Z938" s="4"/>
    </row>
    <row r="939" ht="12.75" customHeight="1">
      <c r="A939" s="24"/>
      <c r="B939" s="4"/>
      <c r="C939" s="52"/>
      <c r="D939" s="25"/>
      <c r="E939" s="25"/>
      <c r="F939" s="25"/>
      <c r="G939" s="25"/>
      <c r="H939" s="52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4"/>
      <c r="Y939" s="4"/>
      <c r="Z939" s="4"/>
    </row>
    <row r="940" ht="12.75" customHeight="1">
      <c r="A940" s="24"/>
      <c r="B940" s="4"/>
      <c r="C940" s="52"/>
      <c r="D940" s="25"/>
      <c r="E940" s="25"/>
      <c r="F940" s="25"/>
      <c r="G940" s="25"/>
      <c r="H940" s="52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4"/>
      <c r="Y940" s="4"/>
      <c r="Z940" s="4"/>
    </row>
    <row r="941" ht="12.75" customHeight="1">
      <c r="A941" s="24"/>
      <c r="B941" s="4"/>
      <c r="C941" s="52"/>
      <c r="D941" s="25"/>
      <c r="E941" s="25"/>
      <c r="F941" s="25"/>
      <c r="G941" s="25"/>
      <c r="H941" s="52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4"/>
      <c r="Y941" s="4"/>
      <c r="Z941" s="4"/>
    </row>
    <row r="942" ht="12.75" customHeight="1">
      <c r="A942" s="24"/>
      <c r="B942" s="4"/>
      <c r="C942" s="52"/>
      <c r="D942" s="25"/>
      <c r="E942" s="25"/>
      <c r="F942" s="25"/>
      <c r="G942" s="25"/>
      <c r="H942" s="52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4"/>
      <c r="Y942" s="4"/>
      <c r="Z942" s="4"/>
    </row>
    <row r="943" ht="12.75" customHeight="1">
      <c r="A943" s="24"/>
      <c r="B943" s="4"/>
      <c r="C943" s="52"/>
      <c r="D943" s="25"/>
      <c r="E943" s="25"/>
      <c r="F943" s="25"/>
      <c r="G943" s="25"/>
      <c r="H943" s="52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4"/>
      <c r="Y943" s="4"/>
      <c r="Z943" s="4"/>
    </row>
    <row r="944" ht="12.75" customHeight="1">
      <c r="A944" s="24"/>
      <c r="B944" s="4"/>
      <c r="C944" s="52"/>
      <c r="D944" s="25"/>
      <c r="E944" s="25"/>
      <c r="F944" s="25"/>
      <c r="G944" s="25"/>
      <c r="H944" s="52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4"/>
      <c r="Y944" s="4"/>
      <c r="Z944" s="4"/>
    </row>
    <row r="945" ht="12.75" customHeight="1">
      <c r="A945" s="24"/>
      <c r="B945" s="4"/>
      <c r="C945" s="52"/>
      <c r="D945" s="25"/>
      <c r="E945" s="25"/>
      <c r="F945" s="25"/>
      <c r="G945" s="25"/>
      <c r="H945" s="52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4"/>
      <c r="Y945" s="4"/>
      <c r="Z945" s="4"/>
    </row>
    <row r="946" ht="12.75" customHeight="1">
      <c r="A946" s="24"/>
      <c r="B946" s="4"/>
      <c r="C946" s="52"/>
      <c r="D946" s="25"/>
      <c r="E946" s="25"/>
      <c r="F946" s="25"/>
      <c r="G946" s="25"/>
      <c r="H946" s="52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4"/>
      <c r="Y946" s="4"/>
      <c r="Z946" s="4"/>
    </row>
    <row r="947" ht="12.75" customHeight="1">
      <c r="A947" s="24"/>
      <c r="B947" s="4"/>
      <c r="C947" s="52"/>
      <c r="D947" s="25"/>
      <c r="E947" s="25"/>
      <c r="F947" s="25"/>
      <c r="G947" s="25"/>
      <c r="H947" s="52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4"/>
      <c r="Y947" s="4"/>
      <c r="Z947" s="4"/>
    </row>
    <row r="948" ht="12.75" customHeight="1">
      <c r="A948" s="24"/>
      <c r="B948" s="4"/>
      <c r="C948" s="52"/>
      <c r="D948" s="25"/>
      <c r="E948" s="25"/>
      <c r="F948" s="25"/>
      <c r="G948" s="25"/>
      <c r="H948" s="52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4"/>
      <c r="Y948" s="4"/>
      <c r="Z948" s="4"/>
    </row>
    <row r="949" ht="12.75" customHeight="1">
      <c r="A949" s="24"/>
      <c r="B949" s="4"/>
      <c r="C949" s="52"/>
      <c r="D949" s="25"/>
      <c r="E949" s="25"/>
      <c r="F949" s="25"/>
      <c r="G949" s="25"/>
      <c r="H949" s="52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4"/>
      <c r="Y949" s="4"/>
      <c r="Z949" s="4"/>
    </row>
    <row r="950" ht="12.75" customHeight="1">
      <c r="A950" s="24"/>
      <c r="B950" s="4"/>
      <c r="C950" s="52"/>
      <c r="D950" s="25"/>
      <c r="E950" s="25"/>
      <c r="F950" s="25"/>
      <c r="G950" s="25"/>
      <c r="H950" s="52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4"/>
      <c r="Y950" s="4"/>
      <c r="Z950" s="4"/>
    </row>
    <row r="951" ht="12.75" customHeight="1">
      <c r="A951" s="24"/>
      <c r="B951" s="4"/>
      <c r="C951" s="52"/>
      <c r="D951" s="25"/>
      <c r="E951" s="25"/>
      <c r="F951" s="25"/>
      <c r="G951" s="25"/>
      <c r="H951" s="52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4"/>
      <c r="Y951" s="4"/>
      <c r="Z951" s="4"/>
    </row>
    <row r="952" ht="12.75" customHeight="1">
      <c r="A952" s="24"/>
      <c r="B952" s="4"/>
      <c r="C952" s="52"/>
      <c r="D952" s="25"/>
      <c r="E952" s="25"/>
      <c r="F952" s="25"/>
      <c r="G952" s="25"/>
      <c r="H952" s="52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4"/>
      <c r="Y952" s="4"/>
      <c r="Z952" s="4"/>
    </row>
    <row r="953" ht="12.75" customHeight="1">
      <c r="A953" s="24"/>
      <c r="B953" s="4"/>
      <c r="C953" s="52"/>
      <c r="D953" s="25"/>
      <c r="E953" s="25"/>
      <c r="F953" s="25"/>
      <c r="G953" s="25"/>
      <c r="H953" s="52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4"/>
      <c r="Y953" s="4"/>
      <c r="Z953" s="4"/>
    </row>
    <row r="954" ht="12.75" customHeight="1">
      <c r="A954" s="24"/>
      <c r="B954" s="4"/>
      <c r="C954" s="52"/>
      <c r="D954" s="25"/>
      <c r="E954" s="25"/>
      <c r="F954" s="25"/>
      <c r="G954" s="25"/>
      <c r="H954" s="52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4"/>
      <c r="Y954" s="4"/>
      <c r="Z954" s="4"/>
    </row>
    <row r="955" ht="12.75" customHeight="1">
      <c r="A955" s="24"/>
      <c r="B955" s="4"/>
      <c r="C955" s="52"/>
      <c r="D955" s="25"/>
      <c r="E955" s="25"/>
      <c r="F955" s="25"/>
      <c r="G955" s="25"/>
      <c r="H955" s="52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4"/>
      <c r="Y955" s="4"/>
      <c r="Z955" s="4"/>
    </row>
    <row r="956" ht="12.75" customHeight="1">
      <c r="A956" s="24"/>
      <c r="B956" s="4"/>
      <c r="C956" s="52"/>
      <c r="D956" s="25"/>
      <c r="E956" s="25"/>
      <c r="F956" s="25"/>
      <c r="G956" s="25"/>
      <c r="H956" s="52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4"/>
      <c r="Y956" s="4"/>
      <c r="Z956" s="4"/>
    </row>
    <row r="957" ht="12.75" customHeight="1">
      <c r="A957" s="24"/>
      <c r="B957" s="4"/>
      <c r="C957" s="52"/>
      <c r="D957" s="25"/>
      <c r="E957" s="25"/>
      <c r="F957" s="25"/>
      <c r="G957" s="25"/>
      <c r="H957" s="52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4"/>
      <c r="Y957" s="4"/>
      <c r="Z957" s="4"/>
    </row>
    <row r="958" ht="12.75" customHeight="1">
      <c r="A958" s="24"/>
      <c r="B958" s="4"/>
      <c r="C958" s="52"/>
      <c r="D958" s="25"/>
      <c r="E958" s="25"/>
      <c r="F958" s="25"/>
      <c r="G958" s="25"/>
      <c r="H958" s="52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4"/>
      <c r="Y958" s="4"/>
      <c r="Z958" s="4"/>
    </row>
    <row r="959" ht="12.75" customHeight="1">
      <c r="A959" s="24"/>
      <c r="B959" s="4"/>
      <c r="C959" s="52"/>
      <c r="D959" s="25"/>
      <c r="E959" s="25"/>
      <c r="F959" s="25"/>
      <c r="G959" s="25"/>
      <c r="H959" s="52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4"/>
      <c r="Y959" s="4"/>
      <c r="Z959" s="4"/>
    </row>
    <row r="960" ht="12.75" customHeight="1">
      <c r="A960" s="24"/>
      <c r="B960" s="4"/>
      <c r="C960" s="52"/>
      <c r="D960" s="25"/>
      <c r="E960" s="25"/>
      <c r="F960" s="25"/>
      <c r="G960" s="25"/>
      <c r="H960" s="52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4"/>
      <c r="Y960" s="4"/>
      <c r="Z960" s="4"/>
    </row>
    <row r="961" ht="12.75" customHeight="1">
      <c r="A961" s="24"/>
      <c r="B961" s="4"/>
      <c r="C961" s="52"/>
      <c r="D961" s="25"/>
      <c r="E961" s="25"/>
      <c r="F961" s="25"/>
      <c r="G961" s="25"/>
      <c r="H961" s="52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4"/>
      <c r="Y961" s="4"/>
      <c r="Z961" s="4"/>
    </row>
    <row r="962" ht="12.75" customHeight="1">
      <c r="A962" s="24"/>
      <c r="B962" s="4"/>
      <c r="C962" s="52"/>
      <c r="D962" s="25"/>
      <c r="E962" s="25"/>
      <c r="F962" s="25"/>
      <c r="G962" s="25"/>
      <c r="H962" s="52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4"/>
      <c r="Y962" s="4"/>
      <c r="Z962" s="4"/>
    </row>
    <row r="963" ht="12.75" customHeight="1">
      <c r="A963" s="24"/>
      <c r="B963" s="4"/>
      <c r="C963" s="52"/>
      <c r="D963" s="25"/>
      <c r="E963" s="25"/>
      <c r="F963" s="25"/>
      <c r="G963" s="25"/>
      <c r="H963" s="52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4"/>
      <c r="Y963" s="4"/>
      <c r="Z963" s="4"/>
    </row>
    <row r="964" ht="12.75" customHeight="1">
      <c r="A964" s="24"/>
      <c r="B964" s="4"/>
      <c r="C964" s="52"/>
      <c r="D964" s="25"/>
      <c r="E964" s="25"/>
      <c r="F964" s="25"/>
      <c r="G964" s="25"/>
      <c r="H964" s="52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4"/>
      <c r="Y964" s="4"/>
      <c r="Z964" s="4"/>
    </row>
    <row r="965" ht="12.75" customHeight="1">
      <c r="A965" s="24"/>
      <c r="B965" s="4"/>
      <c r="C965" s="52"/>
      <c r="D965" s="25"/>
      <c r="E965" s="25"/>
      <c r="F965" s="25"/>
      <c r="G965" s="25"/>
      <c r="H965" s="52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4"/>
      <c r="Y965" s="4"/>
      <c r="Z965" s="4"/>
    </row>
    <row r="966" ht="12.75" customHeight="1">
      <c r="A966" s="24"/>
      <c r="B966" s="4"/>
      <c r="C966" s="52"/>
      <c r="D966" s="25"/>
      <c r="E966" s="25"/>
      <c r="F966" s="25"/>
      <c r="G966" s="25"/>
      <c r="H966" s="52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4"/>
      <c r="Y966" s="4"/>
      <c r="Z966" s="4"/>
    </row>
    <row r="967" ht="12.75" customHeight="1">
      <c r="A967" s="24"/>
      <c r="B967" s="4"/>
      <c r="C967" s="52"/>
      <c r="D967" s="25"/>
      <c r="E967" s="25"/>
      <c r="F967" s="25"/>
      <c r="G967" s="25"/>
      <c r="H967" s="52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4"/>
      <c r="Y967" s="4"/>
      <c r="Z967" s="4"/>
    </row>
    <row r="968" ht="12.75" customHeight="1">
      <c r="A968" s="24"/>
      <c r="B968" s="4"/>
      <c r="C968" s="52"/>
      <c r="D968" s="25"/>
      <c r="E968" s="25"/>
      <c r="F968" s="25"/>
      <c r="G968" s="25"/>
      <c r="H968" s="52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4"/>
      <c r="Y968" s="4"/>
      <c r="Z968" s="4"/>
    </row>
    <row r="969" ht="12.75" customHeight="1">
      <c r="A969" s="24"/>
      <c r="B969" s="4"/>
      <c r="C969" s="52"/>
      <c r="D969" s="25"/>
      <c r="E969" s="25"/>
      <c r="F969" s="25"/>
      <c r="G969" s="25"/>
      <c r="H969" s="52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4"/>
      <c r="Y969" s="4"/>
      <c r="Z969" s="4"/>
    </row>
    <row r="970" ht="12.75" customHeight="1">
      <c r="A970" s="24"/>
      <c r="B970" s="4"/>
      <c r="C970" s="52"/>
      <c r="D970" s="25"/>
      <c r="E970" s="25"/>
      <c r="F970" s="25"/>
      <c r="G970" s="25"/>
      <c r="H970" s="52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4"/>
      <c r="Y970" s="4"/>
      <c r="Z970" s="4"/>
    </row>
    <row r="971" ht="12.75" customHeight="1">
      <c r="A971" s="24"/>
      <c r="B971" s="4"/>
      <c r="C971" s="52"/>
      <c r="D971" s="25"/>
      <c r="E971" s="25"/>
      <c r="F971" s="25"/>
      <c r="G971" s="25"/>
      <c r="H971" s="52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4"/>
      <c r="Y971" s="4"/>
      <c r="Z971" s="4"/>
    </row>
    <row r="972" ht="12.75" customHeight="1">
      <c r="A972" s="24"/>
      <c r="B972" s="4"/>
      <c r="C972" s="52"/>
      <c r="D972" s="25"/>
      <c r="E972" s="25"/>
      <c r="F972" s="25"/>
      <c r="G972" s="25"/>
      <c r="H972" s="52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4"/>
      <c r="Y972" s="4"/>
      <c r="Z972" s="4"/>
    </row>
    <row r="973" ht="12.75" customHeight="1">
      <c r="A973" s="24"/>
      <c r="B973" s="4"/>
      <c r="C973" s="52"/>
      <c r="D973" s="25"/>
      <c r="E973" s="25"/>
      <c r="F973" s="25"/>
      <c r="G973" s="25"/>
      <c r="H973" s="52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4"/>
      <c r="Y973" s="4"/>
      <c r="Z973" s="4"/>
    </row>
    <row r="974" ht="12.75" customHeight="1">
      <c r="A974" s="24"/>
      <c r="B974" s="4"/>
      <c r="C974" s="52"/>
      <c r="D974" s="25"/>
      <c r="E974" s="25"/>
      <c r="F974" s="25"/>
      <c r="G974" s="25"/>
      <c r="H974" s="52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4"/>
      <c r="Y974" s="4"/>
      <c r="Z974" s="4"/>
    </row>
    <row r="975" ht="12.75" customHeight="1">
      <c r="A975" s="24"/>
      <c r="B975" s="4"/>
      <c r="C975" s="52"/>
      <c r="D975" s="25"/>
      <c r="E975" s="25"/>
      <c r="F975" s="25"/>
      <c r="G975" s="25"/>
      <c r="H975" s="52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4"/>
      <c r="Y975" s="4"/>
      <c r="Z975" s="4"/>
    </row>
    <row r="976" ht="12.75" customHeight="1">
      <c r="A976" s="24"/>
      <c r="B976" s="4"/>
      <c r="C976" s="52"/>
      <c r="D976" s="25"/>
      <c r="E976" s="25"/>
      <c r="F976" s="25"/>
      <c r="G976" s="25"/>
      <c r="H976" s="52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4"/>
      <c r="Y976" s="4"/>
      <c r="Z976" s="4"/>
    </row>
    <row r="977" ht="12.75" customHeight="1">
      <c r="A977" s="24"/>
      <c r="B977" s="4"/>
      <c r="C977" s="52"/>
      <c r="D977" s="25"/>
      <c r="E977" s="25"/>
      <c r="F977" s="25"/>
      <c r="G977" s="25"/>
      <c r="H977" s="52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4"/>
      <c r="Y977" s="4"/>
      <c r="Z977" s="4"/>
    </row>
    <row r="978" ht="12.75" customHeight="1">
      <c r="A978" s="24"/>
      <c r="B978" s="4"/>
      <c r="C978" s="52"/>
      <c r="D978" s="25"/>
      <c r="E978" s="25"/>
      <c r="F978" s="25"/>
      <c r="G978" s="25"/>
      <c r="H978" s="52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4"/>
      <c r="Y978" s="4"/>
      <c r="Z978" s="4"/>
    </row>
    <row r="979" ht="12.75" customHeight="1">
      <c r="A979" s="24"/>
      <c r="B979" s="4"/>
      <c r="C979" s="52"/>
      <c r="D979" s="25"/>
      <c r="E979" s="25"/>
      <c r="F979" s="25"/>
      <c r="G979" s="25"/>
      <c r="H979" s="52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4"/>
      <c r="Y979" s="4"/>
      <c r="Z979" s="4"/>
    </row>
    <row r="980" ht="12.75" customHeight="1">
      <c r="A980" s="24"/>
      <c r="B980" s="4"/>
      <c r="C980" s="52"/>
      <c r="D980" s="25"/>
      <c r="E980" s="25"/>
      <c r="F980" s="25"/>
      <c r="G980" s="25"/>
      <c r="H980" s="52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4"/>
      <c r="Y980" s="4"/>
      <c r="Z980" s="4"/>
    </row>
    <row r="981" ht="12.75" customHeight="1">
      <c r="A981" s="24"/>
      <c r="B981" s="4"/>
      <c r="C981" s="52"/>
      <c r="D981" s="25"/>
      <c r="E981" s="25"/>
      <c r="F981" s="25"/>
      <c r="G981" s="25"/>
      <c r="H981" s="52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4"/>
      <c r="Y981" s="4"/>
      <c r="Z981" s="4"/>
    </row>
    <row r="982" ht="12.75" customHeight="1">
      <c r="A982" s="24"/>
      <c r="B982" s="4"/>
      <c r="C982" s="52"/>
      <c r="D982" s="25"/>
      <c r="E982" s="25"/>
      <c r="F982" s="25"/>
      <c r="G982" s="25"/>
      <c r="H982" s="52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4"/>
      <c r="Y982" s="4"/>
      <c r="Z982" s="4"/>
    </row>
    <row r="983" ht="12.75" customHeight="1">
      <c r="A983" s="24"/>
      <c r="B983" s="4"/>
      <c r="C983" s="52"/>
      <c r="D983" s="25"/>
      <c r="E983" s="25"/>
      <c r="F983" s="25"/>
      <c r="G983" s="25"/>
      <c r="H983" s="52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4"/>
      <c r="Y983" s="4"/>
      <c r="Z983" s="4"/>
    </row>
    <row r="984" ht="12.75" customHeight="1">
      <c r="A984" s="24"/>
      <c r="B984" s="4"/>
      <c r="C984" s="52"/>
      <c r="D984" s="25"/>
      <c r="E984" s="25"/>
      <c r="F984" s="25"/>
      <c r="G984" s="25"/>
      <c r="H984" s="52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4"/>
      <c r="Y984" s="4"/>
      <c r="Z984" s="4"/>
    </row>
    <row r="985" ht="12.75" customHeight="1">
      <c r="A985" s="24"/>
      <c r="B985" s="4"/>
      <c r="C985" s="52"/>
      <c r="D985" s="25"/>
      <c r="E985" s="25"/>
      <c r="F985" s="25"/>
      <c r="G985" s="25"/>
      <c r="H985" s="52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4"/>
      <c r="Y985" s="4"/>
      <c r="Z985" s="4"/>
    </row>
    <row r="986" ht="12.75" customHeight="1">
      <c r="A986" s="24"/>
      <c r="B986" s="4"/>
      <c r="C986" s="52"/>
      <c r="D986" s="25"/>
      <c r="E986" s="25"/>
      <c r="F986" s="25"/>
      <c r="G986" s="25"/>
      <c r="H986" s="52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4"/>
      <c r="Y986" s="4"/>
      <c r="Z986" s="4"/>
    </row>
    <row r="987" ht="12.75" customHeight="1">
      <c r="A987" s="24"/>
      <c r="B987" s="4"/>
      <c r="C987" s="52"/>
      <c r="D987" s="25"/>
      <c r="E987" s="25"/>
      <c r="F987" s="25"/>
      <c r="G987" s="25"/>
      <c r="H987" s="52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4"/>
      <c r="Y987" s="4"/>
      <c r="Z987" s="4"/>
    </row>
    <row r="988" ht="12.75" customHeight="1">
      <c r="A988" s="24"/>
      <c r="B988" s="4"/>
      <c r="C988" s="52"/>
      <c r="D988" s="25"/>
      <c r="E988" s="25"/>
      <c r="F988" s="25"/>
      <c r="G988" s="25"/>
      <c r="H988" s="52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4"/>
      <c r="Y988" s="4"/>
      <c r="Z988" s="4"/>
    </row>
    <row r="989" ht="12.75" customHeight="1">
      <c r="A989" s="24"/>
      <c r="B989" s="4"/>
      <c r="C989" s="52"/>
      <c r="D989" s="25"/>
      <c r="E989" s="25"/>
      <c r="F989" s="25"/>
      <c r="G989" s="25"/>
      <c r="H989" s="52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4"/>
      <c r="Y989" s="4"/>
      <c r="Z989" s="4"/>
    </row>
    <row r="990" ht="12.75" customHeight="1">
      <c r="A990" s="24"/>
      <c r="B990" s="4"/>
      <c r="C990" s="52"/>
      <c r="D990" s="25"/>
      <c r="E990" s="25"/>
      <c r="F990" s="25"/>
      <c r="G990" s="25"/>
      <c r="H990" s="52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4"/>
      <c r="Y990" s="4"/>
      <c r="Z990" s="4"/>
    </row>
    <row r="991" ht="12.75" customHeight="1">
      <c r="A991" s="24"/>
      <c r="B991" s="4"/>
      <c r="C991" s="52"/>
      <c r="D991" s="25"/>
      <c r="E991" s="25"/>
      <c r="F991" s="25"/>
      <c r="G991" s="25"/>
      <c r="H991" s="52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4"/>
      <c r="Y991" s="4"/>
      <c r="Z991" s="4"/>
    </row>
    <row r="992" ht="12.75" customHeight="1">
      <c r="A992" s="24"/>
      <c r="B992" s="4"/>
      <c r="C992" s="52"/>
      <c r="D992" s="25"/>
      <c r="E992" s="25"/>
      <c r="F992" s="25"/>
      <c r="G992" s="25"/>
      <c r="H992" s="52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4"/>
      <c r="Y992" s="4"/>
      <c r="Z992" s="4"/>
    </row>
    <row r="993" ht="12.75" customHeight="1">
      <c r="A993" s="24"/>
      <c r="B993" s="4"/>
      <c r="C993" s="52"/>
      <c r="D993" s="25"/>
      <c r="E993" s="25"/>
      <c r="F993" s="25"/>
      <c r="G993" s="25"/>
      <c r="H993" s="52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4"/>
      <c r="Y993" s="4"/>
      <c r="Z993" s="4"/>
    </row>
    <row r="994" ht="12.75" customHeight="1">
      <c r="A994" s="24"/>
      <c r="B994" s="4"/>
      <c r="C994" s="52"/>
      <c r="D994" s="25"/>
      <c r="E994" s="25"/>
      <c r="F994" s="25"/>
      <c r="G994" s="25"/>
      <c r="H994" s="52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4"/>
      <c r="Y994" s="4"/>
      <c r="Z994" s="4"/>
    </row>
    <row r="995" ht="12.75" customHeight="1">
      <c r="A995" s="24"/>
      <c r="B995" s="4"/>
      <c r="C995" s="52"/>
      <c r="D995" s="25"/>
      <c r="E995" s="25"/>
      <c r="F995" s="25"/>
      <c r="G995" s="25"/>
      <c r="H995" s="52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4"/>
      <c r="Y995" s="4"/>
      <c r="Z995" s="4"/>
    </row>
    <row r="996" ht="12.75" customHeight="1">
      <c r="A996" s="24"/>
      <c r="B996" s="4"/>
      <c r="C996" s="52"/>
      <c r="D996" s="25"/>
      <c r="E996" s="25"/>
      <c r="F996" s="25"/>
      <c r="G996" s="25"/>
      <c r="H996" s="52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4"/>
      <c r="Y996" s="4"/>
      <c r="Z996" s="4"/>
    </row>
    <row r="997" ht="12.75" customHeight="1">
      <c r="A997" s="24"/>
      <c r="B997" s="4"/>
      <c r="C997" s="52"/>
      <c r="D997" s="25"/>
      <c r="E997" s="25"/>
      <c r="F997" s="25"/>
      <c r="G997" s="25"/>
      <c r="H997" s="52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4"/>
      <c r="Y997" s="4"/>
      <c r="Z997" s="4"/>
    </row>
    <row r="998" ht="12.75" customHeight="1">
      <c r="A998" s="24"/>
      <c r="B998" s="4"/>
      <c r="C998" s="52"/>
      <c r="D998" s="25"/>
      <c r="E998" s="25"/>
      <c r="F998" s="25"/>
      <c r="G998" s="25"/>
      <c r="H998" s="52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4"/>
      <c r="Y998" s="4"/>
      <c r="Z998" s="4"/>
    </row>
    <row r="999" ht="12.75" customHeight="1">
      <c r="A999" s="24"/>
      <c r="B999" s="4"/>
      <c r="C999" s="52"/>
      <c r="D999" s="25"/>
      <c r="E999" s="25"/>
      <c r="F999" s="25"/>
      <c r="G999" s="25"/>
      <c r="H999" s="52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4"/>
      <c r="Y999" s="4"/>
      <c r="Z999" s="4"/>
    </row>
    <row r="1000" ht="12.75" customHeight="1">
      <c r="A1000" s="24"/>
      <c r="B1000" s="4"/>
      <c r="C1000" s="52"/>
      <c r="D1000" s="25"/>
      <c r="E1000" s="25"/>
      <c r="F1000" s="25"/>
      <c r="G1000" s="25"/>
      <c r="H1000" s="52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4"/>
      <c r="Y1000" s="4"/>
      <c r="Z1000" s="4"/>
    </row>
  </sheetData>
  <mergeCells count="6">
    <mergeCell ref="A1:A2"/>
    <mergeCell ref="B1:B2"/>
    <mergeCell ref="D1:H1"/>
    <mergeCell ref="I1:M1"/>
    <mergeCell ref="N1:R1"/>
    <mergeCell ref="S1:W1"/>
  </mergeCell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9.71"/>
    <col customWidth="1" min="2" max="2" width="39.57"/>
    <col customWidth="1" min="3" max="3" width="12.14"/>
    <col customWidth="1" min="4" max="18" width="10.29"/>
    <col customWidth="1" min="19" max="26" width="8.71"/>
  </cols>
  <sheetData>
    <row r="1" ht="12.75" customHeight="1">
      <c r="A1" s="1" t="s">
        <v>0</v>
      </c>
      <c r="B1" s="2" t="s">
        <v>1</v>
      </c>
      <c r="C1" s="31" t="s">
        <v>2</v>
      </c>
      <c r="D1" s="32" t="s">
        <v>311</v>
      </c>
      <c r="E1" s="33"/>
      <c r="F1" s="33"/>
      <c r="G1" s="33"/>
      <c r="H1" s="34"/>
      <c r="I1" s="32" t="s">
        <v>353</v>
      </c>
      <c r="J1" s="33"/>
      <c r="K1" s="33"/>
      <c r="L1" s="33"/>
      <c r="M1" s="34"/>
      <c r="N1" s="32" t="s">
        <v>354</v>
      </c>
      <c r="O1" s="33"/>
      <c r="P1" s="33"/>
      <c r="Q1" s="33"/>
      <c r="R1" s="3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B2" s="5"/>
      <c r="C2" s="3" t="s">
        <v>3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310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310</v>
      </c>
      <c r="N2" s="3" t="s">
        <v>320</v>
      </c>
      <c r="O2" s="3" t="s">
        <v>321</v>
      </c>
      <c r="P2" s="3" t="s">
        <v>322</v>
      </c>
      <c r="Q2" s="3" t="s">
        <v>323</v>
      </c>
      <c r="R2" s="3" t="s">
        <v>310</v>
      </c>
      <c r="S2" s="4"/>
      <c r="T2" s="4"/>
      <c r="U2" s="4"/>
      <c r="V2" s="4"/>
      <c r="W2" s="4"/>
      <c r="X2" s="4"/>
      <c r="Y2" s="4"/>
      <c r="Z2" s="4"/>
    </row>
    <row r="3" ht="12.75" customHeight="1">
      <c r="A3" s="6" t="s">
        <v>4</v>
      </c>
      <c r="B3" s="7" t="s">
        <v>5</v>
      </c>
      <c r="C3" s="8" t="str">
        <f t="shared" ref="C3:R3" si="1">+C4+C74+C108+C158+C190</f>
        <v>#REF!</v>
      </c>
      <c r="D3" s="8">
        <f t="shared" si="1"/>
        <v>16.085175</v>
      </c>
      <c r="E3" s="8">
        <f t="shared" si="1"/>
        <v>65.852175</v>
      </c>
      <c r="F3" s="8">
        <f t="shared" si="1"/>
        <v>58.587175</v>
      </c>
      <c r="G3" s="8">
        <f t="shared" si="1"/>
        <v>53.486175</v>
      </c>
      <c r="H3" s="8" t="str">
        <f t="shared" si="1"/>
        <v>#REF!</v>
      </c>
      <c r="I3" s="8">
        <f t="shared" si="1"/>
        <v>0.01125</v>
      </c>
      <c r="J3" s="8">
        <f t="shared" si="1"/>
        <v>6.5575</v>
      </c>
      <c r="K3" s="8">
        <f t="shared" si="1"/>
        <v>0.409375</v>
      </c>
      <c r="L3" s="8">
        <f t="shared" si="1"/>
        <v>0.729375</v>
      </c>
      <c r="M3" s="8">
        <f t="shared" si="1"/>
        <v>7.7075</v>
      </c>
      <c r="N3" s="8">
        <f t="shared" si="1"/>
        <v>0.03375</v>
      </c>
      <c r="O3" s="8">
        <f t="shared" si="1"/>
        <v>20.97375</v>
      </c>
      <c r="P3" s="8">
        <f t="shared" si="1"/>
        <v>1.70575</v>
      </c>
      <c r="Q3" s="8">
        <f t="shared" si="1"/>
        <v>2.43575</v>
      </c>
      <c r="R3" s="8">
        <f t="shared" si="1"/>
        <v>25.149</v>
      </c>
      <c r="S3" s="4"/>
      <c r="T3" s="4"/>
      <c r="U3" s="4"/>
      <c r="V3" s="4"/>
      <c r="W3" s="4"/>
      <c r="X3" s="4"/>
      <c r="Y3" s="4"/>
      <c r="Z3" s="4"/>
    </row>
    <row r="4" ht="12.75" customHeight="1">
      <c r="A4" s="9" t="s">
        <v>6</v>
      </c>
      <c r="B4" s="10" t="s">
        <v>7</v>
      </c>
      <c r="C4" s="11">
        <f t="shared" ref="C4:R4" si="2">C5+C24+C27+C39+C43+C51+C62+C73</f>
        <v>179.6012</v>
      </c>
      <c r="D4" s="11">
        <f t="shared" si="2"/>
        <v>9.256425</v>
      </c>
      <c r="E4" s="11">
        <f t="shared" si="2"/>
        <v>53.503425</v>
      </c>
      <c r="F4" s="11">
        <f t="shared" si="2"/>
        <v>45.528425</v>
      </c>
      <c r="G4" s="11">
        <f t="shared" si="2"/>
        <v>42.567425</v>
      </c>
      <c r="H4" s="11">
        <f t="shared" si="2"/>
        <v>150.8557</v>
      </c>
      <c r="I4" s="11">
        <f t="shared" si="2"/>
        <v>0.01125</v>
      </c>
      <c r="J4" s="11">
        <f t="shared" si="2"/>
        <v>6.3575</v>
      </c>
      <c r="K4" s="11">
        <f t="shared" si="2"/>
        <v>0.179375</v>
      </c>
      <c r="L4" s="11">
        <f t="shared" si="2"/>
        <v>0.179375</v>
      </c>
      <c r="M4" s="11">
        <f t="shared" si="2"/>
        <v>6.7275</v>
      </c>
      <c r="N4" s="11">
        <f t="shared" si="2"/>
        <v>0.03375</v>
      </c>
      <c r="O4" s="11">
        <f t="shared" si="2"/>
        <v>20.31275</v>
      </c>
      <c r="P4" s="11">
        <f t="shared" si="2"/>
        <v>0.83575</v>
      </c>
      <c r="Q4" s="11">
        <f t="shared" si="2"/>
        <v>0.83575</v>
      </c>
      <c r="R4" s="11">
        <f t="shared" si="2"/>
        <v>22.018</v>
      </c>
      <c r="S4" s="4"/>
      <c r="T4" s="4"/>
      <c r="U4" s="4"/>
      <c r="V4" s="4"/>
      <c r="W4" s="4"/>
      <c r="X4" s="4"/>
      <c r="Y4" s="4"/>
      <c r="Z4" s="4"/>
    </row>
    <row r="5" ht="12.75" customHeight="1">
      <c r="A5" s="12" t="s">
        <v>8</v>
      </c>
      <c r="B5" s="13" t="s">
        <v>9</v>
      </c>
      <c r="C5" s="14">
        <f t="shared" ref="C5:R5" si="3">SUM(C6:C23)</f>
        <v>133.711</v>
      </c>
      <c r="D5" s="14">
        <f t="shared" si="3"/>
        <v>2.33</v>
      </c>
      <c r="E5" s="14">
        <f t="shared" si="3"/>
        <v>40.951</v>
      </c>
      <c r="F5" s="14">
        <f t="shared" si="3"/>
        <v>32.555</v>
      </c>
      <c r="G5" s="14">
        <f t="shared" si="3"/>
        <v>32.555</v>
      </c>
      <c r="H5" s="14">
        <f t="shared" si="3"/>
        <v>108.391</v>
      </c>
      <c r="I5" s="14">
        <f t="shared" si="3"/>
        <v>0</v>
      </c>
      <c r="J5" s="14">
        <f t="shared" si="3"/>
        <v>6.33</v>
      </c>
      <c r="K5" s="14">
        <f t="shared" si="3"/>
        <v>0</v>
      </c>
      <c r="L5" s="14">
        <f t="shared" si="3"/>
        <v>0</v>
      </c>
      <c r="M5" s="14">
        <f t="shared" si="3"/>
        <v>6.33</v>
      </c>
      <c r="N5" s="14">
        <f t="shared" si="3"/>
        <v>0</v>
      </c>
      <c r="O5" s="14">
        <f t="shared" si="3"/>
        <v>18.99</v>
      </c>
      <c r="P5" s="14">
        <f t="shared" si="3"/>
        <v>0</v>
      </c>
      <c r="Q5" s="14">
        <f t="shared" si="3"/>
        <v>0</v>
      </c>
      <c r="R5" s="14">
        <f t="shared" si="3"/>
        <v>18.99</v>
      </c>
      <c r="S5" s="4"/>
      <c r="T5" s="4"/>
      <c r="U5" s="4"/>
      <c r="V5" s="4"/>
      <c r="W5" s="4"/>
      <c r="X5" s="4"/>
      <c r="Y5" s="4"/>
      <c r="Z5" s="4"/>
    </row>
    <row r="6" ht="12.75" customHeight="1">
      <c r="A6" s="15" t="s">
        <v>10</v>
      </c>
      <c r="B6" s="16" t="s">
        <v>11</v>
      </c>
      <c r="C6" s="35">
        <f t="shared" ref="C6:C23" si="4">H6+M6+R6</f>
        <v>9</v>
      </c>
      <c r="D6" s="17"/>
      <c r="E6" s="19">
        <v>4.5</v>
      </c>
      <c r="F6" s="19">
        <v>2.25</v>
      </c>
      <c r="G6" s="19">
        <v>2.25</v>
      </c>
      <c r="H6" s="36">
        <f t="shared" ref="H6:H23" si="5">SUM(D6:G6)</f>
        <v>9</v>
      </c>
      <c r="I6" s="17"/>
      <c r="J6" s="17"/>
      <c r="K6" s="17"/>
      <c r="L6" s="17"/>
      <c r="M6" s="36">
        <f t="shared" ref="M6:M23" si="6">SUM(I6:L6)</f>
        <v>0</v>
      </c>
      <c r="N6" s="17"/>
      <c r="O6" s="17"/>
      <c r="P6" s="17"/>
      <c r="Q6" s="17"/>
      <c r="R6" s="36">
        <f t="shared" ref="R6:R23" si="7">SUM(N6:Q6)</f>
        <v>0</v>
      </c>
      <c r="S6" s="4"/>
      <c r="T6" s="4"/>
      <c r="U6" s="4"/>
      <c r="V6" s="4"/>
      <c r="W6" s="4"/>
      <c r="X6" s="4"/>
      <c r="Y6" s="4"/>
      <c r="Z6" s="4"/>
    </row>
    <row r="7" ht="12.75" customHeight="1">
      <c r="A7" s="15" t="s">
        <v>12</v>
      </c>
      <c r="B7" s="16" t="s">
        <v>13</v>
      </c>
      <c r="C7" s="35">
        <f t="shared" si="4"/>
        <v>0</v>
      </c>
      <c r="D7" s="17"/>
      <c r="E7" s="17"/>
      <c r="F7" s="17"/>
      <c r="G7" s="17"/>
      <c r="H7" s="36">
        <f t="shared" si="5"/>
        <v>0</v>
      </c>
      <c r="I7" s="17"/>
      <c r="J7" s="17"/>
      <c r="K7" s="17"/>
      <c r="L7" s="17"/>
      <c r="M7" s="36">
        <f t="shared" si="6"/>
        <v>0</v>
      </c>
      <c r="N7" s="17"/>
      <c r="O7" s="17"/>
      <c r="P7" s="17"/>
      <c r="Q7" s="17"/>
      <c r="R7" s="36">
        <f t="shared" si="7"/>
        <v>0</v>
      </c>
      <c r="S7" s="4"/>
      <c r="T7" s="4"/>
      <c r="U7" s="4"/>
      <c r="V7" s="4"/>
      <c r="W7" s="4"/>
      <c r="X7" s="4"/>
      <c r="Y7" s="4"/>
      <c r="Z7" s="4"/>
    </row>
    <row r="8" ht="12.75" customHeight="1">
      <c r="A8" s="15" t="s">
        <v>14</v>
      </c>
      <c r="B8" s="16" t="s">
        <v>15</v>
      </c>
      <c r="C8" s="35">
        <f t="shared" si="4"/>
        <v>18.396</v>
      </c>
      <c r="D8" s="17"/>
      <c r="E8" s="19">
        <v>6.132</v>
      </c>
      <c r="F8" s="19">
        <v>6.132</v>
      </c>
      <c r="G8" s="19">
        <v>6.132</v>
      </c>
      <c r="H8" s="36">
        <f t="shared" si="5"/>
        <v>18.396</v>
      </c>
      <c r="I8" s="17"/>
      <c r="J8" s="17"/>
      <c r="K8" s="17"/>
      <c r="L8" s="17"/>
      <c r="M8" s="36">
        <f t="shared" si="6"/>
        <v>0</v>
      </c>
      <c r="N8" s="17"/>
      <c r="O8" s="17"/>
      <c r="P8" s="17"/>
      <c r="Q8" s="17"/>
      <c r="R8" s="36">
        <f t="shared" si="7"/>
        <v>0</v>
      </c>
      <c r="S8" s="4"/>
      <c r="T8" s="4"/>
      <c r="U8" s="4"/>
      <c r="V8" s="4"/>
      <c r="W8" s="4"/>
      <c r="X8" s="4"/>
      <c r="Y8" s="4"/>
      <c r="Z8" s="4"/>
    </row>
    <row r="9" ht="12.75" customHeight="1">
      <c r="A9" s="15" t="s">
        <v>16</v>
      </c>
      <c r="B9" s="16" t="s">
        <v>17</v>
      </c>
      <c r="C9" s="35">
        <f t="shared" si="4"/>
        <v>45.705</v>
      </c>
      <c r="D9" s="17"/>
      <c r="E9" s="19">
        <v>15.235</v>
      </c>
      <c r="F9" s="19">
        <v>15.235</v>
      </c>
      <c r="G9" s="19">
        <v>15.235</v>
      </c>
      <c r="H9" s="36">
        <f t="shared" si="5"/>
        <v>45.705</v>
      </c>
      <c r="I9" s="17"/>
      <c r="J9" s="17"/>
      <c r="K9" s="17"/>
      <c r="L9" s="17"/>
      <c r="M9" s="36">
        <f t="shared" si="6"/>
        <v>0</v>
      </c>
      <c r="N9" s="17"/>
      <c r="O9" s="17"/>
      <c r="P9" s="17"/>
      <c r="Q9" s="17"/>
      <c r="R9" s="36">
        <f t="shared" si="7"/>
        <v>0</v>
      </c>
      <c r="S9" s="4"/>
      <c r="T9" s="4"/>
      <c r="U9" s="4"/>
      <c r="V9" s="4"/>
      <c r="W9" s="4"/>
      <c r="X9" s="4"/>
      <c r="Y9" s="4"/>
      <c r="Z9" s="4"/>
    </row>
    <row r="10" ht="12.75" customHeight="1">
      <c r="A10" s="15" t="s">
        <v>18</v>
      </c>
      <c r="B10" s="16" t="s">
        <v>19</v>
      </c>
      <c r="C10" s="35">
        <f t="shared" si="4"/>
        <v>24.621</v>
      </c>
      <c r="D10" s="17"/>
      <c r="E10" s="37">
        <v>8.207</v>
      </c>
      <c r="F10" s="37">
        <v>8.207</v>
      </c>
      <c r="G10" s="37">
        <v>8.207</v>
      </c>
      <c r="H10" s="36">
        <f t="shared" si="5"/>
        <v>24.621</v>
      </c>
      <c r="I10" s="17"/>
      <c r="J10" s="17"/>
      <c r="K10" s="17"/>
      <c r="L10" s="17"/>
      <c r="M10" s="36">
        <f t="shared" si="6"/>
        <v>0</v>
      </c>
      <c r="N10" s="17"/>
      <c r="O10" s="17"/>
      <c r="P10" s="17"/>
      <c r="Q10" s="17"/>
      <c r="R10" s="36">
        <f t="shared" si="7"/>
        <v>0</v>
      </c>
      <c r="S10" s="4"/>
      <c r="T10" s="4"/>
      <c r="U10" s="4"/>
      <c r="V10" s="4"/>
      <c r="W10" s="4"/>
      <c r="X10" s="4"/>
      <c r="Y10" s="4"/>
      <c r="Z10" s="4"/>
    </row>
    <row r="11" ht="12.75" customHeight="1">
      <c r="A11" s="15" t="s">
        <v>20</v>
      </c>
      <c r="B11" s="16" t="s">
        <v>21</v>
      </c>
      <c r="C11" s="35">
        <f t="shared" si="4"/>
        <v>2.034</v>
      </c>
      <c r="D11" s="19"/>
      <c r="E11" s="19">
        <v>0.678</v>
      </c>
      <c r="F11" s="19">
        <v>0.678</v>
      </c>
      <c r="G11" s="19">
        <v>0.678</v>
      </c>
      <c r="H11" s="36">
        <f t="shared" si="5"/>
        <v>2.034</v>
      </c>
      <c r="I11" s="17"/>
      <c r="J11" s="17"/>
      <c r="K11" s="17"/>
      <c r="L11" s="17"/>
      <c r="M11" s="36">
        <f t="shared" si="6"/>
        <v>0</v>
      </c>
      <c r="N11" s="17"/>
      <c r="O11" s="17"/>
      <c r="P11" s="17"/>
      <c r="Q11" s="17"/>
      <c r="R11" s="36">
        <f t="shared" si="7"/>
        <v>0</v>
      </c>
      <c r="S11" s="4"/>
      <c r="T11" s="4"/>
      <c r="U11" s="4"/>
      <c r="V11" s="4"/>
      <c r="W11" s="4"/>
      <c r="X11" s="4"/>
      <c r="Y11" s="4"/>
      <c r="Z11" s="4"/>
    </row>
    <row r="12" ht="12.75" customHeight="1">
      <c r="A12" s="15" t="s">
        <v>22</v>
      </c>
      <c r="B12" s="16" t="s">
        <v>23</v>
      </c>
      <c r="C12" s="35">
        <f t="shared" si="4"/>
        <v>0.056</v>
      </c>
      <c r="D12" s="17"/>
      <c r="E12" s="19">
        <v>0.056</v>
      </c>
      <c r="F12" s="17"/>
      <c r="G12" s="17"/>
      <c r="H12" s="36">
        <f t="shared" si="5"/>
        <v>0.056</v>
      </c>
      <c r="I12" s="17"/>
      <c r="J12" s="17"/>
      <c r="K12" s="17"/>
      <c r="L12" s="17"/>
      <c r="M12" s="36">
        <f t="shared" si="6"/>
        <v>0</v>
      </c>
      <c r="N12" s="17"/>
      <c r="O12" s="17"/>
      <c r="P12" s="17"/>
      <c r="Q12" s="17"/>
      <c r="R12" s="36">
        <f t="shared" si="7"/>
        <v>0</v>
      </c>
      <c r="S12" s="4"/>
      <c r="T12" s="4"/>
      <c r="U12" s="4"/>
      <c r="V12" s="4"/>
      <c r="W12" s="4"/>
      <c r="X12" s="4"/>
      <c r="Y12" s="4"/>
      <c r="Z12" s="4"/>
    </row>
    <row r="13" ht="12.75" customHeight="1">
      <c r="A13" s="15" t="s">
        <v>24</v>
      </c>
      <c r="B13" s="16" t="s">
        <v>25</v>
      </c>
      <c r="C13" s="35">
        <f t="shared" si="4"/>
        <v>0</v>
      </c>
      <c r="D13" s="17"/>
      <c r="E13" s="17"/>
      <c r="F13" s="17"/>
      <c r="G13" s="17"/>
      <c r="H13" s="36">
        <f t="shared" si="5"/>
        <v>0</v>
      </c>
      <c r="I13" s="17"/>
      <c r="J13" s="17"/>
      <c r="K13" s="17"/>
      <c r="L13" s="17"/>
      <c r="M13" s="36">
        <f t="shared" si="6"/>
        <v>0</v>
      </c>
      <c r="N13" s="17"/>
      <c r="O13" s="17"/>
      <c r="P13" s="17"/>
      <c r="Q13" s="17"/>
      <c r="R13" s="36">
        <f t="shared" si="7"/>
        <v>0</v>
      </c>
      <c r="S13" s="4"/>
      <c r="T13" s="4"/>
      <c r="U13" s="4"/>
      <c r="V13" s="4"/>
      <c r="W13" s="4"/>
      <c r="X13" s="4"/>
      <c r="Y13" s="4"/>
      <c r="Z13" s="4"/>
    </row>
    <row r="14" ht="12.75" customHeight="1">
      <c r="A14" s="15" t="s">
        <v>26</v>
      </c>
      <c r="B14" s="16" t="s">
        <v>27</v>
      </c>
      <c r="C14" s="35">
        <f t="shared" si="4"/>
        <v>0.159</v>
      </c>
      <c r="D14" s="17"/>
      <c r="E14" s="19">
        <v>0.053</v>
      </c>
      <c r="F14" s="19">
        <v>0.053</v>
      </c>
      <c r="G14" s="19">
        <v>0.053</v>
      </c>
      <c r="H14" s="36">
        <f t="shared" si="5"/>
        <v>0.159</v>
      </c>
      <c r="I14" s="17"/>
      <c r="J14" s="17"/>
      <c r="K14" s="17"/>
      <c r="L14" s="17"/>
      <c r="M14" s="36">
        <f t="shared" si="6"/>
        <v>0</v>
      </c>
      <c r="N14" s="17"/>
      <c r="O14" s="17"/>
      <c r="P14" s="17"/>
      <c r="Q14" s="17"/>
      <c r="R14" s="36">
        <f t="shared" si="7"/>
        <v>0</v>
      </c>
      <c r="S14" s="4"/>
      <c r="T14" s="4"/>
      <c r="U14" s="4"/>
      <c r="V14" s="4"/>
      <c r="W14" s="4"/>
      <c r="X14" s="4"/>
      <c r="Y14" s="4"/>
      <c r="Z14" s="4"/>
    </row>
    <row r="15" ht="12.75" customHeight="1">
      <c r="A15" s="15" t="s">
        <v>28</v>
      </c>
      <c r="B15" s="16" t="s">
        <v>29</v>
      </c>
      <c r="C15" s="35">
        <f t="shared" si="4"/>
        <v>0.81</v>
      </c>
      <c r="D15" s="17"/>
      <c r="E15" s="19">
        <v>0.81</v>
      </c>
      <c r="F15" s="17"/>
      <c r="G15" s="17"/>
      <c r="H15" s="36">
        <f t="shared" si="5"/>
        <v>0.81</v>
      </c>
      <c r="I15" s="17"/>
      <c r="J15" s="17"/>
      <c r="K15" s="17"/>
      <c r="L15" s="17"/>
      <c r="M15" s="36">
        <f t="shared" si="6"/>
        <v>0</v>
      </c>
      <c r="N15" s="17"/>
      <c r="O15" s="17"/>
      <c r="P15" s="17"/>
      <c r="Q15" s="17"/>
      <c r="R15" s="36">
        <f t="shared" si="7"/>
        <v>0</v>
      </c>
      <c r="S15" s="4"/>
      <c r="T15" s="4"/>
      <c r="U15" s="4"/>
      <c r="V15" s="4"/>
      <c r="W15" s="4"/>
      <c r="X15" s="4"/>
      <c r="Y15" s="4"/>
      <c r="Z15" s="4"/>
    </row>
    <row r="16" ht="12.75" customHeight="1">
      <c r="A16" s="15" t="s">
        <v>30</v>
      </c>
      <c r="B16" s="16" t="s">
        <v>31</v>
      </c>
      <c r="C16" s="35">
        <f t="shared" si="4"/>
        <v>0</v>
      </c>
      <c r="D16" s="17"/>
      <c r="E16" s="17"/>
      <c r="F16" s="17"/>
      <c r="G16" s="17"/>
      <c r="H16" s="36">
        <f t="shared" si="5"/>
        <v>0</v>
      </c>
      <c r="I16" s="17"/>
      <c r="J16" s="17"/>
      <c r="K16" s="17"/>
      <c r="L16" s="17"/>
      <c r="M16" s="36">
        <f t="shared" si="6"/>
        <v>0</v>
      </c>
      <c r="N16" s="17"/>
      <c r="O16" s="17"/>
      <c r="P16" s="17"/>
      <c r="Q16" s="17"/>
      <c r="R16" s="36">
        <f t="shared" si="7"/>
        <v>0</v>
      </c>
      <c r="S16" s="4"/>
      <c r="T16" s="4"/>
      <c r="U16" s="4"/>
      <c r="V16" s="4"/>
      <c r="W16" s="4"/>
      <c r="X16" s="4"/>
      <c r="Y16" s="4"/>
      <c r="Z16" s="4"/>
    </row>
    <row r="17" ht="12.75" customHeight="1">
      <c r="A17" s="15" t="s">
        <v>32</v>
      </c>
      <c r="B17" s="16" t="s">
        <v>33</v>
      </c>
      <c r="C17" s="35">
        <f t="shared" si="4"/>
        <v>5.28</v>
      </c>
      <c r="D17" s="17"/>
      <c r="E17" s="19">
        <v>5.28</v>
      </c>
      <c r="F17" s="17"/>
      <c r="G17" s="17"/>
      <c r="H17" s="36">
        <f t="shared" si="5"/>
        <v>5.28</v>
      </c>
      <c r="I17" s="17"/>
      <c r="J17" s="17"/>
      <c r="K17" s="17"/>
      <c r="L17" s="17"/>
      <c r="M17" s="36">
        <f t="shared" si="6"/>
        <v>0</v>
      </c>
      <c r="N17" s="17"/>
      <c r="O17" s="17"/>
      <c r="P17" s="17"/>
      <c r="Q17" s="17"/>
      <c r="R17" s="36">
        <f t="shared" si="7"/>
        <v>0</v>
      </c>
      <c r="S17" s="4"/>
      <c r="T17" s="4"/>
      <c r="U17" s="4"/>
      <c r="V17" s="4"/>
      <c r="W17" s="4"/>
      <c r="X17" s="4"/>
      <c r="Y17" s="4"/>
      <c r="Z17" s="4"/>
    </row>
    <row r="18" ht="12.75" customHeight="1">
      <c r="A18" s="15" t="s">
        <v>34</v>
      </c>
      <c r="B18" s="16" t="s">
        <v>35</v>
      </c>
      <c r="C18" s="35">
        <f t="shared" si="4"/>
        <v>0</v>
      </c>
      <c r="D18" s="17"/>
      <c r="E18" s="17"/>
      <c r="F18" s="17"/>
      <c r="G18" s="17"/>
      <c r="H18" s="36">
        <f t="shared" si="5"/>
        <v>0</v>
      </c>
      <c r="I18" s="17"/>
      <c r="J18" s="17"/>
      <c r="K18" s="17"/>
      <c r="L18" s="17"/>
      <c r="M18" s="36">
        <f t="shared" si="6"/>
        <v>0</v>
      </c>
      <c r="N18" s="17"/>
      <c r="O18" s="17"/>
      <c r="P18" s="17"/>
      <c r="Q18" s="17"/>
      <c r="R18" s="36">
        <f t="shared" si="7"/>
        <v>0</v>
      </c>
      <c r="S18" s="4"/>
      <c r="T18" s="4"/>
      <c r="U18" s="4"/>
      <c r="V18" s="4"/>
      <c r="W18" s="4"/>
      <c r="X18" s="4"/>
      <c r="Y18" s="4"/>
      <c r="Z18" s="4"/>
    </row>
    <row r="19" ht="12.75" customHeight="1">
      <c r="A19" s="15" t="s">
        <v>36</v>
      </c>
      <c r="B19" s="16" t="s">
        <v>37</v>
      </c>
      <c r="C19" s="35">
        <f t="shared" si="4"/>
        <v>0</v>
      </c>
      <c r="D19" s="17"/>
      <c r="E19" s="17"/>
      <c r="F19" s="17"/>
      <c r="G19" s="17"/>
      <c r="H19" s="36">
        <f t="shared" si="5"/>
        <v>0</v>
      </c>
      <c r="I19" s="17"/>
      <c r="J19" s="17"/>
      <c r="K19" s="17"/>
      <c r="L19" s="17"/>
      <c r="M19" s="36">
        <f t="shared" si="6"/>
        <v>0</v>
      </c>
      <c r="N19" s="17"/>
      <c r="O19" s="17"/>
      <c r="P19" s="17"/>
      <c r="Q19" s="17"/>
      <c r="R19" s="36">
        <f t="shared" si="7"/>
        <v>0</v>
      </c>
      <c r="S19" s="4"/>
      <c r="T19" s="4"/>
      <c r="U19" s="4"/>
      <c r="V19" s="4"/>
      <c r="W19" s="4"/>
      <c r="X19" s="4"/>
      <c r="Y19" s="4"/>
      <c r="Z19" s="4"/>
    </row>
    <row r="20" ht="12.75" customHeight="1">
      <c r="A20" s="15" t="s">
        <v>38</v>
      </c>
      <c r="B20" s="16" t="s">
        <v>39</v>
      </c>
      <c r="C20" s="35">
        <f t="shared" si="4"/>
        <v>0</v>
      </c>
      <c r="D20" s="17"/>
      <c r="E20" s="17"/>
      <c r="F20" s="17"/>
      <c r="G20" s="17"/>
      <c r="H20" s="36">
        <f t="shared" si="5"/>
        <v>0</v>
      </c>
      <c r="I20" s="17"/>
      <c r="J20" s="17"/>
      <c r="K20" s="17"/>
      <c r="L20" s="17"/>
      <c r="M20" s="36">
        <f t="shared" si="6"/>
        <v>0</v>
      </c>
      <c r="N20" s="17"/>
      <c r="O20" s="17"/>
      <c r="P20" s="17"/>
      <c r="Q20" s="17"/>
      <c r="R20" s="36">
        <f t="shared" si="7"/>
        <v>0</v>
      </c>
      <c r="S20" s="4"/>
      <c r="T20" s="4"/>
      <c r="U20" s="4"/>
      <c r="V20" s="4"/>
      <c r="W20" s="4"/>
      <c r="X20" s="4"/>
      <c r="Y20" s="4"/>
      <c r="Z20" s="4"/>
    </row>
    <row r="21" ht="12.75" customHeight="1">
      <c r="A21" s="15" t="s">
        <v>40</v>
      </c>
      <c r="B21" s="16" t="s">
        <v>41</v>
      </c>
      <c r="C21" s="35">
        <f t="shared" si="4"/>
        <v>2.33</v>
      </c>
      <c r="D21" s="19">
        <v>2.33</v>
      </c>
      <c r="E21" s="17"/>
      <c r="F21" s="17"/>
      <c r="G21" s="17"/>
      <c r="H21" s="36">
        <f t="shared" si="5"/>
        <v>2.33</v>
      </c>
      <c r="I21" s="17"/>
      <c r="J21" s="17"/>
      <c r="K21" s="17"/>
      <c r="L21" s="17"/>
      <c r="M21" s="36">
        <f t="shared" si="6"/>
        <v>0</v>
      </c>
      <c r="N21" s="17"/>
      <c r="O21" s="17"/>
      <c r="P21" s="17"/>
      <c r="Q21" s="17"/>
      <c r="R21" s="36">
        <f t="shared" si="7"/>
        <v>0</v>
      </c>
      <c r="S21" s="4"/>
      <c r="T21" s="4"/>
      <c r="U21" s="4"/>
      <c r="V21" s="4"/>
      <c r="W21" s="4"/>
      <c r="X21" s="4"/>
      <c r="Y21" s="4"/>
      <c r="Z21" s="4"/>
    </row>
    <row r="22" ht="12.75" customHeight="1">
      <c r="A22" s="15" t="s">
        <v>42</v>
      </c>
      <c r="B22" s="16" t="s">
        <v>43</v>
      </c>
      <c r="C22" s="35">
        <f t="shared" si="4"/>
        <v>0</v>
      </c>
      <c r="D22" s="17"/>
      <c r="E22" s="17"/>
      <c r="F22" s="17"/>
      <c r="G22" s="17"/>
      <c r="H22" s="36">
        <f t="shared" si="5"/>
        <v>0</v>
      </c>
      <c r="I22" s="17"/>
      <c r="J22" s="17"/>
      <c r="K22" s="17"/>
      <c r="L22" s="17"/>
      <c r="M22" s="36">
        <f t="shared" si="6"/>
        <v>0</v>
      </c>
      <c r="N22" s="17"/>
      <c r="O22" s="17"/>
      <c r="P22" s="17"/>
      <c r="Q22" s="17"/>
      <c r="R22" s="36">
        <f t="shared" si="7"/>
        <v>0</v>
      </c>
      <c r="S22" s="4"/>
      <c r="T22" s="4"/>
      <c r="U22" s="4"/>
      <c r="V22" s="4"/>
      <c r="W22" s="4"/>
      <c r="X22" s="4"/>
      <c r="Y22" s="4"/>
      <c r="Z22" s="4"/>
    </row>
    <row r="23" ht="12.75" customHeight="1">
      <c r="A23" s="15" t="s">
        <v>44</v>
      </c>
      <c r="B23" s="16" t="s">
        <v>45</v>
      </c>
      <c r="C23" s="35">
        <f t="shared" si="4"/>
        <v>25.32</v>
      </c>
      <c r="D23" s="17"/>
      <c r="E23" s="17"/>
      <c r="F23" s="17"/>
      <c r="G23" s="17"/>
      <c r="H23" s="36">
        <f t="shared" si="5"/>
        <v>0</v>
      </c>
      <c r="I23" s="17"/>
      <c r="J23" s="19">
        <v>6.33</v>
      </c>
      <c r="K23" s="17"/>
      <c r="L23" s="17"/>
      <c r="M23" s="36">
        <f t="shared" si="6"/>
        <v>6.33</v>
      </c>
      <c r="N23" s="17"/>
      <c r="O23" s="19">
        <v>18.99</v>
      </c>
      <c r="P23" s="17"/>
      <c r="Q23" s="17"/>
      <c r="R23" s="36">
        <f t="shared" si="7"/>
        <v>18.99</v>
      </c>
      <c r="S23" s="4"/>
      <c r="T23" s="4"/>
      <c r="U23" s="4"/>
      <c r="V23" s="4"/>
      <c r="W23" s="4"/>
      <c r="X23" s="4"/>
      <c r="Y23" s="4"/>
      <c r="Z23" s="4"/>
    </row>
    <row r="24" ht="12.75" customHeight="1">
      <c r="A24" s="12" t="s">
        <v>46</v>
      </c>
      <c r="B24" s="13" t="s">
        <v>47</v>
      </c>
      <c r="C24" s="14">
        <f t="shared" ref="C24:R24" si="8">SUM(C25:C26)</f>
        <v>0</v>
      </c>
      <c r="D24" s="14">
        <f t="shared" si="8"/>
        <v>0</v>
      </c>
      <c r="E24" s="14">
        <f t="shared" si="8"/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8"/>
        <v>0</v>
      </c>
      <c r="P24" s="14">
        <f t="shared" si="8"/>
        <v>0</v>
      </c>
      <c r="Q24" s="14">
        <f t="shared" si="8"/>
        <v>0</v>
      </c>
      <c r="R24" s="14">
        <f t="shared" si="8"/>
        <v>0</v>
      </c>
      <c r="S24" s="4"/>
      <c r="T24" s="4"/>
      <c r="U24" s="4"/>
      <c r="V24" s="4"/>
      <c r="W24" s="4"/>
      <c r="X24" s="4"/>
      <c r="Y24" s="4"/>
      <c r="Z24" s="4"/>
    </row>
    <row r="25" ht="12.75" customHeight="1">
      <c r="A25" s="15" t="s">
        <v>48</v>
      </c>
      <c r="B25" s="16" t="s">
        <v>49</v>
      </c>
      <c r="C25" s="35">
        <f t="shared" ref="C25:C26" si="9">H25+M25+R25</f>
        <v>0</v>
      </c>
      <c r="D25" s="17"/>
      <c r="E25" s="17"/>
      <c r="F25" s="17"/>
      <c r="G25" s="17"/>
      <c r="H25" s="36">
        <f t="shared" ref="H25:H26" si="10">SUM(D25:G25)</f>
        <v>0</v>
      </c>
      <c r="I25" s="17"/>
      <c r="J25" s="17"/>
      <c r="K25" s="17"/>
      <c r="L25" s="17"/>
      <c r="M25" s="36">
        <f t="shared" ref="M25:M26" si="11">SUM(I25:L25)</f>
        <v>0</v>
      </c>
      <c r="N25" s="17"/>
      <c r="O25" s="17"/>
      <c r="P25" s="17"/>
      <c r="Q25" s="17"/>
      <c r="R25" s="36">
        <f t="shared" ref="R25:R26" si="12">SUM(N25:Q25)</f>
        <v>0</v>
      </c>
      <c r="S25" s="4"/>
      <c r="T25" s="4"/>
      <c r="U25" s="4"/>
      <c r="V25" s="4"/>
      <c r="W25" s="4"/>
      <c r="X25" s="4"/>
      <c r="Y25" s="4"/>
      <c r="Z25" s="4"/>
    </row>
    <row r="26" ht="12.75" customHeight="1">
      <c r="A26" s="15" t="s">
        <v>50</v>
      </c>
      <c r="B26" s="16" t="s">
        <v>51</v>
      </c>
      <c r="C26" s="35">
        <f t="shared" si="9"/>
        <v>0</v>
      </c>
      <c r="D26" s="17"/>
      <c r="E26" s="17"/>
      <c r="F26" s="17"/>
      <c r="G26" s="17"/>
      <c r="H26" s="36">
        <f t="shared" si="10"/>
        <v>0</v>
      </c>
      <c r="I26" s="17"/>
      <c r="J26" s="17"/>
      <c r="K26" s="17"/>
      <c r="L26" s="17"/>
      <c r="M26" s="36">
        <f t="shared" si="11"/>
        <v>0</v>
      </c>
      <c r="N26" s="17"/>
      <c r="O26" s="17"/>
      <c r="P26" s="17"/>
      <c r="Q26" s="17"/>
      <c r="R26" s="36">
        <f t="shared" si="12"/>
        <v>0</v>
      </c>
      <c r="S26" s="4"/>
      <c r="T26" s="4"/>
      <c r="U26" s="4"/>
      <c r="V26" s="4"/>
      <c r="W26" s="4"/>
      <c r="X26" s="4"/>
      <c r="Y26" s="4"/>
      <c r="Z26" s="4"/>
    </row>
    <row r="27" ht="12.75" customHeight="1">
      <c r="A27" s="12" t="s">
        <v>52</v>
      </c>
      <c r="B27" s="13" t="s">
        <v>53</v>
      </c>
      <c r="C27" s="14">
        <f t="shared" ref="C27:R27" si="13">SUM(C28:C38)</f>
        <v>12.7135</v>
      </c>
      <c r="D27" s="14">
        <f t="shared" si="13"/>
        <v>0</v>
      </c>
      <c r="E27" s="14">
        <f t="shared" si="13"/>
        <v>4.626</v>
      </c>
      <c r="F27" s="14">
        <f t="shared" si="13"/>
        <v>2.396</v>
      </c>
      <c r="G27" s="14">
        <f t="shared" si="13"/>
        <v>3.086</v>
      </c>
      <c r="H27" s="14">
        <f t="shared" si="13"/>
        <v>10.108</v>
      </c>
      <c r="I27" s="14">
        <f t="shared" si="13"/>
        <v>0</v>
      </c>
      <c r="J27" s="14">
        <f t="shared" si="13"/>
        <v>0.01625</v>
      </c>
      <c r="K27" s="14">
        <f t="shared" si="13"/>
        <v>0.008125</v>
      </c>
      <c r="L27" s="14">
        <f t="shared" si="13"/>
        <v>0.008125</v>
      </c>
      <c r="M27" s="14">
        <f t="shared" si="13"/>
        <v>0.0325</v>
      </c>
      <c r="N27" s="14">
        <f t="shared" si="13"/>
        <v>0</v>
      </c>
      <c r="O27" s="14">
        <f t="shared" si="13"/>
        <v>1.289</v>
      </c>
      <c r="P27" s="14">
        <f t="shared" si="13"/>
        <v>0.642</v>
      </c>
      <c r="Q27" s="14">
        <f t="shared" si="13"/>
        <v>0.642</v>
      </c>
      <c r="R27" s="14">
        <f t="shared" si="13"/>
        <v>2.573</v>
      </c>
      <c r="S27" s="4"/>
      <c r="T27" s="4"/>
      <c r="U27" s="4"/>
      <c r="V27" s="4"/>
      <c r="W27" s="4"/>
      <c r="X27" s="4"/>
      <c r="Y27" s="4"/>
      <c r="Z27" s="4"/>
    </row>
    <row r="28" ht="12.75" customHeight="1">
      <c r="A28" s="15" t="s">
        <v>54</v>
      </c>
      <c r="B28" s="16" t="s">
        <v>55</v>
      </c>
      <c r="C28" s="35">
        <f t="shared" ref="C28:C38" si="14">H28+M28+R28</f>
        <v>0</v>
      </c>
      <c r="D28" s="17"/>
      <c r="E28" s="17"/>
      <c r="F28" s="17"/>
      <c r="G28" s="17"/>
      <c r="H28" s="36">
        <f t="shared" ref="H28:H38" si="15">SUM(D28:G28)</f>
        <v>0</v>
      </c>
      <c r="I28" s="17"/>
      <c r="J28" s="17"/>
      <c r="K28" s="17"/>
      <c r="L28" s="17"/>
      <c r="M28" s="36">
        <f t="shared" ref="M28:M38" si="16">SUM(I28:L28)</f>
        <v>0</v>
      </c>
      <c r="N28" s="17"/>
      <c r="O28" s="17"/>
      <c r="P28" s="17"/>
      <c r="Q28" s="17"/>
      <c r="R28" s="36">
        <f t="shared" ref="R28:R38" si="17">SUM(N28:Q28)</f>
        <v>0</v>
      </c>
      <c r="S28" s="4"/>
      <c r="T28" s="4"/>
      <c r="U28" s="4"/>
      <c r="V28" s="4"/>
      <c r="W28" s="4"/>
      <c r="X28" s="4"/>
      <c r="Y28" s="4"/>
      <c r="Z28" s="4"/>
    </row>
    <row r="29" ht="12.75" customHeight="1">
      <c r="A29" s="15" t="s">
        <v>56</v>
      </c>
      <c r="B29" s="16" t="s">
        <v>57</v>
      </c>
      <c r="C29" s="35">
        <f t="shared" si="14"/>
        <v>0</v>
      </c>
      <c r="D29" s="17"/>
      <c r="E29" s="17"/>
      <c r="F29" s="17"/>
      <c r="G29" s="17"/>
      <c r="H29" s="36">
        <f t="shared" si="15"/>
        <v>0</v>
      </c>
      <c r="I29" s="17"/>
      <c r="J29" s="17"/>
      <c r="K29" s="17"/>
      <c r="L29" s="17"/>
      <c r="M29" s="36">
        <f t="shared" si="16"/>
        <v>0</v>
      </c>
      <c r="N29" s="17"/>
      <c r="O29" s="17"/>
      <c r="P29" s="17"/>
      <c r="Q29" s="17"/>
      <c r="R29" s="36">
        <f t="shared" si="17"/>
        <v>0</v>
      </c>
      <c r="S29" s="4"/>
      <c r="T29" s="4"/>
      <c r="U29" s="4"/>
      <c r="V29" s="4"/>
      <c r="W29" s="4"/>
      <c r="X29" s="4"/>
      <c r="Y29" s="4"/>
      <c r="Z29" s="4"/>
    </row>
    <row r="30" ht="12.75" customHeight="1">
      <c r="A30" s="15" t="s">
        <v>58</v>
      </c>
      <c r="B30" s="16" t="s">
        <v>59</v>
      </c>
      <c r="C30" s="35">
        <f t="shared" si="14"/>
        <v>0</v>
      </c>
      <c r="D30" s="17"/>
      <c r="E30" s="17"/>
      <c r="F30" s="17"/>
      <c r="G30" s="17"/>
      <c r="H30" s="36">
        <f t="shared" si="15"/>
        <v>0</v>
      </c>
      <c r="I30" s="17"/>
      <c r="J30" s="17"/>
      <c r="K30" s="17"/>
      <c r="L30" s="17"/>
      <c r="M30" s="36">
        <f t="shared" si="16"/>
        <v>0</v>
      </c>
      <c r="N30" s="17"/>
      <c r="O30" s="17"/>
      <c r="P30" s="17"/>
      <c r="Q30" s="17"/>
      <c r="R30" s="36">
        <f t="shared" si="17"/>
        <v>0</v>
      </c>
      <c r="S30" s="4"/>
      <c r="T30" s="4"/>
      <c r="U30" s="4"/>
      <c r="V30" s="4"/>
      <c r="W30" s="4"/>
      <c r="X30" s="4"/>
      <c r="Y30" s="4"/>
      <c r="Z30" s="4"/>
    </row>
    <row r="31" ht="12.75" customHeight="1">
      <c r="A31" s="15" t="s">
        <v>60</v>
      </c>
      <c r="B31" s="16" t="s">
        <v>61</v>
      </c>
      <c r="C31" s="35">
        <f t="shared" si="14"/>
        <v>4.745</v>
      </c>
      <c r="D31" s="17"/>
      <c r="E31" s="19">
        <v>1.2</v>
      </c>
      <c r="F31" s="19">
        <v>0.6</v>
      </c>
      <c r="G31" s="19">
        <v>0.6</v>
      </c>
      <c r="H31" s="36">
        <f t="shared" si="15"/>
        <v>2.4</v>
      </c>
      <c r="I31" s="17"/>
      <c r="J31" s="17"/>
      <c r="K31" s="17"/>
      <c r="L31" s="17"/>
      <c r="M31" s="36">
        <f t="shared" si="16"/>
        <v>0</v>
      </c>
      <c r="N31" s="17"/>
      <c r="O31" s="19">
        <v>1.175</v>
      </c>
      <c r="P31" s="19">
        <v>0.585</v>
      </c>
      <c r="Q31" s="19">
        <v>0.585</v>
      </c>
      <c r="R31" s="36">
        <f t="shared" si="17"/>
        <v>2.345</v>
      </c>
      <c r="S31" s="4"/>
      <c r="T31" s="4"/>
      <c r="U31" s="4"/>
      <c r="V31" s="4"/>
      <c r="W31" s="4"/>
      <c r="X31" s="4"/>
      <c r="Y31" s="4"/>
      <c r="Z31" s="4"/>
    </row>
    <row r="32" ht="12.75" customHeight="1">
      <c r="A32" s="15" t="s">
        <v>62</v>
      </c>
      <c r="B32" s="16" t="s">
        <v>63</v>
      </c>
      <c r="C32" s="35">
        <f t="shared" si="14"/>
        <v>0.4585</v>
      </c>
      <c r="D32" s="17"/>
      <c r="E32" s="19">
        <v>0.066</v>
      </c>
      <c r="F32" s="19">
        <v>0.066</v>
      </c>
      <c r="G32" s="19">
        <v>0.066</v>
      </c>
      <c r="H32" s="36">
        <f t="shared" si="15"/>
        <v>0.198</v>
      </c>
      <c r="I32" s="17"/>
      <c r="J32" s="19">
        <v>0.01625</v>
      </c>
      <c r="K32" s="19">
        <v>0.008125</v>
      </c>
      <c r="L32" s="19">
        <v>0.008125</v>
      </c>
      <c r="M32" s="36">
        <f t="shared" si="16"/>
        <v>0.0325</v>
      </c>
      <c r="N32" s="17"/>
      <c r="O32" s="19">
        <v>0.114</v>
      </c>
      <c r="P32" s="19">
        <v>0.057</v>
      </c>
      <c r="Q32" s="19">
        <v>0.057</v>
      </c>
      <c r="R32" s="36">
        <f t="shared" si="17"/>
        <v>0.228</v>
      </c>
      <c r="S32" s="4"/>
      <c r="T32" s="4"/>
      <c r="U32" s="4"/>
      <c r="V32" s="4"/>
      <c r="W32" s="4"/>
      <c r="X32" s="4"/>
      <c r="Y32" s="4"/>
      <c r="Z32" s="4"/>
    </row>
    <row r="33" ht="12.75" customHeight="1">
      <c r="A33" s="15" t="s">
        <v>64</v>
      </c>
      <c r="B33" s="16" t="s">
        <v>65</v>
      </c>
      <c r="C33" s="35">
        <f t="shared" si="14"/>
        <v>0.05</v>
      </c>
      <c r="D33" s="17"/>
      <c r="E33" s="17"/>
      <c r="F33" s="19">
        <v>0.05</v>
      </c>
      <c r="G33" s="17"/>
      <c r="H33" s="36">
        <f t="shared" si="15"/>
        <v>0.05</v>
      </c>
      <c r="I33" s="17"/>
      <c r="J33" s="17"/>
      <c r="K33" s="17"/>
      <c r="L33" s="17"/>
      <c r="M33" s="36">
        <f t="shared" si="16"/>
        <v>0</v>
      </c>
      <c r="N33" s="17"/>
      <c r="O33" s="17"/>
      <c r="P33" s="17"/>
      <c r="Q33" s="17"/>
      <c r="R33" s="36">
        <f t="shared" si="17"/>
        <v>0</v>
      </c>
      <c r="S33" s="4"/>
      <c r="T33" s="4"/>
      <c r="U33" s="4"/>
      <c r="V33" s="4"/>
      <c r="W33" s="4"/>
      <c r="X33" s="4"/>
      <c r="Y33" s="4"/>
      <c r="Z33" s="4"/>
    </row>
    <row r="34" ht="12.75" customHeight="1">
      <c r="A34" s="15" t="s">
        <v>66</v>
      </c>
      <c r="B34" s="16" t="s">
        <v>67</v>
      </c>
      <c r="C34" s="35">
        <f t="shared" si="14"/>
        <v>0.74</v>
      </c>
      <c r="D34" s="17"/>
      <c r="E34" s="17"/>
      <c r="F34" s="17"/>
      <c r="G34" s="19">
        <v>0.74</v>
      </c>
      <c r="H34" s="36">
        <f t="shared" si="15"/>
        <v>0.74</v>
      </c>
      <c r="I34" s="17"/>
      <c r="J34" s="17"/>
      <c r="K34" s="17"/>
      <c r="L34" s="17"/>
      <c r="M34" s="36">
        <f t="shared" si="16"/>
        <v>0</v>
      </c>
      <c r="N34" s="17"/>
      <c r="O34" s="17"/>
      <c r="P34" s="17"/>
      <c r="Q34" s="17"/>
      <c r="R34" s="36">
        <f t="shared" si="17"/>
        <v>0</v>
      </c>
      <c r="S34" s="4"/>
      <c r="T34" s="4"/>
      <c r="U34" s="4"/>
      <c r="V34" s="4"/>
      <c r="W34" s="4"/>
      <c r="X34" s="4"/>
      <c r="Y34" s="4"/>
      <c r="Z34" s="4"/>
    </row>
    <row r="35" ht="12.75" customHeight="1">
      <c r="A35" s="15" t="s">
        <v>68</v>
      </c>
      <c r="B35" s="16" t="s">
        <v>17</v>
      </c>
      <c r="C35" s="35">
        <f t="shared" si="14"/>
        <v>2.24</v>
      </c>
      <c r="D35" s="17"/>
      <c r="E35" s="19">
        <v>1.12</v>
      </c>
      <c r="F35" s="19">
        <v>0.56</v>
      </c>
      <c r="G35" s="19">
        <v>0.56</v>
      </c>
      <c r="H35" s="36">
        <f t="shared" si="15"/>
        <v>2.24</v>
      </c>
      <c r="I35" s="17"/>
      <c r="J35" s="17"/>
      <c r="K35" s="17"/>
      <c r="L35" s="17"/>
      <c r="M35" s="36">
        <f t="shared" si="16"/>
        <v>0</v>
      </c>
      <c r="N35" s="17"/>
      <c r="O35" s="17"/>
      <c r="P35" s="17"/>
      <c r="Q35" s="17"/>
      <c r="R35" s="36">
        <f t="shared" si="17"/>
        <v>0</v>
      </c>
      <c r="S35" s="4"/>
      <c r="T35" s="4"/>
      <c r="U35" s="4"/>
      <c r="V35" s="4"/>
      <c r="W35" s="4"/>
      <c r="X35" s="4"/>
      <c r="Y35" s="4"/>
      <c r="Z35" s="4"/>
    </row>
    <row r="36" ht="12.75" customHeight="1">
      <c r="A36" s="15" t="s">
        <v>69</v>
      </c>
      <c r="B36" s="16" t="s">
        <v>19</v>
      </c>
      <c r="C36" s="35">
        <f t="shared" si="14"/>
        <v>4.48</v>
      </c>
      <c r="D36" s="17"/>
      <c r="E36" s="19">
        <v>2.24</v>
      </c>
      <c r="F36" s="19">
        <v>1.12</v>
      </c>
      <c r="G36" s="19">
        <v>1.12</v>
      </c>
      <c r="H36" s="36">
        <f t="shared" si="15"/>
        <v>4.48</v>
      </c>
      <c r="I36" s="17"/>
      <c r="J36" s="17"/>
      <c r="K36" s="17"/>
      <c r="L36" s="17"/>
      <c r="M36" s="36">
        <f t="shared" si="16"/>
        <v>0</v>
      </c>
      <c r="N36" s="17"/>
      <c r="O36" s="17"/>
      <c r="P36" s="17"/>
      <c r="Q36" s="17"/>
      <c r="R36" s="36">
        <f t="shared" si="17"/>
        <v>0</v>
      </c>
      <c r="S36" s="4"/>
      <c r="T36" s="4"/>
      <c r="U36" s="4"/>
      <c r="V36" s="4"/>
      <c r="W36" s="4"/>
      <c r="X36" s="4"/>
      <c r="Y36" s="4"/>
      <c r="Z36" s="4"/>
    </row>
    <row r="37" ht="12.75" customHeight="1">
      <c r="A37" s="15" t="s">
        <v>70</v>
      </c>
      <c r="B37" s="16" t="s">
        <v>71</v>
      </c>
      <c r="C37" s="35">
        <f t="shared" si="14"/>
        <v>0</v>
      </c>
      <c r="D37" s="17"/>
      <c r="E37" s="17"/>
      <c r="F37" s="17"/>
      <c r="G37" s="17"/>
      <c r="H37" s="36">
        <f t="shared" si="15"/>
        <v>0</v>
      </c>
      <c r="I37" s="17"/>
      <c r="J37" s="17"/>
      <c r="K37" s="17"/>
      <c r="L37" s="17"/>
      <c r="M37" s="36">
        <f t="shared" si="16"/>
        <v>0</v>
      </c>
      <c r="N37" s="17"/>
      <c r="O37" s="17"/>
      <c r="P37" s="17"/>
      <c r="Q37" s="17"/>
      <c r="R37" s="36">
        <f t="shared" si="17"/>
        <v>0</v>
      </c>
      <c r="S37" s="4"/>
      <c r="T37" s="4"/>
      <c r="U37" s="4"/>
      <c r="V37" s="4"/>
      <c r="W37" s="4"/>
      <c r="X37" s="4"/>
      <c r="Y37" s="4"/>
      <c r="Z37" s="4"/>
    </row>
    <row r="38" ht="12.75" customHeight="1">
      <c r="A38" s="15" t="s">
        <v>72</v>
      </c>
      <c r="B38" s="16" t="s">
        <v>45</v>
      </c>
      <c r="C38" s="35">
        <f t="shared" si="14"/>
        <v>0</v>
      </c>
      <c r="D38" s="17"/>
      <c r="E38" s="17"/>
      <c r="F38" s="17"/>
      <c r="G38" s="17"/>
      <c r="H38" s="36">
        <f t="shared" si="15"/>
        <v>0</v>
      </c>
      <c r="I38" s="17"/>
      <c r="J38" s="17"/>
      <c r="K38" s="17"/>
      <c r="L38" s="17"/>
      <c r="M38" s="36">
        <f t="shared" si="16"/>
        <v>0</v>
      </c>
      <c r="N38" s="17"/>
      <c r="O38" s="17"/>
      <c r="P38" s="17"/>
      <c r="Q38" s="17"/>
      <c r="R38" s="36">
        <f t="shared" si="17"/>
        <v>0</v>
      </c>
      <c r="S38" s="4"/>
      <c r="T38" s="4"/>
      <c r="U38" s="4"/>
      <c r="V38" s="4"/>
      <c r="W38" s="4"/>
      <c r="X38" s="4"/>
      <c r="Y38" s="4"/>
      <c r="Z38" s="4"/>
    </row>
    <row r="39" ht="12.75" customHeight="1">
      <c r="A39" s="12" t="s">
        <v>73</v>
      </c>
      <c r="B39" s="13" t="s">
        <v>74</v>
      </c>
      <c r="C39" s="14">
        <f t="shared" ref="C39:R39" si="18">SUM(C40:C42)</f>
        <v>17.1777</v>
      </c>
      <c r="D39" s="14">
        <f t="shared" si="18"/>
        <v>4.249425</v>
      </c>
      <c r="E39" s="14">
        <f t="shared" si="18"/>
        <v>4.249425</v>
      </c>
      <c r="F39" s="14">
        <f t="shared" si="18"/>
        <v>4.249425</v>
      </c>
      <c r="G39" s="14">
        <f t="shared" si="18"/>
        <v>4.249425</v>
      </c>
      <c r="H39" s="14">
        <f t="shared" si="18"/>
        <v>16.9977</v>
      </c>
      <c r="I39" s="14">
        <f t="shared" si="18"/>
        <v>0.01125</v>
      </c>
      <c r="J39" s="14">
        <f t="shared" si="18"/>
        <v>0.01125</v>
      </c>
      <c r="K39" s="14">
        <f t="shared" si="18"/>
        <v>0.01125</v>
      </c>
      <c r="L39" s="14">
        <f t="shared" si="18"/>
        <v>0.01125</v>
      </c>
      <c r="M39" s="14">
        <f t="shared" si="18"/>
        <v>0.045</v>
      </c>
      <c r="N39" s="14">
        <f t="shared" si="18"/>
        <v>0.03375</v>
      </c>
      <c r="O39" s="14">
        <f t="shared" si="18"/>
        <v>0.03375</v>
      </c>
      <c r="P39" s="14">
        <f t="shared" si="18"/>
        <v>0.03375</v>
      </c>
      <c r="Q39" s="14">
        <f t="shared" si="18"/>
        <v>0.03375</v>
      </c>
      <c r="R39" s="14">
        <f t="shared" si="18"/>
        <v>0.135</v>
      </c>
      <c r="S39" s="4"/>
      <c r="T39" s="4"/>
      <c r="U39" s="4"/>
      <c r="V39" s="4"/>
      <c r="W39" s="4"/>
      <c r="X39" s="4"/>
      <c r="Y39" s="4"/>
      <c r="Z39" s="4"/>
    </row>
    <row r="40" ht="12.75" customHeight="1">
      <c r="A40" s="15">
        <v>32.0</v>
      </c>
      <c r="B40" s="16" t="s">
        <v>75</v>
      </c>
      <c r="C40" s="35">
        <f t="shared" ref="C40:C42" si="19">H40+M40+R40</f>
        <v>17.1777</v>
      </c>
      <c r="D40" s="27">
        <v>4.249425</v>
      </c>
      <c r="E40" s="27">
        <v>4.249425</v>
      </c>
      <c r="F40" s="27">
        <v>4.249425</v>
      </c>
      <c r="G40" s="27">
        <v>4.249425</v>
      </c>
      <c r="H40" s="36">
        <f t="shared" ref="H40:H42" si="20">SUM(D40:G40)</f>
        <v>16.9977</v>
      </c>
      <c r="I40" s="40">
        <v>0.01125</v>
      </c>
      <c r="J40" s="40">
        <v>0.01125</v>
      </c>
      <c r="K40" s="40">
        <v>0.01125</v>
      </c>
      <c r="L40" s="40">
        <v>0.01125</v>
      </c>
      <c r="M40" s="36">
        <f t="shared" ref="M40:M42" si="21">SUM(I40:L40)</f>
        <v>0.045</v>
      </c>
      <c r="N40" s="40">
        <v>0.03375</v>
      </c>
      <c r="O40" s="40">
        <v>0.03375</v>
      </c>
      <c r="P40" s="40">
        <v>0.03375</v>
      </c>
      <c r="Q40" s="40">
        <v>0.03375</v>
      </c>
      <c r="R40" s="36">
        <f t="shared" ref="R40:R42" si="22">SUM(N40:Q40)</f>
        <v>0.135</v>
      </c>
      <c r="S40" s="4"/>
      <c r="T40" s="4"/>
      <c r="U40" s="4"/>
      <c r="V40" s="4"/>
      <c r="W40" s="4"/>
      <c r="X40" s="4"/>
      <c r="Y40" s="4"/>
      <c r="Z40" s="4"/>
    </row>
    <row r="41" ht="12.75" customHeight="1">
      <c r="A41" s="15">
        <v>33.0</v>
      </c>
      <c r="B41" s="16" t="s">
        <v>76</v>
      </c>
      <c r="C41" s="35">
        <f t="shared" si="19"/>
        <v>0</v>
      </c>
      <c r="D41" s="17"/>
      <c r="E41" s="17"/>
      <c r="F41" s="17"/>
      <c r="G41" s="17"/>
      <c r="H41" s="36">
        <f t="shared" si="20"/>
        <v>0</v>
      </c>
      <c r="I41" s="17"/>
      <c r="J41" s="17"/>
      <c r="K41" s="17"/>
      <c r="L41" s="17"/>
      <c r="M41" s="36">
        <f t="shared" si="21"/>
        <v>0</v>
      </c>
      <c r="N41" s="17"/>
      <c r="O41" s="17"/>
      <c r="P41" s="17"/>
      <c r="Q41" s="17"/>
      <c r="R41" s="36">
        <f t="shared" si="22"/>
        <v>0</v>
      </c>
      <c r="S41" s="4"/>
      <c r="T41" s="4"/>
      <c r="U41" s="4"/>
      <c r="V41" s="4"/>
      <c r="W41" s="4"/>
      <c r="X41" s="4"/>
      <c r="Y41" s="4"/>
      <c r="Z41" s="4"/>
    </row>
    <row r="42" ht="12.75" customHeight="1">
      <c r="A42" s="15">
        <v>34.0</v>
      </c>
      <c r="B42" s="16" t="s">
        <v>77</v>
      </c>
      <c r="C42" s="35">
        <f t="shared" si="19"/>
        <v>0</v>
      </c>
      <c r="D42" s="17"/>
      <c r="E42" s="17"/>
      <c r="F42" s="17"/>
      <c r="G42" s="17"/>
      <c r="H42" s="36">
        <f t="shared" si="20"/>
        <v>0</v>
      </c>
      <c r="I42" s="17"/>
      <c r="J42" s="17"/>
      <c r="K42" s="17"/>
      <c r="L42" s="17"/>
      <c r="M42" s="36">
        <f t="shared" si="21"/>
        <v>0</v>
      </c>
      <c r="N42" s="17"/>
      <c r="O42" s="17"/>
      <c r="P42" s="17"/>
      <c r="Q42" s="17"/>
      <c r="R42" s="36">
        <f t="shared" si="22"/>
        <v>0</v>
      </c>
      <c r="S42" s="4"/>
      <c r="T42" s="4"/>
      <c r="U42" s="4"/>
      <c r="V42" s="4"/>
      <c r="W42" s="4"/>
      <c r="X42" s="4"/>
      <c r="Y42" s="4"/>
      <c r="Z42" s="4"/>
    </row>
    <row r="43" ht="12.75" customHeight="1">
      <c r="A43" s="12" t="s">
        <v>78</v>
      </c>
      <c r="B43" s="13" t="s">
        <v>79</v>
      </c>
      <c r="C43" s="14">
        <f t="shared" ref="C43:R43" si="23">SUM(C44:C50)</f>
        <v>0</v>
      </c>
      <c r="D43" s="14">
        <f t="shared" si="23"/>
        <v>0</v>
      </c>
      <c r="E43" s="14">
        <f t="shared" si="23"/>
        <v>0</v>
      </c>
      <c r="F43" s="14">
        <f t="shared" si="23"/>
        <v>0</v>
      </c>
      <c r="G43" s="14">
        <f t="shared" si="23"/>
        <v>0</v>
      </c>
      <c r="H43" s="14">
        <f t="shared" si="23"/>
        <v>0</v>
      </c>
      <c r="I43" s="14">
        <f t="shared" si="23"/>
        <v>0</v>
      </c>
      <c r="J43" s="14">
        <f t="shared" si="23"/>
        <v>0</v>
      </c>
      <c r="K43" s="14">
        <f t="shared" si="23"/>
        <v>0</v>
      </c>
      <c r="L43" s="14">
        <f t="shared" si="23"/>
        <v>0</v>
      </c>
      <c r="M43" s="14">
        <f t="shared" si="23"/>
        <v>0</v>
      </c>
      <c r="N43" s="14">
        <f t="shared" si="23"/>
        <v>0</v>
      </c>
      <c r="O43" s="14">
        <f t="shared" si="23"/>
        <v>0</v>
      </c>
      <c r="P43" s="14">
        <f t="shared" si="23"/>
        <v>0</v>
      </c>
      <c r="Q43" s="14">
        <f t="shared" si="23"/>
        <v>0</v>
      </c>
      <c r="R43" s="14">
        <f t="shared" si="23"/>
        <v>0</v>
      </c>
      <c r="S43" s="4"/>
      <c r="T43" s="4"/>
      <c r="U43" s="4"/>
      <c r="V43" s="4"/>
      <c r="W43" s="4"/>
      <c r="X43" s="4"/>
      <c r="Y43" s="4"/>
      <c r="Z43" s="4"/>
    </row>
    <row r="44" ht="12.75" customHeight="1">
      <c r="A44" s="18">
        <v>35.0</v>
      </c>
      <c r="B44" s="16" t="s">
        <v>80</v>
      </c>
      <c r="C44" s="35">
        <f t="shared" ref="C44:C50" si="24">H44+M44+R44</f>
        <v>0</v>
      </c>
      <c r="D44" s="17"/>
      <c r="E44" s="17"/>
      <c r="F44" s="17"/>
      <c r="G44" s="17"/>
      <c r="H44" s="36">
        <f t="shared" ref="H44:H50" si="25">SUM(D44:G44)</f>
        <v>0</v>
      </c>
      <c r="I44" s="17"/>
      <c r="J44" s="17"/>
      <c r="K44" s="17"/>
      <c r="L44" s="17"/>
      <c r="M44" s="36">
        <f t="shared" ref="M44:M50" si="26">SUM(I44:L44)</f>
        <v>0</v>
      </c>
      <c r="N44" s="17"/>
      <c r="O44" s="17"/>
      <c r="P44" s="17"/>
      <c r="Q44" s="17"/>
      <c r="R44" s="36">
        <f t="shared" ref="R44:R50" si="27">SUM(N44:Q44)</f>
        <v>0</v>
      </c>
      <c r="S44" s="4"/>
      <c r="T44" s="4"/>
      <c r="U44" s="4"/>
      <c r="V44" s="4"/>
      <c r="W44" s="4"/>
      <c r="X44" s="4"/>
      <c r="Y44" s="4"/>
      <c r="Z44" s="4"/>
    </row>
    <row r="45" ht="12.75" customHeight="1">
      <c r="A45" s="18">
        <v>36.0</v>
      </c>
      <c r="B45" s="16" t="s">
        <v>81</v>
      </c>
      <c r="C45" s="35">
        <f t="shared" si="24"/>
        <v>0</v>
      </c>
      <c r="D45" s="17"/>
      <c r="E45" s="17"/>
      <c r="F45" s="17"/>
      <c r="G45" s="17"/>
      <c r="H45" s="36">
        <f t="shared" si="25"/>
        <v>0</v>
      </c>
      <c r="I45" s="17"/>
      <c r="J45" s="17"/>
      <c r="K45" s="17"/>
      <c r="L45" s="17"/>
      <c r="M45" s="36">
        <f t="shared" si="26"/>
        <v>0</v>
      </c>
      <c r="N45" s="17"/>
      <c r="O45" s="17"/>
      <c r="P45" s="17"/>
      <c r="Q45" s="17"/>
      <c r="R45" s="36">
        <f t="shared" si="27"/>
        <v>0</v>
      </c>
      <c r="S45" s="4"/>
      <c r="T45" s="4"/>
      <c r="U45" s="4"/>
      <c r="V45" s="4"/>
      <c r="W45" s="4"/>
      <c r="X45" s="4"/>
      <c r="Y45" s="4"/>
      <c r="Z45" s="4"/>
    </row>
    <row r="46" ht="12.75" customHeight="1">
      <c r="A46" s="18">
        <v>37.0</v>
      </c>
      <c r="B46" s="16" t="s">
        <v>82</v>
      </c>
      <c r="C46" s="35">
        <f t="shared" si="24"/>
        <v>0</v>
      </c>
      <c r="D46" s="17"/>
      <c r="E46" s="17"/>
      <c r="F46" s="17"/>
      <c r="G46" s="17"/>
      <c r="H46" s="36">
        <f t="shared" si="25"/>
        <v>0</v>
      </c>
      <c r="I46" s="17"/>
      <c r="J46" s="17"/>
      <c r="K46" s="17"/>
      <c r="L46" s="17"/>
      <c r="M46" s="36">
        <f t="shared" si="26"/>
        <v>0</v>
      </c>
      <c r="N46" s="17"/>
      <c r="O46" s="17"/>
      <c r="P46" s="17"/>
      <c r="Q46" s="17"/>
      <c r="R46" s="36">
        <f t="shared" si="27"/>
        <v>0</v>
      </c>
      <c r="S46" s="4"/>
      <c r="T46" s="4"/>
      <c r="U46" s="4"/>
      <c r="V46" s="4"/>
      <c r="W46" s="4"/>
      <c r="X46" s="4"/>
      <c r="Y46" s="4"/>
      <c r="Z46" s="4"/>
    </row>
    <row r="47" ht="12.75" customHeight="1">
      <c r="A47" s="18">
        <v>38.0</v>
      </c>
      <c r="B47" s="16" t="s">
        <v>83</v>
      </c>
      <c r="C47" s="35">
        <f t="shared" si="24"/>
        <v>0</v>
      </c>
      <c r="D47" s="17"/>
      <c r="E47" s="17"/>
      <c r="F47" s="17"/>
      <c r="G47" s="17"/>
      <c r="H47" s="36">
        <f t="shared" si="25"/>
        <v>0</v>
      </c>
      <c r="I47" s="17"/>
      <c r="J47" s="17"/>
      <c r="K47" s="17"/>
      <c r="L47" s="17"/>
      <c r="M47" s="36">
        <f t="shared" si="26"/>
        <v>0</v>
      </c>
      <c r="N47" s="17"/>
      <c r="O47" s="17"/>
      <c r="P47" s="17"/>
      <c r="Q47" s="17"/>
      <c r="R47" s="36">
        <f t="shared" si="27"/>
        <v>0</v>
      </c>
      <c r="S47" s="4"/>
      <c r="T47" s="4"/>
      <c r="U47" s="4"/>
      <c r="V47" s="4"/>
      <c r="W47" s="4"/>
      <c r="X47" s="4"/>
      <c r="Y47" s="4"/>
      <c r="Z47" s="4"/>
    </row>
    <row r="48" ht="12.75" customHeight="1">
      <c r="A48" s="18">
        <v>39.0</v>
      </c>
      <c r="B48" s="16" t="s">
        <v>84</v>
      </c>
      <c r="C48" s="35">
        <f t="shared" si="24"/>
        <v>0</v>
      </c>
      <c r="D48" s="17"/>
      <c r="E48" s="17"/>
      <c r="F48" s="17"/>
      <c r="G48" s="17"/>
      <c r="H48" s="36">
        <f t="shared" si="25"/>
        <v>0</v>
      </c>
      <c r="I48" s="17"/>
      <c r="J48" s="17"/>
      <c r="K48" s="17"/>
      <c r="L48" s="17"/>
      <c r="M48" s="36">
        <f t="shared" si="26"/>
        <v>0</v>
      </c>
      <c r="N48" s="17"/>
      <c r="O48" s="17"/>
      <c r="P48" s="17"/>
      <c r="Q48" s="17"/>
      <c r="R48" s="36">
        <f t="shared" si="27"/>
        <v>0</v>
      </c>
      <c r="S48" s="4"/>
      <c r="T48" s="4"/>
      <c r="U48" s="4"/>
      <c r="V48" s="4"/>
      <c r="W48" s="4"/>
      <c r="X48" s="4"/>
      <c r="Y48" s="4"/>
      <c r="Z48" s="4"/>
    </row>
    <row r="49" ht="12.75" customHeight="1">
      <c r="A49" s="18">
        <v>40.0</v>
      </c>
      <c r="B49" s="16" t="s">
        <v>85</v>
      </c>
      <c r="C49" s="35">
        <f t="shared" si="24"/>
        <v>0</v>
      </c>
      <c r="D49" s="17"/>
      <c r="E49" s="17"/>
      <c r="F49" s="17"/>
      <c r="G49" s="17"/>
      <c r="H49" s="36">
        <f t="shared" si="25"/>
        <v>0</v>
      </c>
      <c r="I49" s="17"/>
      <c r="J49" s="17"/>
      <c r="K49" s="17"/>
      <c r="L49" s="17"/>
      <c r="M49" s="36">
        <f t="shared" si="26"/>
        <v>0</v>
      </c>
      <c r="N49" s="17"/>
      <c r="O49" s="17"/>
      <c r="P49" s="17"/>
      <c r="Q49" s="17"/>
      <c r="R49" s="36">
        <f t="shared" si="27"/>
        <v>0</v>
      </c>
      <c r="S49" s="4"/>
      <c r="T49" s="4"/>
      <c r="U49" s="4"/>
      <c r="V49" s="4"/>
      <c r="W49" s="4"/>
      <c r="X49" s="4"/>
      <c r="Y49" s="4"/>
      <c r="Z49" s="4"/>
    </row>
    <row r="50" ht="12.75" customHeight="1">
      <c r="A50" s="18">
        <v>41.0</v>
      </c>
      <c r="B50" s="16" t="s">
        <v>45</v>
      </c>
      <c r="C50" s="35">
        <f t="shared" si="24"/>
        <v>0</v>
      </c>
      <c r="D50" s="17"/>
      <c r="E50" s="17"/>
      <c r="F50" s="17"/>
      <c r="G50" s="17"/>
      <c r="H50" s="36">
        <f t="shared" si="25"/>
        <v>0</v>
      </c>
      <c r="I50" s="17"/>
      <c r="J50" s="17"/>
      <c r="K50" s="17"/>
      <c r="L50" s="17"/>
      <c r="M50" s="36">
        <f t="shared" si="26"/>
        <v>0</v>
      </c>
      <c r="N50" s="17"/>
      <c r="O50" s="17"/>
      <c r="P50" s="17"/>
      <c r="Q50" s="17"/>
      <c r="R50" s="36">
        <f t="shared" si="27"/>
        <v>0</v>
      </c>
      <c r="S50" s="4"/>
      <c r="T50" s="4"/>
      <c r="U50" s="4"/>
      <c r="V50" s="4"/>
      <c r="W50" s="4"/>
      <c r="X50" s="4"/>
      <c r="Y50" s="4"/>
      <c r="Z50" s="4"/>
    </row>
    <row r="51" ht="12.75" customHeight="1">
      <c r="A51" s="12" t="s">
        <v>86</v>
      </c>
      <c r="B51" s="13" t="s">
        <v>87</v>
      </c>
      <c r="C51" s="14">
        <f t="shared" ref="C51:R51" si="28">SUM(C52:C61)</f>
        <v>14.795</v>
      </c>
      <c r="D51" s="14">
        <f t="shared" si="28"/>
        <v>2.677</v>
      </c>
      <c r="E51" s="14">
        <f t="shared" si="28"/>
        <v>3.677</v>
      </c>
      <c r="F51" s="14">
        <f t="shared" si="28"/>
        <v>5.764</v>
      </c>
      <c r="G51" s="14">
        <f t="shared" si="28"/>
        <v>2.677</v>
      </c>
      <c r="H51" s="14">
        <f t="shared" si="28"/>
        <v>14.795</v>
      </c>
      <c r="I51" s="14">
        <f t="shared" si="28"/>
        <v>0</v>
      </c>
      <c r="J51" s="14">
        <f t="shared" si="28"/>
        <v>0</v>
      </c>
      <c r="K51" s="14">
        <f t="shared" si="28"/>
        <v>0</v>
      </c>
      <c r="L51" s="14">
        <f t="shared" si="28"/>
        <v>0</v>
      </c>
      <c r="M51" s="14">
        <f t="shared" si="28"/>
        <v>0</v>
      </c>
      <c r="N51" s="14">
        <f t="shared" si="28"/>
        <v>0</v>
      </c>
      <c r="O51" s="14">
        <f t="shared" si="28"/>
        <v>0</v>
      </c>
      <c r="P51" s="14">
        <f t="shared" si="28"/>
        <v>0</v>
      </c>
      <c r="Q51" s="14">
        <f t="shared" si="28"/>
        <v>0</v>
      </c>
      <c r="R51" s="14">
        <f t="shared" si="28"/>
        <v>0</v>
      </c>
      <c r="S51" s="4"/>
      <c r="T51" s="4"/>
      <c r="U51" s="4"/>
      <c r="V51" s="4"/>
      <c r="W51" s="4"/>
      <c r="X51" s="4"/>
      <c r="Y51" s="4"/>
      <c r="Z51" s="4"/>
    </row>
    <row r="52" ht="12.75" customHeight="1">
      <c r="A52" s="18">
        <v>42.0</v>
      </c>
      <c r="B52" s="16" t="s">
        <v>88</v>
      </c>
      <c r="C52" s="35">
        <f t="shared" ref="C52:C61" si="29">H52+M52+R52</f>
        <v>1.168</v>
      </c>
      <c r="D52" s="62">
        <v>0.292</v>
      </c>
      <c r="E52" s="62">
        <v>0.292</v>
      </c>
      <c r="F52" s="62">
        <v>0.292</v>
      </c>
      <c r="G52" s="62">
        <v>0.292</v>
      </c>
      <c r="H52" s="36">
        <f t="shared" ref="H52:H61" si="30">SUM(D52:G52)</f>
        <v>1.168</v>
      </c>
      <c r="I52" s="17"/>
      <c r="J52" s="17"/>
      <c r="K52" s="17"/>
      <c r="L52" s="17"/>
      <c r="M52" s="36">
        <f t="shared" ref="M52:M61" si="31">SUM(I52:L52)</f>
        <v>0</v>
      </c>
      <c r="N52" s="17"/>
      <c r="O52" s="17"/>
      <c r="P52" s="17"/>
      <c r="Q52" s="17"/>
      <c r="R52" s="36">
        <f t="shared" ref="R52:R61" si="32">SUM(N52:Q52)</f>
        <v>0</v>
      </c>
      <c r="S52" s="4"/>
      <c r="T52" s="4"/>
      <c r="U52" s="4"/>
      <c r="V52" s="4"/>
      <c r="W52" s="4"/>
      <c r="X52" s="4"/>
      <c r="Y52" s="4"/>
      <c r="Z52" s="4"/>
    </row>
    <row r="53" ht="12.75" customHeight="1">
      <c r="A53" s="18">
        <v>43.0</v>
      </c>
      <c r="B53" s="16" t="s">
        <v>89</v>
      </c>
      <c r="C53" s="35">
        <f t="shared" si="29"/>
        <v>0</v>
      </c>
      <c r="D53" s="19">
        <v>0.0</v>
      </c>
      <c r="E53" s="19">
        <v>0.0</v>
      </c>
      <c r="F53" s="19">
        <v>0.0</v>
      </c>
      <c r="G53" s="19">
        <v>0.0</v>
      </c>
      <c r="H53" s="36">
        <f t="shared" si="30"/>
        <v>0</v>
      </c>
      <c r="I53" s="17"/>
      <c r="J53" s="17"/>
      <c r="K53" s="17"/>
      <c r="L53" s="17"/>
      <c r="M53" s="36">
        <f t="shared" si="31"/>
        <v>0</v>
      </c>
      <c r="N53" s="17"/>
      <c r="O53" s="17"/>
      <c r="P53" s="17"/>
      <c r="Q53" s="17"/>
      <c r="R53" s="36">
        <f t="shared" si="32"/>
        <v>0</v>
      </c>
      <c r="S53" s="4"/>
      <c r="T53" s="4"/>
      <c r="U53" s="4"/>
      <c r="V53" s="4"/>
      <c r="W53" s="4"/>
      <c r="X53" s="4"/>
      <c r="Y53" s="4"/>
      <c r="Z53" s="4"/>
    </row>
    <row r="54" ht="12.75" customHeight="1">
      <c r="A54" s="18">
        <v>44.0</v>
      </c>
      <c r="B54" s="16" t="s">
        <v>90</v>
      </c>
      <c r="C54" s="35">
        <f t="shared" si="29"/>
        <v>1.69</v>
      </c>
      <c r="D54" s="19">
        <v>0.03</v>
      </c>
      <c r="E54" s="19">
        <v>0.03</v>
      </c>
      <c r="F54" s="19">
        <v>1.6</v>
      </c>
      <c r="G54" s="19">
        <v>0.03</v>
      </c>
      <c r="H54" s="36">
        <f t="shared" si="30"/>
        <v>1.69</v>
      </c>
      <c r="I54" s="17"/>
      <c r="J54" s="17"/>
      <c r="K54" s="17"/>
      <c r="L54" s="17"/>
      <c r="M54" s="36">
        <f t="shared" si="31"/>
        <v>0</v>
      </c>
      <c r="N54" s="17"/>
      <c r="O54" s="17"/>
      <c r="P54" s="17"/>
      <c r="Q54" s="17"/>
      <c r="R54" s="36">
        <f t="shared" si="32"/>
        <v>0</v>
      </c>
      <c r="S54" s="4"/>
      <c r="T54" s="4"/>
      <c r="U54" s="4"/>
      <c r="V54" s="4"/>
      <c r="W54" s="4"/>
      <c r="X54" s="4"/>
      <c r="Y54" s="4"/>
      <c r="Z54" s="4"/>
    </row>
    <row r="55" ht="12.75" customHeight="1">
      <c r="A55" s="18">
        <v>45.0</v>
      </c>
      <c r="B55" s="16" t="s">
        <v>91</v>
      </c>
      <c r="C55" s="35">
        <f t="shared" si="29"/>
        <v>1.039</v>
      </c>
      <c r="D55" s="42">
        <v>0.103</v>
      </c>
      <c r="E55" s="42">
        <v>0.103</v>
      </c>
      <c r="F55" s="42">
        <v>0.73</v>
      </c>
      <c r="G55" s="42">
        <v>0.103</v>
      </c>
      <c r="H55" s="36">
        <f t="shared" si="30"/>
        <v>1.039</v>
      </c>
      <c r="I55" s="17"/>
      <c r="J55" s="17"/>
      <c r="K55" s="17"/>
      <c r="L55" s="17"/>
      <c r="M55" s="36">
        <f t="shared" si="31"/>
        <v>0</v>
      </c>
      <c r="N55" s="17"/>
      <c r="O55" s="17"/>
      <c r="P55" s="17"/>
      <c r="Q55" s="17"/>
      <c r="R55" s="36">
        <f t="shared" si="32"/>
        <v>0</v>
      </c>
      <c r="S55" s="4"/>
      <c r="T55" s="4"/>
      <c r="U55" s="4"/>
      <c r="V55" s="4"/>
      <c r="W55" s="4"/>
      <c r="X55" s="4"/>
      <c r="Y55" s="4"/>
      <c r="Z55" s="4"/>
    </row>
    <row r="56" ht="12.75" customHeight="1">
      <c r="A56" s="18">
        <v>46.0</v>
      </c>
      <c r="B56" s="16" t="s">
        <v>92</v>
      </c>
      <c r="C56" s="35">
        <f t="shared" si="29"/>
        <v>6.808</v>
      </c>
      <c r="D56" s="19">
        <v>1.702</v>
      </c>
      <c r="E56" s="19">
        <v>1.702</v>
      </c>
      <c r="F56" s="19">
        <v>1.702</v>
      </c>
      <c r="G56" s="19">
        <v>1.702</v>
      </c>
      <c r="H56" s="36">
        <f t="shared" si="30"/>
        <v>6.808</v>
      </c>
      <c r="I56" s="17"/>
      <c r="J56" s="17"/>
      <c r="K56" s="17"/>
      <c r="L56" s="17"/>
      <c r="M56" s="36">
        <f t="shared" si="31"/>
        <v>0</v>
      </c>
      <c r="N56" s="17"/>
      <c r="O56" s="17"/>
      <c r="P56" s="17"/>
      <c r="Q56" s="17"/>
      <c r="R56" s="36">
        <f t="shared" si="32"/>
        <v>0</v>
      </c>
      <c r="S56" s="4"/>
      <c r="T56" s="4"/>
      <c r="U56" s="4"/>
      <c r="V56" s="4"/>
      <c r="W56" s="4"/>
      <c r="X56" s="4"/>
      <c r="Y56" s="4"/>
      <c r="Z56" s="4"/>
    </row>
    <row r="57" ht="12.75" customHeight="1">
      <c r="A57" s="18">
        <v>47.0</v>
      </c>
      <c r="B57" s="16" t="s">
        <v>93</v>
      </c>
      <c r="C57" s="35">
        <f t="shared" si="29"/>
        <v>0</v>
      </c>
      <c r="D57" s="17"/>
      <c r="E57" s="17"/>
      <c r="F57" s="17"/>
      <c r="G57" s="17"/>
      <c r="H57" s="36">
        <f t="shared" si="30"/>
        <v>0</v>
      </c>
      <c r="I57" s="17"/>
      <c r="J57" s="17"/>
      <c r="K57" s="17"/>
      <c r="L57" s="17"/>
      <c r="M57" s="36">
        <f t="shared" si="31"/>
        <v>0</v>
      </c>
      <c r="N57" s="17"/>
      <c r="O57" s="17"/>
      <c r="P57" s="17"/>
      <c r="Q57" s="17"/>
      <c r="R57" s="36">
        <f t="shared" si="32"/>
        <v>0</v>
      </c>
      <c r="S57" s="4"/>
      <c r="T57" s="4"/>
      <c r="U57" s="4"/>
      <c r="V57" s="4"/>
      <c r="W57" s="4"/>
      <c r="X57" s="4"/>
      <c r="Y57" s="4"/>
      <c r="Z57" s="4"/>
    </row>
    <row r="58" ht="12.75" customHeight="1">
      <c r="A58" s="18">
        <v>48.0</v>
      </c>
      <c r="B58" s="16" t="s">
        <v>94</v>
      </c>
      <c r="C58" s="35">
        <f t="shared" si="29"/>
        <v>0</v>
      </c>
      <c r="D58" s="17"/>
      <c r="E58" s="17"/>
      <c r="F58" s="17"/>
      <c r="G58" s="17"/>
      <c r="H58" s="36">
        <f t="shared" si="30"/>
        <v>0</v>
      </c>
      <c r="I58" s="17"/>
      <c r="J58" s="17"/>
      <c r="K58" s="17"/>
      <c r="L58" s="17"/>
      <c r="M58" s="36">
        <f t="shared" si="31"/>
        <v>0</v>
      </c>
      <c r="N58" s="17"/>
      <c r="O58" s="17"/>
      <c r="P58" s="17"/>
      <c r="Q58" s="17"/>
      <c r="R58" s="36">
        <f t="shared" si="32"/>
        <v>0</v>
      </c>
      <c r="S58" s="4"/>
      <c r="T58" s="4"/>
      <c r="U58" s="4"/>
      <c r="V58" s="4"/>
      <c r="W58" s="4"/>
      <c r="X58" s="4"/>
      <c r="Y58" s="4"/>
      <c r="Z58" s="4"/>
    </row>
    <row r="59" ht="12.75" customHeight="1">
      <c r="A59" s="18">
        <v>49.0</v>
      </c>
      <c r="B59" s="16" t="s">
        <v>95</v>
      </c>
      <c r="C59" s="35">
        <f t="shared" si="29"/>
        <v>1.5</v>
      </c>
      <c r="D59" s="17"/>
      <c r="E59" s="19">
        <v>1.0</v>
      </c>
      <c r="F59" s="19">
        <v>0.5</v>
      </c>
      <c r="G59" s="17"/>
      <c r="H59" s="36">
        <f t="shared" si="30"/>
        <v>1.5</v>
      </c>
      <c r="I59" s="17"/>
      <c r="J59" s="17"/>
      <c r="K59" s="17"/>
      <c r="L59" s="17"/>
      <c r="M59" s="36">
        <f t="shared" si="31"/>
        <v>0</v>
      </c>
      <c r="N59" s="17"/>
      <c r="O59" s="17"/>
      <c r="P59" s="17"/>
      <c r="Q59" s="17"/>
      <c r="R59" s="36">
        <f t="shared" si="32"/>
        <v>0</v>
      </c>
      <c r="S59" s="4"/>
      <c r="T59" s="4"/>
      <c r="U59" s="4"/>
      <c r="V59" s="4"/>
      <c r="W59" s="4"/>
      <c r="X59" s="4"/>
      <c r="Y59" s="4"/>
      <c r="Z59" s="4"/>
    </row>
    <row r="60" ht="12.75" customHeight="1">
      <c r="A60" s="18">
        <v>50.0</v>
      </c>
      <c r="B60" s="16" t="s">
        <v>96</v>
      </c>
      <c r="C60" s="35">
        <f t="shared" si="29"/>
        <v>2.59</v>
      </c>
      <c r="D60" s="19">
        <v>0.55</v>
      </c>
      <c r="E60" s="19">
        <v>0.55</v>
      </c>
      <c r="F60" s="19">
        <v>0.94</v>
      </c>
      <c r="G60" s="19">
        <v>0.55</v>
      </c>
      <c r="H60" s="36">
        <f t="shared" si="30"/>
        <v>2.59</v>
      </c>
      <c r="I60" s="17"/>
      <c r="J60" s="17"/>
      <c r="K60" s="17"/>
      <c r="L60" s="17"/>
      <c r="M60" s="36">
        <f t="shared" si="31"/>
        <v>0</v>
      </c>
      <c r="N60" s="17"/>
      <c r="O60" s="17"/>
      <c r="P60" s="17"/>
      <c r="Q60" s="17"/>
      <c r="R60" s="36">
        <f t="shared" si="32"/>
        <v>0</v>
      </c>
      <c r="S60" s="4"/>
      <c r="T60" s="4"/>
      <c r="U60" s="4"/>
      <c r="V60" s="4"/>
      <c r="W60" s="4"/>
      <c r="X60" s="4"/>
      <c r="Y60" s="4"/>
      <c r="Z60" s="4"/>
    </row>
    <row r="61" ht="12.75" customHeight="1">
      <c r="A61" s="18">
        <v>51.0</v>
      </c>
      <c r="B61" s="16" t="s">
        <v>45</v>
      </c>
      <c r="C61" s="35">
        <f t="shared" si="29"/>
        <v>0</v>
      </c>
      <c r="D61" s="17"/>
      <c r="E61" s="17"/>
      <c r="F61" s="17"/>
      <c r="G61" s="17"/>
      <c r="H61" s="36">
        <f t="shared" si="30"/>
        <v>0</v>
      </c>
      <c r="I61" s="17"/>
      <c r="J61" s="17"/>
      <c r="K61" s="17"/>
      <c r="L61" s="17"/>
      <c r="M61" s="36">
        <f t="shared" si="31"/>
        <v>0</v>
      </c>
      <c r="N61" s="17"/>
      <c r="O61" s="17"/>
      <c r="P61" s="17"/>
      <c r="Q61" s="17"/>
      <c r="R61" s="36">
        <f t="shared" si="32"/>
        <v>0</v>
      </c>
      <c r="S61" s="4"/>
      <c r="T61" s="4"/>
      <c r="U61" s="4"/>
      <c r="V61" s="4"/>
      <c r="W61" s="4"/>
      <c r="X61" s="4"/>
      <c r="Y61" s="4"/>
      <c r="Z61" s="4"/>
    </row>
    <row r="62" ht="12.75" customHeight="1">
      <c r="A62" s="12" t="s">
        <v>97</v>
      </c>
      <c r="B62" s="13" t="s">
        <v>98</v>
      </c>
      <c r="C62" s="14">
        <f t="shared" ref="C62:R62" si="33">SUM(C63:C72)</f>
        <v>1.204</v>
      </c>
      <c r="D62" s="14">
        <f t="shared" si="33"/>
        <v>0</v>
      </c>
      <c r="E62" s="14">
        <f t="shared" si="33"/>
        <v>0</v>
      </c>
      <c r="F62" s="14">
        <f t="shared" si="33"/>
        <v>0.564</v>
      </c>
      <c r="G62" s="14">
        <f t="shared" si="33"/>
        <v>0</v>
      </c>
      <c r="H62" s="14">
        <f t="shared" si="33"/>
        <v>0.564</v>
      </c>
      <c r="I62" s="14">
        <f t="shared" si="33"/>
        <v>0</v>
      </c>
      <c r="J62" s="14">
        <f t="shared" si="33"/>
        <v>0</v>
      </c>
      <c r="K62" s="14">
        <f t="shared" si="33"/>
        <v>0.16</v>
      </c>
      <c r="L62" s="14">
        <f t="shared" si="33"/>
        <v>0.16</v>
      </c>
      <c r="M62" s="14">
        <f t="shared" si="33"/>
        <v>0.32</v>
      </c>
      <c r="N62" s="14">
        <f t="shared" si="33"/>
        <v>0</v>
      </c>
      <c r="O62" s="14">
        <f t="shared" si="33"/>
        <v>0</v>
      </c>
      <c r="P62" s="14">
        <f t="shared" si="33"/>
        <v>0.16</v>
      </c>
      <c r="Q62" s="14">
        <f t="shared" si="33"/>
        <v>0.16</v>
      </c>
      <c r="R62" s="14">
        <f t="shared" si="33"/>
        <v>0.32</v>
      </c>
      <c r="S62" s="4"/>
      <c r="T62" s="4"/>
      <c r="U62" s="4"/>
      <c r="V62" s="4"/>
      <c r="W62" s="4"/>
      <c r="X62" s="4"/>
      <c r="Y62" s="4"/>
      <c r="Z62" s="4"/>
    </row>
    <row r="63" ht="12.75" customHeight="1">
      <c r="A63" s="18">
        <v>52.0</v>
      </c>
      <c r="B63" s="16" t="s">
        <v>99</v>
      </c>
      <c r="C63" s="35">
        <f t="shared" ref="C63:C73" si="34">H63+M63+R63</f>
        <v>0</v>
      </c>
      <c r="D63" s="17"/>
      <c r="E63" s="17"/>
      <c r="F63" s="17"/>
      <c r="G63" s="17"/>
      <c r="H63" s="36">
        <f t="shared" ref="H63:H73" si="35">SUM(D63:G63)</f>
        <v>0</v>
      </c>
      <c r="I63" s="17"/>
      <c r="J63" s="17"/>
      <c r="K63" s="17"/>
      <c r="L63" s="17"/>
      <c r="M63" s="36">
        <f t="shared" ref="M63:M73" si="36">SUM(I63:L63)</f>
        <v>0</v>
      </c>
      <c r="N63" s="17"/>
      <c r="O63" s="17"/>
      <c r="P63" s="17"/>
      <c r="Q63" s="17"/>
      <c r="R63" s="36">
        <f t="shared" ref="R63:R73" si="37">SUM(N63:Q63)</f>
        <v>0</v>
      </c>
      <c r="S63" s="4"/>
      <c r="T63" s="4"/>
      <c r="U63" s="4"/>
      <c r="V63" s="4"/>
      <c r="W63" s="4"/>
      <c r="X63" s="4"/>
      <c r="Y63" s="4"/>
      <c r="Z63" s="4"/>
    </row>
    <row r="64" ht="12.75" customHeight="1">
      <c r="A64" s="18">
        <v>53.0</v>
      </c>
      <c r="B64" s="16" t="s">
        <v>100</v>
      </c>
      <c r="C64" s="35">
        <f t="shared" si="34"/>
        <v>1.204</v>
      </c>
      <c r="D64" s="17"/>
      <c r="E64" s="17"/>
      <c r="F64" s="19">
        <v>0.564</v>
      </c>
      <c r="G64" s="17"/>
      <c r="H64" s="36">
        <f t="shared" si="35"/>
        <v>0.564</v>
      </c>
      <c r="I64" s="17"/>
      <c r="J64" s="17"/>
      <c r="K64" s="19">
        <v>0.16</v>
      </c>
      <c r="L64" s="19">
        <v>0.16</v>
      </c>
      <c r="M64" s="36">
        <f t="shared" si="36"/>
        <v>0.32</v>
      </c>
      <c r="N64" s="17"/>
      <c r="O64" s="17"/>
      <c r="P64" s="19">
        <v>0.16</v>
      </c>
      <c r="Q64" s="19">
        <v>0.16</v>
      </c>
      <c r="R64" s="36">
        <f t="shared" si="37"/>
        <v>0.32</v>
      </c>
      <c r="S64" s="4"/>
      <c r="T64" s="4"/>
      <c r="U64" s="4"/>
      <c r="V64" s="4"/>
      <c r="W64" s="4"/>
      <c r="X64" s="4"/>
      <c r="Y64" s="4"/>
      <c r="Z64" s="4"/>
    </row>
    <row r="65" ht="12.75" customHeight="1">
      <c r="A65" s="18">
        <v>54.0</v>
      </c>
      <c r="B65" s="16" t="s">
        <v>101</v>
      </c>
      <c r="C65" s="35">
        <f t="shared" si="34"/>
        <v>0</v>
      </c>
      <c r="D65" s="17"/>
      <c r="E65" s="17"/>
      <c r="F65" s="17"/>
      <c r="G65" s="17"/>
      <c r="H65" s="36">
        <f t="shared" si="35"/>
        <v>0</v>
      </c>
      <c r="I65" s="17"/>
      <c r="J65" s="17"/>
      <c r="K65" s="17"/>
      <c r="L65" s="17"/>
      <c r="M65" s="36">
        <f t="shared" si="36"/>
        <v>0</v>
      </c>
      <c r="N65" s="17"/>
      <c r="O65" s="17"/>
      <c r="P65" s="17"/>
      <c r="Q65" s="17"/>
      <c r="R65" s="36">
        <f t="shared" si="37"/>
        <v>0</v>
      </c>
      <c r="S65" s="4"/>
      <c r="T65" s="4"/>
      <c r="U65" s="4"/>
      <c r="V65" s="4"/>
      <c r="W65" s="4"/>
      <c r="X65" s="4"/>
      <c r="Y65" s="4"/>
      <c r="Z65" s="4"/>
    </row>
    <row r="66" ht="12.75" customHeight="1">
      <c r="A66" s="18">
        <v>55.0</v>
      </c>
      <c r="B66" s="16" t="s">
        <v>102</v>
      </c>
      <c r="C66" s="35">
        <f t="shared" si="34"/>
        <v>0</v>
      </c>
      <c r="D66" s="17"/>
      <c r="E66" s="17"/>
      <c r="F66" s="17"/>
      <c r="G66" s="17"/>
      <c r="H66" s="36">
        <f t="shared" si="35"/>
        <v>0</v>
      </c>
      <c r="I66" s="17"/>
      <c r="J66" s="17"/>
      <c r="K66" s="17"/>
      <c r="L66" s="17"/>
      <c r="M66" s="36">
        <f t="shared" si="36"/>
        <v>0</v>
      </c>
      <c r="N66" s="17"/>
      <c r="O66" s="17"/>
      <c r="P66" s="17"/>
      <c r="Q66" s="17"/>
      <c r="R66" s="36">
        <f t="shared" si="37"/>
        <v>0</v>
      </c>
      <c r="S66" s="4"/>
      <c r="T66" s="4"/>
      <c r="U66" s="4"/>
      <c r="V66" s="4"/>
      <c r="W66" s="4"/>
      <c r="X66" s="4"/>
      <c r="Y66" s="4"/>
      <c r="Z66" s="4"/>
    </row>
    <row r="67" ht="12.75" customHeight="1">
      <c r="A67" s="18">
        <v>56.0</v>
      </c>
      <c r="B67" s="16" t="s">
        <v>103</v>
      </c>
      <c r="C67" s="35">
        <f t="shared" si="34"/>
        <v>0</v>
      </c>
      <c r="D67" s="17"/>
      <c r="E67" s="17"/>
      <c r="F67" s="17"/>
      <c r="G67" s="17"/>
      <c r="H67" s="36">
        <f t="shared" si="35"/>
        <v>0</v>
      </c>
      <c r="I67" s="17"/>
      <c r="J67" s="17"/>
      <c r="K67" s="17"/>
      <c r="L67" s="17"/>
      <c r="M67" s="36">
        <f t="shared" si="36"/>
        <v>0</v>
      </c>
      <c r="N67" s="17"/>
      <c r="O67" s="17"/>
      <c r="P67" s="17"/>
      <c r="Q67" s="17"/>
      <c r="R67" s="36">
        <f t="shared" si="37"/>
        <v>0</v>
      </c>
      <c r="S67" s="4"/>
      <c r="T67" s="4"/>
      <c r="U67" s="4"/>
      <c r="V67" s="4"/>
      <c r="W67" s="4"/>
      <c r="X67" s="4"/>
      <c r="Y67" s="4"/>
      <c r="Z67" s="4"/>
    </row>
    <row r="68" ht="12.75" customHeight="1">
      <c r="A68" s="18">
        <v>57.0</v>
      </c>
      <c r="B68" s="16" t="s">
        <v>104</v>
      </c>
      <c r="C68" s="35">
        <f t="shared" si="34"/>
        <v>0</v>
      </c>
      <c r="D68" s="17"/>
      <c r="E68" s="17"/>
      <c r="F68" s="17"/>
      <c r="G68" s="17"/>
      <c r="H68" s="36">
        <f t="shared" si="35"/>
        <v>0</v>
      </c>
      <c r="I68" s="17"/>
      <c r="J68" s="17"/>
      <c r="K68" s="17"/>
      <c r="L68" s="17"/>
      <c r="M68" s="36">
        <f t="shared" si="36"/>
        <v>0</v>
      </c>
      <c r="N68" s="17"/>
      <c r="O68" s="17"/>
      <c r="P68" s="17"/>
      <c r="Q68" s="17"/>
      <c r="R68" s="36">
        <f t="shared" si="37"/>
        <v>0</v>
      </c>
      <c r="S68" s="4"/>
      <c r="T68" s="4"/>
      <c r="U68" s="4"/>
      <c r="V68" s="4"/>
      <c r="W68" s="4"/>
      <c r="X68" s="4"/>
      <c r="Y68" s="4"/>
      <c r="Z68" s="4"/>
    </row>
    <row r="69" ht="12.75" customHeight="1">
      <c r="A69" s="18">
        <v>58.0</v>
      </c>
      <c r="B69" s="16" t="s">
        <v>105</v>
      </c>
      <c r="C69" s="35">
        <f t="shared" si="34"/>
        <v>0</v>
      </c>
      <c r="D69" s="17"/>
      <c r="E69" s="17"/>
      <c r="F69" s="17"/>
      <c r="G69" s="17"/>
      <c r="H69" s="36">
        <f t="shared" si="35"/>
        <v>0</v>
      </c>
      <c r="I69" s="17"/>
      <c r="J69" s="17"/>
      <c r="K69" s="17"/>
      <c r="L69" s="17"/>
      <c r="M69" s="36">
        <f t="shared" si="36"/>
        <v>0</v>
      </c>
      <c r="N69" s="17"/>
      <c r="O69" s="17"/>
      <c r="P69" s="17"/>
      <c r="Q69" s="17"/>
      <c r="R69" s="36">
        <f t="shared" si="37"/>
        <v>0</v>
      </c>
      <c r="S69" s="4"/>
      <c r="T69" s="4"/>
      <c r="U69" s="4"/>
      <c r="V69" s="4"/>
      <c r="W69" s="4"/>
      <c r="X69" s="4"/>
      <c r="Y69" s="4"/>
      <c r="Z69" s="4"/>
    </row>
    <row r="70" ht="12.75" customHeight="1">
      <c r="A70" s="18">
        <v>59.0</v>
      </c>
      <c r="B70" s="16" t="s">
        <v>106</v>
      </c>
      <c r="C70" s="35">
        <f t="shared" si="34"/>
        <v>0</v>
      </c>
      <c r="D70" s="17"/>
      <c r="E70" s="17"/>
      <c r="F70" s="17"/>
      <c r="G70" s="17"/>
      <c r="H70" s="36">
        <f t="shared" si="35"/>
        <v>0</v>
      </c>
      <c r="I70" s="17"/>
      <c r="J70" s="17"/>
      <c r="K70" s="17"/>
      <c r="L70" s="17"/>
      <c r="M70" s="36">
        <f t="shared" si="36"/>
        <v>0</v>
      </c>
      <c r="N70" s="17"/>
      <c r="O70" s="17"/>
      <c r="P70" s="17"/>
      <c r="Q70" s="17"/>
      <c r="R70" s="36">
        <f t="shared" si="37"/>
        <v>0</v>
      </c>
      <c r="S70" s="4"/>
      <c r="T70" s="4"/>
      <c r="U70" s="4"/>
      <c r="V70" s="4"/>
      <c r="W70" s="4"/>
      <c r="X70" s="4"/>
      <c r="Y70" s="4"/>
      <c r="Z70" s="4"/>
    </row>
    <row r="71" ht="12.75" customHeight="1">
      <c r="A71" s="18">
        <v>60.0</v>
      </c>
      <c r="B71" s="16" t="s">
        <v>107</v>
      </c>
      <c r="C71" s="35">
        <f t="shared" si="34"/>
        <v>0</v>
      </c>
      <c r="D71" s="17"/>
      <c r="E71" s="17"/>
      <c r="F71" s="17"/>
      <c r="G71" s="17"/>
      <c r="H71" s="36">
        <f t="shared" si="35"/>
        <v>0</v>
      </c>
      <c r="I71" s="17"/>
      <c r="J71" s="17"/>
      <c r="K71" s="17"/>
      <c r="L71" s="17"/>
      <c r="M71" s="36">
        <f t="shared" si="36"/>
        <v>0</v>
      </c>
      <c r="N71" s="17"/>
      <c r="O71" s="17"/>
      <c r="P71" s="17"/>
      <c r="Q71" s="17"/>
      <c r="R71" s="36">
        <f t="shared" si="37"/>
        <v>0</v>
      </c>
      <c r="S71" s="4"/>
      <c r="T71" s="4"/>
      <c r="U71" s="4"/>
      <c r="V71" s="4"/>
      <c r="W71" s="4"/>
      <c r="X71" s="4"/>
      <c r="Y71" s="4"/>
      <c r="Z71" s="4"/>
    </row>
    <row r="72" ht="12.75" customHeight="1">
      <c r="A72" s="18">
        <v>61.0</v>
      </c>
      <c r="B72" s="16" t="s">
        <v>45</v>
      </c>
      <c r="C72" s="35">
        <f t="shared" si="34"/>
        <v>0</v>
      </c>
      <c r="D72" s="17"/>
      <c r="E72" s="17"/>
      <c r="F72" s="17"/>
      <c r="G72" s="17"/>
      <c r="H72" s="36">
        <f t="shared" si="35"/>
        <v>0</v>
      </c>
      <c r="I72" s="17"/>
      <c r="J72" s="17"/>
      <c r="K72" s="17"/>
      <c r="L72" s="17"/>
      <c r="M72" s="36">
        <f t="shared" si="36"/>
        <v>0</v>
      </c>
      <c r="N72" s="17"/>
      <c r="O72" s="17"/>
      <c r="P72" s="17"/>
      <c r="Q72" s="17"/>
      <c r="R72" s="36">
        <f t="shared" si="37"/>
        <v>0</v>
      </c>
      <c r="S72" s="4"/>
      <c r="T72" s="4"/>
      <c r="U72" s="4"/>
      <c r="V72" s="4"/>
      <c r="W72" s="4"/>
      <c r="X72" s="4"/>
      <c r="Y72" s="4"/>
      <c r="Z72" s="4"/>
    </row>
    <row r="73" ht="12.75" customHeight="1">
      <c r="A73" s="12">
        <v>62.0</v>
      </c>
      <c r="B73" s="13" t="s">
        <v>108</v>
      </c>
      <c r="C73" s="14">
        <f t="shared" si="34"/>
        <v>0</v>
      </c>
      <c r="D73" s="14"/>
      <c r="E73" s="14"/>
      <c r="F73" s="14"/>
      <c r="G73" s="14"/>
      <c r="H73" s="14">
        <f t="shared" si="35"/>
        <v>0</v>
      </c>
      <c r="I73" s="14"/>
      <c r="J73" s="14"/>
      <c r="K73" s="14"/>
      <c r="L73" s="14"/>
      <c r="M73" s="14">
        <f t="shared" si="36"/>
        <v>0</v>
      </c>
      <c r="N73" s="14"/>
      <c r="O73" s="14"/>
      <c r="P73" s="14"/>
      <c r="Q73" s="14"/>
      <c r="R73" s="14">
        <f t="shared" si="37"/>
        <v>0</v>
      </c>
      <c r="S73" s="4"/>
      <c r="T73" s="4"/>
      <c r="U73" s="4"/>
      <c r="V73" s="4"/>
      <c r="W73" s="4"/>
      <c r="X73" s="4"/>
      <c r="Y73" s="4"/>
      <c r="Z73" s="4"/>
    </row>
    <row r="74" ht="12.75" customHeight="1">
      <c r="A74" s="9" t="s">
        <v>109</v>
      </c>
      <c r="B74" s="10" t="s">
        <v>110</v>
      </c>
      <c r="C74" s="11">
        <f t="shared" ref="C74:R74" si="38">C75+C76+C82+C87+C100+C105+C106+C107</f>
        <v>13.595</v>
      </c>
      <c r="D74" s="11">
        <f t="shared" si="38"/>
        <v>0.37375</v>
      </c>
      <c r="E74" s="11">
        <f t="shared" si="38"/>
        <v>3.54375</v>
      </c>
      <c r="F74" s="11">
        <f t="shared" si="38"/>
        <v>2.92375</v>
      </c>
      <c r="G74" s="11">
        <f t="shared" si="38"/>
        <v>2.83375</v>
      </c>
      <c r="H74" s="11">
        <f t="shared" si="38"/>
        <v>9.675</v>
      </c>
      <c r="I74" s="11">
        <f t="shared" si="38"/>
        <v>0</v>
      </c>
      <c r="J74" s="11">
        <f t="shared" si="38"/>
        <v>0.17</v>
      </c>
      <c r="K74" s="11">
        <f t="shared" si="38"/>
        <v>0.23</v>
      </c>
      <c r="L74" s="11">
        <f t="shared" si="38"/>
        <v>0.55</v>
      </c>
      <c r="M74" s="11">
        <f t="shared" si="38"/>
        <v>0.95</v>
      </c>
      <c r="N74" s="11">
        <f t="shared" si="38"/>
        <v>0</v>
      </c>
      <c r="O74" s="11">
        <f t="shared" si="38"/>
        <v>0.5</v>
      </c>
      <c r="P74" s="11">
        <f t="shared" si="38"/>
        <v>0.87</v>
      </c>
      <c r="Q74" s="11">
        <f t="shared" si="38"/>
        <v>1.6</v>
      </c>
      <c r="R74" s="11">
        <f t="shared" si="38"/>
        <v>2.97</v>
      </c>
      <c r="S74" s="4"/>
      <c r="T74" s="4"/>
      <c r="U74" s="4"/>
      <c r="V74" s="4"/>
      <c r="W74" s="4"/>
      <c r="X74" s="4"/>
      <c r="Y74" s="4"/>
      <c r="Z74" s="4"/>
    </row>
    <row r="75" ht="12.75" customHeight="1">
      <c r="A75" s="12">
        <v>63.0</v>
      </c>
      <c r="B75" s="13" t="s">
        <v>111</v>
      </c>
      <c r="C75" s="14">
        <f>H75+M75+R75</f>
        <v>3.83</v>
      </c>
      <c r="D75" s="14"/>
      <c r="E75" s="28">
        <v>1.27</v>
      </c>
      <c r="F75" s="28">
        <v>1.27</v>
      </c>
      <c r="G75" s="28">
        <v>1.29</v>
      </c>
      <c r="H75" s="14">
        <f>SUM(D75:G75)</f>
        <v>3.83</v>
      </c>
      <c r="I75" s="14"/>
      <c r="J75" s="14"/>
      <c r="K75" s="14"/>
      <c r="L75" s="14"/>
      <c r="M75" s="14">
        <f>SUM(I75:L75)</f>
        <v>0</v>
      </c>
      <c r="N75" s="14"/>
      <c r="O75" s="14"/>
      <c r="P75" s="14"/>
      <c r="Q75" s="14"/>
      <c r="R75" s="14">
        <f>SUM(N75:Q75)</f>
        <v>0</v>
      </c>
      <c r="S75" s="4"/>
      <c r="T75" s="4"/>
      <c r="U75" s="4"/>
      <c r="V75" s="4"/>
      <c r="W75" s="4"/>
      <c r="X75" s="4"/>
      <c r="Y75" s="4"/>
      <c r="Z75" s="4"/>
    </row>
    <row r="76" ht="12.75" customHeight="1">
      <c r="A76" s="12" t="s">
        <v>112</v>
      </c>
      <c r="B76" s="13" t="s">
        <v>113</v>
      </c>
      <c r="C76" s="14">
        <f t="shared" ref="C76:R76" si="39">SUM(C77:C81)</f>
        <v>6.1</v>
      </c>
      <c r="D76" s="14">
        <f t="shared" si="39"/>
        <v>0</v>
      </c>
      <c r="E76" s="14">
        <f t="shared" si="39"/>
        <v>1.17</v>
      </c>
      <c r="F76" s="14">
        <f t="shared" si="39"/>
        <v>0.55</v>
      </c>
      <c r="G76" s="14">
        <f t="shared" si="39"/>
        <v>0.7</v>
      </c>
      <c r="H76" s="14">
        <f t="shared" si="39"/>
        <v>2.42</v>
      </c>
      <c r="I76" s="14">
        <f t="shared" si="39"/>
        <v>0</v>
      </c>
      <c r="J76" s="14">
        <f t="shared" si="39"/>
        <v>0.09</v>
      </c>
      <c r="K76" s="14">
        <f t="shared" si="39"/>
        <v>0.23</v>
      </c>
      <c r="L76" s="14">
        <f t="shared" si="39"/>
        <v>0.55</v>
      </c>
      <c r="M76" s="14">
        <f t="shared" si="39"/>
        <v>0.87</v>
      </c>
      <c r="N76" s="14">
        <f t="shared" si="39"/>
        <v>0</v>
      </c>
      <c r="O76" s="14">
        <f t="shared" si="39"/>
        <v>0.42</v>
      </c>
      <c r="P76" s="14">
        <f t="shared" si="39"/>
        <v>0.87</v>
      </c>
      <c r="Q76" s="14">
        <f t="shared" si="39"/>
        <v>1.52</v>
      </c>
      <c r="R76" s="14">
        <f t="shared" si="39"/>
        <v>2.81</v>
      </c>
      <c r="S76" s="4"/>
      <c r="T76" s="4"/>
      <c r="U76" s="4"/>
      <c r="V76" s="4"/>
      <c r="W76" s="4"/>
      <c r="X76" s="4"/>
      <c r="Y76" s="4"/>
      <c r="Z76" s="4"/>
    </row>
    <row r="77" ht="12.75" customHeight="1">
      <c r="A77" s="18">
        <v>64.0</v>
      </c>
      <c r="B77" s="16" t="s">
        <v>114</v>
      </c>
      <c r="C77" s="35">
        <f t="shared" ref="C77:C81" si="40">H77+M77+R77</f>
        <v>5.7</v>
      </c>
      <c r="D77" s="19">
        <v>0.0</v>
      </c>
      <c r="E77" s="19">
        <v>0.77</v>
      </c>
      <c r="F77" s="19">
        <v>0.55</v>
      </c>
      <c r="G77" s="19">
        <v>0.7</v>
      </c>
      <c r="H77" s="36">
        <f t="shared" ref="H77:H81" si="41">SUM(D77:G77)</f>
        <v>2.02</v>
      </c>
      <c r="I77" s="19">
        <v>0.0</v>
      </c>
      <c r="J77" s="19">
        <v>0.09</v>
      </c>
      <c r="K77" s="19">
        <v>0.23</v>
      </c>
      <c r="L77" s="19">
        <v>0.55</v>
      </c>
      <c r="M77" s="36">
        <f t="shared" ref="M77:M81" si="42">SUM(I77:L77)</f>
        <v>0.87</v>
      </c>
      <c r="N77" s="19">
        <v>0.0</v>
      </c>
      <c r="O77" s="19">
        <v>0.42</v>
      </c>
      <c r="P77" s="19">
        <v>0.87</v>
      </c>
      <c r="Q77" s="19">
        <v>1.52</v>
      </c>
      <c r="R77" s="36">
        <f t="shared" ref="R77:R81" si="43">SUM(N77:Q77)</f>
        <v>2.81</v>
      </c>
      <c r="S77" s="4"/>
      <c r="T77" s="4"/>
      <c r="U77" s="4"/>
      <c r="V77" s="4"/>
      <c r="W77" s="4"/>
      <c r="X77" s="4"/>
      <c r="Y77" s="4"/>
      <c r="Z77" s="4"/>
    </row>
    <row r="78" ht="12.75" customHeight="1">
      <c r="A78" s="18">
        <v>65.0</v>
      </c>
      <c r="B78" s="16" t="s">
        <v>115</v>
      </c>
      <c r="C78" s="35">
        <f t="shared" si="40"/>
        <v>0</v>
      </c>
      <c r="D78" s="17"/>
      <c r="E78" s="17"/>
      <c r="F78" s="17"/>
      <c r="G78" s="17"/>
      <c r="H78" s="36">
        <f t="shared" si="41"/>
        <v>0</v>
      </c>
      <c r="I78" s="17"/>
      <c r="J78" s="17"/>
      <c r="K78" s="17"/>
      <c r="L78" s="17"/>
      <c r="M78" s="36">
        <f t="shared" si="42"/>
        <v>0</v>
      </c>
      <c r="N78" s="17"/>
      <c r="O78" s="17"/>
      <c r="P78" s="17"/>
      <c r="Q78" s="17"/>
      <c r="R78" s="36">
        <f t="shared" si="43"/>
        <v>0</v>
      </c>
      <c r="S78" s="4"/>
      <c r="T78" s="4"/>
      <c r="U78" s="4"/>
      <c r="V78" s="4"/>
      <c r="W78" s="4"/>
      <c r="X78" s="4"/>
      <c r="Y78" s="4"/>
      <c r="Z78" s="4"/>
    </row>
    <row r="79" ht="12.75" customHeight="1">
      <c r="A79" s="18">
        <v>66.0</v>
      </c>
      <c r="B79" s="16" t="s">
        <v>116</v>
      </c>
      <c r="C79" s="35">
        <f t="shared" si="40"/>
        <v>0</v>
      </c>
      <c r="D79" s="17"/>
      <c r="E79" s="17"/>
      <c r="F79" s="17"/>
      <c r="G79" s="17"/>
      <c r="H79" s="36">
        <f t="shared" si="41"/>
        <v>0</v>
      </c>
      <c r="I79" s="17"/>
      <c r="J79" s="17"/>
      <c r="K79" s="17"/>
      <c r="L79" s="17"/>
      <c r="M79" s="36">
        <f t="shared" si="42"/>
        <v>0</v>
      </c>
      <c r="N79" s="17"/>
      <c r="O79" s="17"/>
      <c r="P79" s="17"/>
      <c r="Q79" s="17"/>
      <c r="R79" s="36">
        <f t="shared" si="43"/>
        <v>0</v>
      </c>
      <c r="S79" s="4"/>
      <c r="T79" s="4"/>
      <c r="U79" s="4"/>
      <c r="V79" s="4"/>
      <c r="W79" s="4"/>
      <c r="X79" s="4"/>
      <c r="Y79" s="4"/>
      <c r="Z79" s="4"/>
    </row>
    <row r="80" ht="12.75" customHeight="1">
      <c r="A80" s="18">
        <v>67.0</v>
      </c>
      <c r="B80" s="16" t="s">
        <v>117</v>
      </c>
      <c r="C80" s="35">
        <f t="shared" si="40"/>
        <v>0.4</v>
      </c>
      <c r="D80" s="19">
        <v>0.0</v>
      </c>
      <c r="E80" s="19">
        <v>0.4</v>
      </c>
      <c r="F80" s="19">
        <v>0.0</v>
      </c>
      <c r="G80" s="19">
        <v>0.0</v>
      </c>
      <c r="H80" s="36">
        <f t="shared" si="41"/>
        <v>0.4</v>
      </c>
      <c r="I80" s="17"/>
      <c r="J80" s="17"/>
      <c r="K80" s="17"/>
      <c r="L80" s="17"/>
      <c r="M80" s="36">
        <f t="shared" si="42"/>
        <v>0</v>
      </c>
      <c r="N80" s="17"/>
      <c r="O80" s="17"/>
      <c r="P80" s="17"/>
      <c r="Q80" s="17"/>
      <c r="R80" s="36">
        <f t="shared" si="43"/>
        <v>0</v>
      </c>
      <c r="S80" s="4"/>
      <c r="T80" s="4"/>
      <c r="U80" s="4"/>
      <c r="V80" s="4"/>
      <c r="W80" s="4"/>
      <c r="X80" s="4"/>
      <c r="Y80" s="4"/>
      <c r="Z80" s="4"/>
    </row>
    <row r="81" ht="12.75" customHeight="1">
      <c r="A81" s="18">
        <v>68.0</v>
      </c>
      <c r="B81" s="16" t="s">
        <v>118</v>
      </c>
      <c r="C81" s="35">
        <f t="shared" si="40"/>
        <v>0</v>
      </c>
      <c r="D81" s="17"/>
      <c r="E81" s="17"/>
      <c r="F81" s="17"/>
      <c r="G81" s="17"/>
      <c r="H81" s="36">
        <f t="shared" si="41"/>
        <v>0</v>
      </c>
      <c r="I81" s="17"/>
      <c r="J81" s="17"/>
      <c r="K81" s="17"/>
      <c r="L81" s="17"/>
      <c r="M81" s="36">
        <f t="shared" si="42"/>
        <v>0</v>
      </c>
      <c r="N81" s="17"/>
      <c r="O81" s="17"/>
      <c r="P81" s="17"/>
      <c r="Q81" s="17"/>
      <c r="R81" s="36">
        <f t="shared" si="43"/>
        <v>0</v>
      </c>
      <c r="S81" s="4"/>
      <c r="T81" s="4"/>
      <c r="U81" s="4"/>
      <c r="V81" s="4"/>
      <c r="W81" s="4"/>
      <c r="X81" s="4"/>
      <c r="Y81" s="4"/>
      <c r="Z81" s="4"/>
    </row>
    <row r="82" ht="12.75" customHeight="1">
      <c r="A82" s="12" t="s">
        <v>119</v>
      </c>
      <c r="B82" s="13" t="s">
        <v>120</v>
      </c>
      <c r="C82" s="14">
        <f t="shared" ref="C82:R82" si="44">SUM(C83:C86)</f>
        <v>1.93</v>
      </c>
      <c r="D82" s="14">
        <f t="shared" si="44"/>
        <v>0</v>
      </c>
      <c r="E82" s="14">
        <f t="shared" si="44"/>
        <v>0.73</v>
      </c>
      <c r="F82" s="14">
        <f t="shared" si="44"/>
        <v>0.73</v>
      </c>
      <c r="G82" s="14">
        <f t="shared" si="44"/>
        <v>0.47</v>
      </c>
      <c r="H82" s="14">
        <f t="shared" si="44"/>
        <v>1.93</v>
      </c>
      <c r="I82" s="14">
        <f t="shared" si="44"/>
        <v>0</v>
      </c>
      <c r="J82" s="14">
        <f t="shared" si="44"/>
        <v>0</v>
      </c>
      <c r="K82" s="14">
        <f t="shared" si="44"/>
        <v>0</v>
      </c>
      <c r="L82" s="14">
        <f t="shared" si="44"/>
        <v>0</v>
      </c>
      <c r="M82" s="14">
        <f t="shared" si="44"/>
        <v>0</v>
      </c>
      <c r="N82" s="14">
        <f t="shared" si="44"/>
        <v>0</v>
      </c>
      <c r="O82" s="14">
        <f t="shared" si="44"/>
        <v>0</v>
      </c>
      <c r="P82" s="14">
        <f t="shared" si="44"/>
        <v>0</v>
      </c>
      <c r="Q82" s="14">
        <f t="shared" si="44"/>
        <v>0</v>
      </c>
      <c r="R82" s="14">
        <f t="shared" si="44"/>
        <v>0</v>
      </c>
      <c r="S82" s="4"/>
      <c r="T82" s="4"/>
      <c r="U82" s="4"/>
      <c r="V82" s="4"/>
      <c r="W82" s="4"/>
      <c r="X82" s="4"/>
      <c r="Y82" s="4"/>
      <c r="Z82" s="4"/>
    </row>
    <row r="83" ht="12.75" customHeight="1">
      <c r="A83" s="18">
        <v>69.0</v>
      </c>
      <c r="B83" s="16" t="s">
        <v>121</v>
      </c>
      <c r="C83" s="35">
        <f t="shared" ref="C83:C86" si="45">H83+M83+R83</f>
        <v>0.4</v>
      </c>
      <c r="D83" s="17"/>
      <c r="E83" s="19">
        <v>0.2</v>
      </c>
      <c r="F83" s="19">
        <v>0.2</v>
      </c>
      <c r="G83" s="17"/>
      <c r="H83" s="36">
        <f t="shared" ref="H83:H86" si="46">SUM(D83:G83)</f>
        <v>0.4</v>
      </c>
      <c r="I83" s="17"/>
      <c r="J83" s="17"/>
      <c r="K83" s="17"/>
      <c r="L83" s="17"/>
      <c r="M83" s="36">
        <f t="shared" ref="M83:M86" si="47">SUM(I83:L83)</f>
        <v>0</v>
      </c>
      <c r="N83" s="17"/>
      <c r="O83" s="17"/>
      <c r="P83" s="17"/>
      <c r="Q83" s="17"/>
      <c r="R83" s="36">
        <f t="shared" ref="R83:R86" si="48">SUM(N83:Q83)</f>
        <v>0</v>
      </c>
      <c r="S83" s="4"/>
      <c r="T83" s="4"/>
      <c r="U83" s="4"/>
      <c r="V83" s="4"/>
      <c r="W83" s="4"/>
      <c r="X83" s="4"/>
      <c r="Y83" s="4"/>
      <c r="Z83" s="4"/>
    </row>
    <row r="84" ht="12.75" customHeight="1">
      <c r="A84" s="18">
        <v>70.0</v>
      </c>
      <c r="B84" s="16" t="s">
        <v>122</v>
      </c>
      <c r="C84" s="35">
        <f t="shared" si="45"/>
        <v>0.12</v>
      </c>
      <c r="D84" s="17"/>
      <c r="E84" s="19">
        <v>0.06</v>
      </c>
      <c r="F84" s="19">
        <v>0.06</v>
      </c>
      <c r="G84" s="17"/>
      <c r="H84" s="36">
        <f t="shared" si="46"/>
        <v>0.12</v>
      </c>
      <c r="I84" s="17"/>
      <c r="J84" s="17"/>
      <c r="K84" s="17"/>
      <c r="L84" s="17"/>
      <c r="M84" s="36">
        <f t="shared" si="47"/>
        <v>0</v>
      </c>
      <c r="N84" s="17"/>
      <c r="O84" s="17"/>
      <c r="P84" s="17"/>
      <c r="Q84" s="17"/>
      <c r="R84" s="36">
        <f t="shared" si="48"/>
        <v>0</v>
      </c>
      <c r="S84" s="4"/>
      <c r="T84" s="4"/>
      <c r="U84" s="4"/>
      <c r="V84" s="4"/>
      <c r="W84" s="4"/>
      <c r="X84" s="4"/>
      <c r="Y84" s="4"/>
      <c r="Z84" s="4"/>
    </row>
    <row r="85" ht="12.75" customHeight="1">
      <c r="A85" s="18">
        <v>71.0</v>
      </c>
      <c r="B85" s="16" t="s">
        <v>123</v>
      </c>
      <c r="C85" s="35">
        <f t="shared" si="45"/>
        <v>0</v>
      </c>
      <c r="D85" s="17"/>
      <c r="E85" s="17"/>
      <c r="F85" s="17"/>
      <c r="G85" s="17"/>
      <c r="H85" s="36">
        <f t="shared" si="46"/>
        <v>0</v>
      </c>
      <c r="I85" s="17"/>
      <c r="J85" s="17"/>
      <c r="K85" s="17"/>
      <c r="L85" s="17"/>
      <c r="M85" s="36">
        <f t="shared" si="47"/>
        <v>0</v>
      </c>
      <c r="N85" s="17"/>
      <c r="O85" s="17"/>
      <c r="P85" s="17"/>
      <c r="Q85" s="17"/>
      <c r="R85" s="36">
        <f t="shared" si="48"/>
        <v>0</v>
      </c>
      <c r="S85" s="4"/>
      <c r="T85" s="4"/>
      <c r="U85" s="4"/>
      <c r="V85" s="4"/>
      <c r="W85" s="4"/>
      <c r="X85" s="4"/>
      <c r="Y85" s="4"/>
      <c r="Z85" s="4"/>
    </row>
    <row r="86" ht="12.75" customHeight="1">
      <c r="A86" s="18">
        <v>72.0</v>
      </c>
      <c r="B86" s="16" t="s">
        <v>124</v>
      </c>
      <c r="C86" s="35">
        <f t="shared" si="45"/>
        <v>1.41</v>
      </c>
      <c r="D86" s="17"/>
      <c r="E86" s="19">
        <v>0.47</v>
      </c>
      <c r="F86" s="19">
        <v>0.47</v>
      </c>
      <c r="G86" s="19">
        <v>0.47</v>
      </c>
      <c r="H86" s="36">
        <f t="shared" si="46"/>
        <v>1.41</v>
      </c>
      <c r="I86" s="17"/>
      <c r="J86" s="17"/>
      <c r="K86" s="17"/>
      <c r="L86" s="17"/>
      <c r="M86" s="36">
        <f t="shared" si="47"/>
        <v>0</v>
      </c>
      <c r="N86" s="17"/>
      <c r="O86" s="17"/>
      <c r="P86" s="17"/>
      <c r="Q86" s="17"/>
      <c r="R86" s="36">
        <f t="shared" si="48"/>
        <v>0</v>
      </c>
      <c r="S86" s="4"/>
      <c r="T86" s="4"/>
      <c r="U86" s="4"/>
      <c r="V86" s="4"/>
      <c r="W86" s="4"/>
      <c r="X86" s="4"/>
      <c r="Y86" s="4"/>
      <c r="Z86" s="4"/>
    </row>
    <row r="87" ht="12.75" customHeight="1">
      <c r="A87" s="12" t="s">
        <v>125</v>
      </c>
      <c r="B87" s="13" t="s">
        <v>126</v>
      </c>
      <c r="C87" s="14">
        <f t="shared" ref="C87:R87" si="49">SUM(C88:C99)</f>
        <v>0</v>
      </c>
      <c r="D87" s="14">
        <f t="shared" si="49"/>
        <v>0</v>
      </c>
      <c r="E87" s="14">
        <f t="shared" si="49"/>
        <v>0</v>
      </c>
      <c r="F87" s="14">
        <f t="shared" si="49"/>
        <v>0</v>
      </c>
      <c r="G87" s="14">
        <f t="shared" si="49"/>
        <v>0</v>
      </c>
      <c r="H87" s="14">
        <f t="shared" si="49"/>
        <v>0</v>
      </c>
      <c r="I87" s="14">
        <f t="shared" si="49"/>
        <v>0</v>
      </c>
      <c r="J87" s="14">
        <f t="shared" si="49"/>
        <v>0</v>
      </c>
      <c r="K87" s="14">
        <f t="shared" si="49"/>
        <v>0</v>
      </c>
      <c r="L87" s="14">
        <f t="shared" si="49"/>
        <v>0</v>
      </c>
      <c r="M87" s="14">
        <f t="shared" si="49"/>
        <v>0</v>
      </c>
      <c r="N87" s="14">
        <f t="shared" si="49"/>
        <v>0</v>
      </c>
      <c r="O87" s="14">
        <f t="shared" si="49"/>
        <v>0</v>
      </c>
      <c r="P87" s="14">
        <f t="shared" si="49"/>
        <v>0</v>
      </c>
      <c r="Q87" s="14">
        <f t="shared" si="49"/>
        <v>0</v>
      </c>
      <c r="R87" s="14">
        <f t="shared" si="49"/>
        <v>0</v>
      </c>
      <c r="S87" s="4"/>
      <c r="T87" s="4"/>
      <c r="U87" s="4"/>
      <c r="V87" s="4"/>
      <c r="W87" s="4"/>
      <c r="X87" s="4"/>
      <c r="Y87" s="4"/>
      <c r="Z87" s="4"/>
    </row>
    <row r="88" ht="12.75" customHeight="1">
      <c r="A88" s="18">
        <v>73.1</v>
      </c>
      <c r="B88" s="16" t="s">
        <v>127</v>
      </c>
      <c r="C88" s="35">
        <f t="shared" ref="C88:C99" si="50">H88+M88+R88</f>
        <v>0</v>
      </c>
      <c r="D88" s="17"/>
      <c r="E88" s="17"/>
      <c r="F88" s="17"/>
      <c r="G88" s="17"/>
      <c r="H88" s="36">
        <f t="shared" ref="H88:H99" si="51">SUM(D88:G88)</f>
        <v>0</v>
      </c>
      <c r="I88" s="17"/>
      <c r="J88" s="17"/>
      <c r="K88" s="17"/>
      <c r="L88" s="17"/>
      <c r="M88" s="36">
        <f t="shared" ref="M88:M99" si="52">SUM(I88:L88)</f>
        <v>0</v>
      </c>
      <c r="N88" s="17"/>
      <c r="O88" s="17"/>
      <c r="P88" s="17"/>
      <c r="Q88" s="17"/>
      <c r="R88" s="36">
        <f t="shared" ref="R88:R99" si="53">SUM(N88:Q88)</f>
        <v>0</v>
      </c>
      <c r="S88" s="4"/>
      <c r="T88" s="4"/>
      <c r="U88" s="4"/>
      <c r="V88" s="4"/>
      <c r="W88" s="4"/>
      <c r="X88" s="4"/>
      <c r="Y88" s="4"/>
      <c r="Z88" s="4"/>
    </row>
    <row r="89" ht="12.75" customHeight="1">
      <c r="A89" s="18">
        <v>73.2</v>
      </c>
      <c r="B89" s="16" t="s">
        <v>128</v>
      </c>
      <c r="C89" s="35">
        <f t="shared" si="50"/>
        <v>0</v>
      </c>
      <c r="D89" s="17"/>
      <c r="E89" s="17"/>
      <c r="F89" s="17"/>
      <c r="G89" s="17"/>
      <c r="H89" s="36">
        <f t="shared" si="51"/>
        <v>0</v>
      </c>
      <c r="I89" s="17"/>
      <c r="J89" s="17"/>
      <c r="K89" s="17"/>
      <c r="L89" s="17"/>
      <c r="M89" s="36">
        <f t="shared" si="52"/>
        <v>0</v>
      </c>
      <c r="N89" s="17"/>
      <c r="O89" s="17"/>
      <c r="P89" s="17"/>
      <c r="Q89" s="17"/>
      <c r="R89" s="36">
        <f t="shared" si="53"/>
        <v>0</v>
      </c>
      <c r="S89" s="4"/>
      <c r="T89" s="4"/>
      <c r="U89" s="4"/>
      <c r="V89" s="4"/>
      <c r="W89" s="4"/>
      <c r="X89" s="4"/>
      <c r="Y89" s="4"/>
      <c r="Z89" s="4"/>
    </row>
    <row r="90" ht="12.75" customHeight="1">
      <c r="A90" s="18">
        <v>73.3</v>
      </c>
      <c r="B90" s="16" t="s">
        <v>129</v>
      </c>
      <c r="C90" s="35">
        <f t="shared" si="50"/>
        <v>0</v>
      </c>
      <c r="D90" s="17"/>
      <c r="E90" s="17"/>
      <c r="F90" s="17"/>
      <c r="G90" s="17"/>
      <c r="H90" s="36">
        <f t="shared" si="51"/>
        <v>0</v>
      </c>
      <c r="I90" s="17"/>
      <c r="J90" s="17"/>
      <c r="K90" s="17"/>
      <c r="L90" s="17"/>
      <c r="M90" s="36">
        <f t="shared" si="52"/>
        <v>0</v>
      </c>
      <c r="N90" s="17"/>
      <c r="O90" s="17"/>
      <c r="P90" s="17"/>
      <c r="Q90" s="17"/>
      <c r="R90" s="36">
        <f t="shared" si="53"/>
        <v>0</v>
      </c>
      <c r="S90" s="4"/>
      <c r="T90" s="4"/>
      <c r="U90" s="4"/>
      <c r="V90" s="4"/>
      <c r="W90" s="4"/>
      <c r="X90" s="4"/>
      <c r="Y90" s="4"/>
      <c r="Z90" s="4"/>
    </row>
    <row r="91" ht="12.75" customHeight="1">
      <c r="A91" s="18">
        <v>73.4</v>
      </c>
      <c r="B91" s="16" t="s">
        <v>130</v>
      </c>
      <c r="C91" s="35">
        <f t="shared" si="50"/>
        <v>0</v>
      </c>
      <c r="D91" s="17"/>
      <c r="E91" s="17"/>
      <c r="F91" s="17"/>
      <c r="G91" s="17"/>
      <c r="H91" s="36">
        <f t="shared" si="51"/>
        <v>0</v>
      </c>
      <c r="I91" s="17"/>
      <c r="J91" s="17"/>
      <c r="K91" s="17"/>
      <c r="L91" s="17"/>
      <c r="M91" s="36">
        <f t="shared" si="52"/>
        <v>0</v>
      </c>
      <c r="N91" s="17"/>
      <c r="O91" s="17"/>
      <c r="P91" s="17"/>
      <c r="Q91" s="17"/>
      <c r="R91" s="36">
        <f t="shared" si="53"/>
        <v>0</v>
      </c>
      <c r="S91" s="4"/>
      <c r="T91" s="4"/>
      <c r="U91" s="4"/>
      <c r="V91" s="4"/>
      <c r="W91" s="4"/>
      <c r="X91" s="4"/>
      <c r="Y91" s="4"/>
      <c r="Z91" s="4"/>
    </row>
    <row r="92" ht="12.75" customHeight="1">
      <c r="A92" s="18">
        <v>74.0</v>
      </c>
      <c r="B92" s="16" t="s">
        <v>131</v>
      </c>
      <c r="C92" s="35">
        <f t="shared" si="50"/>
        <v>0</v>
      </c>
      <c r="D92" s="17"/>
      <c r="E92" s="17"/>
      <c r="F92" s="17"/>
      <c r="G92" s="17"/>
      <c r="H92" s="36">
        <f t="shared" si="51"/>
        <v>0</v>
      </c>
      <c r="I92" s="17"/>
      <c r="J92" s="17"/>
      <c r="K92" s="17"/>
      <c r="L92" s="17"/>
      <c r="M92" s="36">
        <f t="shared" si="52"/>
        <v>0</v>
      </c>
      <c r="N92" s="17"/>
      <c r="O92" s="17"/>
      <c r="P92" s="17"/>
      <c r="Q92" s="17"/>
      <c r="R92" s="36">
        <f t="shared" si="53"/>
        <v>0</v>
      </c>
      <c r="S92" s="4"/>
      <c r="T92" s="4"/>
      <c r="U92" s="4"/>
      <c r="V92" s="4"/>
      <c r="W92" s="4"/>
      <c r="X92" s="4"/>
      <c r="Y92" s="4"/>
      <c r="Z92" s="4"/>
    </row>
    <row r="93" ht="12.75" customHeight="1">
      <c r="A93" s="18">
        <v>75.1</v>
      </c>
      <c r="B93" s="16" t="s">
        <v>132</v>
      </c>
      <c r="C93" s="35">
        <f t="shared" si="50"/>
        <v>0</v>
      </c>
      <c r="D93" s="17"/>
      <c r="E93" s="17"/>
      <c r="F93" s="17"/>
      <c r="G93" s="17"/>
      <c r="H93" s="36">
        <f t="shared" si="51"/>
        <v>0</v>
      </c>
      <c r="I93" s="17"/>
      <c r="J93" s="17"/>
      <c r="K93" s="17"/>
      <c r="L93" s="17"/>
      <c r="M93" s="36">
        <f t="shared" si="52"/>
        <v>0</v>
      </c>
      <c r="N93" s="17"/>
      <c r="O93" s="17"/>
      <c r="P93" s="17"/>
      <c r="Q93" s="17"/>
      <c r="R93" s="36">
        <f t="shared" si="53"/>
        <v>0</v>
      </c>
      <c r="S93" s="4"/>
      <c r="T93" s="4"/>
      <c r="U93" s="4"/>
      <c r="V93" s="4"/>
      <c r="W93" s="4"/>
      <c r="X93" s="4"/>
      <c r="Y93" s="4"/>
      <c r="Z93" s="4"/>
    </row>
    <row r="94" ht="12.75" customHeight="1">
      <c r="A94" s="18">
        <v>75.2</v>
      </c>
      <c r="B94" s="16" t="s">
        <v>133</v>
      </c>
      <c r="C94" s="35">
        <f t="shared" si="50"/>
        <v>0</v>
      </c>
      <c r="D94" s="17"/>
      <c r="E94" s="17"/>
      <c r="F94" s="17"/>
      <c r="G94" s="17"/>
      <c r="H94" s="36">
        <f t="shared" si="51"/>
        <v>0</v>
      </c>
      <c r="I94" s="17"/>
      <c r="J94" s="17"/>
      <c r="K94" s="17"/>
      <c r="L94" s="17"/>
      <c r="M94" s="36">
        <f t="shared" si="52"/>
        <v>0</v>
      </c>
      <c r="N94" s="17"/>
      <c r="O94" s="17"/>
      <c r="P94" s="17"/>
      <c r="Q94" s="17"/>
      <c r="R94" s="36">
        <f t="shared" si="53"/>
        <v>0</v>
      </c>
      <c r="S94" s="4"/>
      <c r="T94" s="4"/>
      <c r="U94" s="4"/>
      <c r="V94" s="4"/>
      <c r="W94" s="4"/>
      <c r="X94" s="4"/>
      <c r="Y94" s="4"/>
      <c r="Z94" s="4"/>
    </row>
    <row r="95" ht="12.75" customHeight="1">
      <c r="A95" s="18">
        <v>76.0</v>
      </c>
      <c r="B95" s="16" t="s">
        <v>134</v>
      </c>
      <c r="C95" s="35">
        <f t="shared" si="50"/>
        <v>0</v>
      </c>
      <c r="D95" s="17"/>
      <c r="E95" s="17"/>
      <c r="F95" s="17"/>
      <c r="G95" s="17"/>
      <c r="H95" s="36">
        <f t="shared" si="51"/>
        <v>0</v>
      </c>
      <c r="I95" s="17"/>
      <c r="J95" s="17"/>
      <c r="K95" s="17"/>
      <c r="L95" s="17"/>
      <c r="M95" s="36">
        <f t="shared" si="52"/>
        <v>0</v>
      </c>
      <c r="N95" s="17"/>
      <c r="O95" s="17"/>
      <c r="P95" s="17"/>
      <c r="Q95" s="17"/>
      <c r="R95" s="36">
        <f t="shared" si="53"/>
        <v>0</v>
      </c>
      <c r="S95" s="4"/>
      <c r="T95" s="4"/>
      <c r="U95" s="4"/>
      <c r="V95" s="4"/>
      <c r="W95" s="4"/>
      <c r="X95" s="4"/>
      <c r="Y95" s="4"/>
      <c r="Z95" s="4"/>
    </row>
    <row r="96" ht="12.75" customHeight="1">
      <c r="A96" s="18">
        <v>77.0</v>
      </c>
      <c r="B96" s="16" t="s">
        <v>135</v>
      </c>
      <c r="C96" s="35">
        <f t="shared" si="50"/>
        <v>0</v>
      </c>
      <c r="D96" s="17"/>
      <c r="E96" s="17"/>
      <c r="F96" s="17"/>
      <c r="G96" s="17"/>
      <c r="H96" s="36">
        <f t="shared" si="51"/>
        <v>0</v>
      </c>
      <c r="I96" s="17"/>
      <c r="J96" s="17"/>
      <c r="K96" s="17"/>
      <c r="L96" s="17"/>
      <c r="M96" s="36">
        <f t="shared" si="52"/>
        <v>0</v>
      </c>
      <c r="N96" s="17"/>
      <c r="O96" s="17"/>
      <c r="P96" s="17"/>
      <c r="Q96" s="17"/>
      <c r="R96" s="36">
        <f t="shared" si="53"/>
        <v>0</v>
      </c>
      <c r="S96" s="4"/>
      <c r="T96" s="4"/>
      <c r="U96" s="4"/>
      <c r="V96" s="4"/>
      <c r="W96" s="4"/>
      <c r="X96" s="4"/>
      <c r="Y96" s="4"/>
      <c r="Z96" s="4"/>
    </row>
    <row r="97" ht="12.75" customHeight="1">
      <c r="A97" s="18">
        <v>78.0</v>
      </c>
      <c r="B97" s="16" t="s">
        <v>136</v>
      </c>
      <c r="C97" s="35">
        <f t="shared" si="50"/>
        <v>0</v>
      </c>
      <c r="D97" s="17"/>
      <c r="E97" s="17"/>
      <c r="F97" s="17"/>
      <c r="G97" s="17"/>
      <c r="H97" s="36">
        <f t="shared" si="51"/>
        <v>0</v>
      </c>
      <c r="I97" s="17"/>
      <c r="J97" s="17"/>
      <c r="K97" s="17"/>
      <c r="L97" s="17"/>
      <c r="M97" s="36">
        <f t="shared" si="52"/>
        <v>0</v>
      </c>
      <c r="N97" s="17"/>
      <c r="O97" s="17"/>
      <c r="P97" s="17"/>
      <c r="Q97" s="17"/>
      <c r="R97" s="36">
        <f t="shared" si="53"/>
        <v>0</v>
      </c>
      <c r="S97" s="4"/>
      <c r="T97" s="4"/>
      <c r="U97" s="4"/>
      <c r="V97" s="4"/>
      <c r="W97" s="4"/>
      <c r="X97" s="4"/>
      <c r="Y97" s="4"/>
      <c r="Z97" s="4"/>
    </row>
    <row r="98" ht="12.75" customHeight="1">
      <c r="A98" s="18">
        <v>79.1</v>
      </c>
      <c r="B98" s="16" t="s">
        <v>45</v>
      </c>
      <c r="C98" s="35">
        <f t="shared" si="50"/>
        <v>0</v>
      </c>
      <c r="D98" s="17"/>
      <c r="E98" s="17"/>
      <c r="F98" s="17"/>
      <c r="G98" s="17"/>
      <c r="H98" s="36">
        <f t="shared" si="51"/>
        <v>0</v>
      </c>
      <c r="I98" s="17"/>
      <c r="J98" s="17"/>
      <c r="K98" s="17"/>
      <c r="L98" s="17"/>
      <c r="M98" s="36">
        <f t="shared" si="52"/>
        <v>0</v>
      </c>
      <c r="N98" s="17"/>
      <c r="O98" s="17"/>
      <c r="P98" s="17"/>
      <c r="Q98" s="17"/>
      <c r="R98" s="36">
        <f t="shared" si="53"/>
        <v>0</v>
      </c>
      <c r="S98" s="4"/>
      <c r="T98" s="4"/>
      <c r="U98" s="4"/>
      <c r="V98" s="4"/>
      <c r="W98" s="4"/>
      <c r="X98" s="4"/>
      <c r="Y98" s="4"/>
      <c r="Z98" s="4"/>
    </row>
    <row r="99" ht="12.75" customHeight="1">
      <c r="A99" s="18">
        <v>79.2</v>
      </c>
      <c r="B99" s="16" t="s">
        <v>137</v>
      </c>
      <c r="C99" s="35">
        <f t="shared" si="50"/>
        <v>0</v>
      </c>
      <c r="D99" s="17"/>
      <c r="E99" s="17"/>
      <c r="F99" s="17"/>
      <c r="G99" s="17"/>
      <c r="H99" s="36">
        <f t="shared" si="51"/>
        <v>0</v>
      </c>
      <c r="I99" s="17"/>
      <c r="J99" s="17"/>
      <c r="K99" s="17"/>
      <c r="L99" s="17"/>
      <c r="M99" s="36">
        <f t="shared" si="52"/>
        <v>0</v>
      </c>
      <c r="N99" s="17"/>
      <c r="O99" s="17"/>
      <c r="P99" s="17"/>
      <c r="Q99" s="17"/>
      <c r="R99" s="36">
        <f t="shared" si="53"/>
        <v>0</v>
      </c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12" t="s">
        <v>138</v>
      </c>
      <c r="B100" s="13" t="s">
        <v>139</v>
      </c>
      <c r="C100" s="14">
        <f t="shared" ref="C100:R100" si="54">SUM(C101:C104)</f>
        <v>1.735</v>
      </c>
      <c r="D100" s="14">
        <f t="shared" si="54"/>
        <v>0.37375</v>
      </c>
      <c r="E100" s="14">
        <f t="shared" si="54"/>
        <v>0.37375</v>
      </c>
      <c r="F100" s="14">
        <f t="shared" si="54"/>
        <v>0.37375</v>
      </c>
      <c r="G100" s="14">
        <f t="shared" si="54"/>
        <v>0.37375</v>
      </c>
      <c r="H100" s="14">
        <f t="shared" si="54"/>
        <v>1.495</v>
      </c>
      <c r="I100" s="14">
        <f t="shared" si="54"/>
        <v>0</v>
      </c>
      <c r="J100" s="14">
        <f t="shared" si="54"/>
        <v>0.08</v>
      </c>
      <c r="K100" s="14">
        <f t="shared" si="54"/>
        <v>0</v>
      </c>
      <c r="L100" s="14">
        <f t="shared" si="54"/>
        <v>0</v>
      </c>
      <c r="M100" s="14">
        <f t="shared" si="54"/>
        <v>0.08</v>
      </c>
      <c r="N100" s="14">
        <f t="shared" si="54"/>
        <v>0</v>
      </c>
      <c r="O100" s="14">
        <f t="shared" si="54"/>
        <v>0.08</v>
      </c>
      <c r="P100" s="14">
        <f t="shared" si="54"/>
        <v>0</v>
      </c>
      <c r="Q100" s="14">
        <f t="shared" si="54"/>
        <v>0.08</v>
      </c>
      <c r="R100" s="14">
        <f t="shared" si="54"/>
        <v>0.16</v>
      </c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18">
        <v>80.0</v>
      </c>
      <c r="B101" s="16" t="s">
        <v>140</v>
      </c>
      <c r="C101" s="35">
        <f t="shared" ref="C101:C107" si="56">H101+M101+R101</f>
        <v>0.84</v>
      </c>
      <c r="D101" s="17">
        <f t="shared" ref="D101:G101" si="55">0.05*1*3</f>
        <v>0.15</v>
      </c>
      <c r="E101" s="17">
        <f t="shared" si="55"/>
        <v>0.15</v>
      </c>
      <c r="F101" s="17">
        <f t="shared" si="55"/>
        <v>0.15</v>
      </c>
      <c r="G101" s="17">
        <f t="shared" si="55"/>
        <v>0.15</v>
      </c>
      <c r="H101" s="36">
        <f t="shared" ref="H101:H107" si="58">SUM(D101:G101)</f>
        <v>0.6</v>
      </c>
      <c r="I101" s="17"/>
      <c r="J101" s="19">
        <v>0.08</v>
      </c>
      <c r="K101" s="17"/>
      <c r="L101" s="17"/>
      <c r="M101" s="36">
        <f t="shared" ref="M101:M107" si="59">SUM(I101:L101)</f>
        <v>0.08</v>
      </c>
      <c r="N101" s="17"/>
      <c r="O101" s="19">
        <v>0.08</v>
      </c>
      <c r="P101" s="17"/>
      <c r="Q101" s="19">
        <v>0.08</v>
      </c>
      <c r="R101" s="36">
        <f t="shared" ref="R101:R107" si="60">SUM(N101:Q101)</f>
        <v>0.16</v>
      </c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18">
        <v>81.0</v>
      </c>
      <c r="B102" s="16" t="s">
        <v>141</v>
      </c>
      <c r="C102" s="35">
        <f t="shared" si="56"/>
        <v>0.562</v>
      </c>
      <c r="D102" s="17">
        <f t="shared" ref="D102:G102" si="57">0.108+0.0325</f>
        <v>0.1405</v>
      </c>
      <c r="E102" s="17">
        <f t="shared" si="57"/>
        <v>0.1405</v>
      </c>
      <c r="F102" s="17">
        <f t="shared" si="57"/>
        <v>0.1405</v>
      </c>
      <c r="G102" s="17">
        <f t="shared" si="57"/>
        <v>0.1405</v>
      </c>
      <c r="H102" s="36">
        <f t="shared" si="58"/>
        <v>0.562</v>
      </c>
      <c r="I102" s="17"/>
      <c r="J102" s="17"/>
      <c r="K102" s="17"/>
      <c r="L102" s="17"/>
      <c r="M102" s="36">
        <f t="shared" si="59"/>
        <v>0</v>
      </c>
      <c r="N102" s="17"/>
      <c r="O102" s="17"/>
      <c r="P102" s="17"/>
      <c r="Q102" s="17"/>
      <c r="R102" s="36">
        <f t="shared" si="60"/>
        <v>0</v>
      </c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18">
        <v>82.0</v>
      </c>
      <c r="B103" s="16" t="s">
        <v>142</v>
      </c>
      <c r="C103" s="35">
        <f t="shared" si="56"/>
        <v>0</v>
      </c>
      <c r="D103" s="17"/>
      <c r="E103" s="17"/>
      <c r="F103" s="17"/>
      <c r="G103" s="17"/>
      <c r="H103" s="36">
        <f t="shared" si="58"/>
        <v>0</v>
      </c>
      <c r="I103" s="17"/>
      <c r="J103" s="17"/>
      <c r="K103" s="17"/>
      <c r="L103" s="17"/>
      <c r="M103" s="36">
        <f t="shared" si="59"/>
        <v>0</v>
      </c>
      <c r="N103" s="17"/>
      <c r="O103" s="17"/>
      <c r="P103" s="17"/>
      <c r="Q103" s="17"/>
      <c r="R103" s="36">
        <f t="shared" si="60"/>
        <v>0</v>
      </c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18">
        <v>83.0</v>
      </c>
      <c r="B104" s="16" t="s">
        <v>143</v>
      </c>
      <c r="C104" s="35">
        <f t="shared" si="56"/>
        <v>0.333</v>
      </c>
      <c r="D104" s="17">
        <f t="shared" ref="D104:G104" si="61">0.02775*3</f>
        <v>0.08325</v>
      </c>
      <c r="E104" s="17">
        <f t="shared" si="61"/>
        <v>0.08325</v>
      </c>
      <c r="F104" s="17">
        <f t="shared" si="61"/>
        <v>0.08325</v>
      </c>
      <c r="G104" s="17">
        <f t="shared" si="61"/>
        <v>0.08325</v>
      </c>
      <c r="H104" s="36">
        <f t="shared" si="58"/>
        <v>0.333</v>
      </c>
      <c r="I104" s="17"/>
      <c r="J104" s="17"/>
      <c r="K104" s="17"/>
      <c r="L104" s="17"/>
      <c r="M104" s="36">
        <f t="shared" si="59"/>
        <v>0</v>
      </c>
      <c r="N104" s="17"/>
      <c r="O104" s="17"/>
      <c r="P104" s="17"/>
      <c r="Q104" s="17"/>
      <c r="R104" s="36">
        <f t="shared" si="60"/>
        <v>0</v>
      </c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12">
        <v>84.0</v>
      </c>
      <c r="B105" s="13" t="s">
        <v>144</v>
      </c>
      <c r="C105" s="14">
        <f t="shared" si="56"/>
        <v>0</v>
      </c>
      <c r="D105" s="14"/>
      <c r="E105" s="14"/>
      <c r="F105" s="14"/>
      <c r="G105" s="14"/>
      <c r="H105" s="14">
        <f t="shared" si="58"/>
        <v>0</v>
      </c>
      <c r="I105" s="14"/>
      <c r="J105" s="14"/>
      <c r="K105" s="14"/>
      <c r="L105" s="14"/>
      <c r="M105" s="14">
        <f t="shared" si="59"/>
        <v>0</v>
      </c>
      <c r="N105" s="14"/>
      <c r="O105" s="14"/>
      <c r="P105" s="14"/>
      <c r="Q105" s="14"/>
      <c r="R105" s="14">
        <f t="shared" si="60"/>
        <v>0</v>
      </c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12">
        <v>85.0</v>
      </c>
      <c r="B106" s="13" t="s">
        <v>145</v>
      </c>
      <c r="C106" s="14">
        <f t="shared" si="56"/>
        <v>0</v>
      </c>
      <c r="D106" s="14"/>
      <c r="E106" s="14"/>
      <c r="F106" s="14"/>
      <c r="G106" s="14"/>
      <c r="H106" s="14">
        <f t="shared" si="58"/>
        <v>0</v>
      </c>
      <c r="I106" s="14"/>
      <c r="J106" s="14"/>
      <c r="K106" s="14"/>
      <c r="L106" s="14"/>
      <c r="M106" s="14">
        <f t="shared" si="59"/>
        <v>0</v>
      </c>
      <c r="N106" s="14"/>
      <c r="O106" s="14"/>
      <c r="P106" s="14"/>
      <c r="Q106" s="14"/>
      <c r="R106" s="14">
        <f t="shared" si="60"/>
        <v>0</v>
      </c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12">
        <v>86.0</v>
      </c>
      <c r="B107" s="13" t="s">
        <v>146</v>
      </c>
      <c r="C107" s="14">
        <f t="shared" si="56"/>
        <v>0</v>
      </c>
      <c r="D107" s="14"/>
      <c r="E107" s="14"/>
      <c r="F107" s="14"/>
      <c r="G107" s="14"/>
      <c r="H107" s="14">
        <f t="shared" si="58"/>
        <v>0</v>
      </c>
      <c r="I107" s="14"/>
      <c r="J107" s="14"/>
      <c r="K107" s="14"/>
      <c r="L107" s="14"/>
      <c r="M107" s="14">
        <f t="shared" si="59"/>
        <v>0</v>
      </c>
      <c r="N107" s="14"/>
      <c r="O107" s="14"/>
      <c r="P107" s="14"/>
      <c r="Q107" s="14"/>
      <c r="R107" s="14">
        <f t="shared" si="60"/>
        <v>0</v>
      </c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9" t="s">
        <v>147</v>
      </c>
      <c r="B108" s="10" t="s">
        <v>148</v>
      </c>
      <c r="C108" s="11">
        <f t="shared" ref="C108:R108" si="62">C109+C120+C123+C129+C133+C139+C143+C148+C149+C150+C154</f>
        <v>10.49</v>
      </c>
      <c r="D108" s="11">
        <f t="shared" si="62"/>
        <v>0.075</v>
      </c>
      <c r="E108" s="11">
        <f t="shared" si="62"/>
        <v>3.055</v>
      </c>
      <c r="F108" s="11">
        <f t="shared" si="62"/>
        <v>4.105</v>
      </c>
      <c r="G108" s="11">
        <f t="shared" si="62"/>
        <v>3.255</v>
      </c>
      <c r="H108" s="11">
        <f t="shared" si="62"/>
        <v>10.49</v>
      </c>
      <c r="I108" s="11">
        <f t="shared" si="62"/>
        <v>0</v>
      </c>
      <c r="J108" s="11">
        <f t="shared" si="62"/>
        <v>0</v>
      </c>
      <c r="K108" s="11">
        <f t="shared" si="62"/>
        <v>0</v>
      </c>
      <c r="L108" s="11">
        <f t="shared" si="62"/>
        <v>0</v>
      </c>
      <c r="M108" s="11">
        <f t="shared" si="62"/>
        <v>0</v>
      </c>
      <c r="N108" s="11">
        <f t="shared" si="62"/>
        <v>0</v>
      </c>
      <c r="O108" s="11">
        <f t="shared" si="62"/>
        <v>0</v>
      </c>
      <c r="P108" s="11">
        <f t="shared" si="62"/>
        <v>0</v>
      </c>
      <c r="Q108" s="11">
        <f t="shared" si="62"/>
        <v>0</v>
      </c>
      <c r="R108" s="11">
        <f t="shared" si="62"/>
        <v>0</v>
      </c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12" t="s">
        <v>149</v>
      </c>
      <c r="B109" s="13" t="s">
        <v>150</v>
      </c>
      <c r="C109" s="14">
        <f t="shared" ref="C109:R109" si="63">SUM(C110:C119)</f>
        <v>0</v>
      </c>
      <c r="D109" s="14">
        <f t="shared" si="63"/>
        <v>0</v>
      </c>
      <c r="E109" s="14">
        <f t="shared" si="63"/>
        <v>0</v>
      </c>
      <c r="F109" s="14">
        <f t="shared" si="63"/>
        <v>0</v>
      </c>
      <c r="G109" s="14">
        <f t="shared" si="63"/>
        <v>0</v>
      </c>
      <c r="H109" s="14">
        <f t="shared" si="63"/>
        <v>0</v>
      </c>
      <c r="I109" s="14">
        <f t="shared" si="63"/>
        <v>0</v>
      </c>
      <c r="J109" s="14">
        <f t="shared" si="63"/>
        <v>0</v>
      </c>
      <c r="K109" s="14">
        <f t="shared" si="63"/>
        <v>0</v>
      </c>
      <c r="L109" s="14">
        <f t="shared" si="63"/>
        <v>0</v>
      </c>
      <c r="M109" s="14">
        <f t="shared" si="63"/>
        <v>0</v>
      </c>
      <c r="N109" s="14">
        <f t="shared" si="63"/>
        <v>0</v>
      </c>
      <c r="O109" s="14">
        <f t="shared" si="63"/>
        <v>0</v>
      </c>
      <c r="P109" s="14">
        <f t="shared" si="63"/>
        <v>0</v>
      </c>
      <c r="Q109" s="14">
        <f t="shared" si="63"/>
        <v>0</v>
      </c>
      <c r="R109" s="14">
        <f t="shared" si="63"/>
        <v>0</v>
      </c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18">
        <v>87.0</v>
      </c>
      <c r="B110" s="16" t="s">
        <v>151</v>
      </c>
      <c r="C110" s="35">
        <f t="shared" ref="C110:C119" si="64">H110+M110+R110</f>
        <v>0</v>
      </c>
      <c r="D110" s="17"/>
      <c r="E110" s="17"/>
      <c r="F110" s="17"/>
      <c r="G110" s="17"/>
      <c r="H110" s="36">
        <f t="shared" ref="H110:H119" si="65">SUM(D110:G110)</f>
        <v>0</v>
      </c>
      <c r="I110" s="17"/>
      <c r="J110" s="17"/>
      <c r="K110" s="17"/>
      <c r="L110" s="17"/>
      <c r="M110" s="36">
        <f t="shared" ref="M110:M119" si="66">SUM(I110:L110)</f>
        <v>0</v>
      </c>
      <c r="N110" s="17"/>
      <c r="O110" s="17"/>
      <c r="P110" s="17"/>
      <c r="Q110" s="17"/>
      <c r="R110" s="36">
        <f t="shared" ref="R110:R119" si="67">SUM(N110:Q110)</f>
        <v>0</v>
      </c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18">
        <v>88.0</v>
      </c>
      <c r="B111" s="16" t="s">
        <v>152</v>
      </c>
      <c r="C111" s="35">
        <f t="shared" si="64"/>
        <v>0</v>
      </c>
      <c r="D111" s="17"/>
      <c r="E111" s="17"/>
      <c r="F111" s="17"/>
      <c r="G111" s="17"/>
      <c r="H111" s="36">
        <f t="shared" si="65"/>
        <v>0</v>
      </c>
      <c r="I111" s="17"/>
      <c r="J111" s="17"/>
      <c r="K111" s="17"/>
      <c r="L111" s="17"/>
      <c r="M111" s="36">
        <f t="shared" si="66"/>
        <v>0</v>
      </c>
      <c r="N111" s="17"/>
      <c r="O111" s="17"/>
      <c r="P111" s="17"/>
      <c r="Q111" s="17"/>
      <c r="R111" s="36">
        <f t="shared" si="67"/>
        <v>0</v>
      </c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18">
        <v>89.0</v>
      </c>
      <c r="B112" s="16" t="s">
        <v>153</v>
      </c>
      <c r="C112" s="35">
        <f t="shared" si="64"/>
        <v>0</v>
      </c>
      <c r="D112" s="17"/>
      <c r="E112" s="17"/>
      <c r="F112" s="17"/>
      <c r="G112" s="17"/>
      <c r="H112" s="36">
        <f t="shared" si="65"/>
        <v>0</v>
      </c>
      <c r="I112" s="17"/>
      <c r="J112" s="17"/>
      <c r="K112" s="17"/>
      <c r="L112" s="17"/>
      <c r="M112" s="36">
        <f t="shared" si="66"/>
        <v>0</v>
      </c>
      <c r="N112" s="17"/>
      <c r="O112" s="17"/>
      <c r="P112" s="17"/>
      <c r="Q112" s="17"/>
      <c r="R112" s="36">
        <f t="shared" si="67"/>
        <v>0</v>
      </c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18">
        <v>90.0</v>
      </c>
      <c r="B113" s="16" t="s">
        <v>154</v>
      </c>
      <c r="C113" s="35">
        <f t="shared" si="64"/>
        <v>0</v>
      </c>
      <c r="D113" s="17"/>
      <c r="E113" s="17"/>
      <c r="F113" s="17"/>
      <c r="G113" s="17"/>
      <c r="H113" s="36">
        <f t="shared" si="65"/>
        <v>0</v>
      </c>
      <c r="I113" s="17"/>
      <c r="J113" s="17"/>
      <c r="K113" s="17"/>
      <c r="L113" s="17"/>
      <c r="M113" s="36">
        <f t="shared" si="66"/>
        <v>0</v>
      </c>
      <c r="N113" s="17"/>
      <c r="O113" s="17"/>
      <c r="P113" s="17"/>
      <c r="Q113" s="17"/>
      <c r="R113" s="36">
        <f t="shared" si="67"/>
        <v>0</v>
      </c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18">
        <v>91.0</v>
      </c>
      <c r="B114" s="16" t="s">
        <v>155</v>
      </c>
      <c r="C114" s="35">
        <f t="shared" si="64"/>
        <v>0</v>
      </c>
      <c r="D114" s="17"/>
      <c r="E114" s="17"/>
      <c r="F114" s="17"/>
      <c r="G114" s="17"/>
      <c r="H114" s="36">
        <f t="shared" si="65"/>
        <v>0</v>
      </c>
      <c r="I114" s="17"/>
      <c r="J114" s="17"/>
      <c r="K114" s="17"/>
      <c r="L114" s="17"/>
      <c r="M114" s="36">
        <f t="shared" si="66"/>
        <v>0</v>
      </c>
      <c r="N114" s="17"/>
      <c r="O114" s="17"/>
      <c r="P114" s="17"/>
      <c r="Q114" s="17"/>
      <c r="R114" s="36">
        <f t="shared" si="67"/>
        <v>0</v>
      </c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18">
        <v>92.0</v>
      </c>
      <c r="B115" s="16" t="s">
        <v>156</v>
      </c>
      <c r="C115" s="35">
        <f t="shared" si="64"/>
        <v>0</v>
      </c>
      <c r="D115" s="17"/>
      <c r="E115" s="17"/>
      <c r="F115" s="17"/>
      <c r="G115" s="17"/>
      <c r="H115" s="36">
        <f t="shared" si="65"/>
        <v>0</v>
      </c>
      <c r="I115" s="17"/>
      <c r="J115" s="17"/>
      <c r="K115" s="17"/>
      <c r="L115" s="17"/>
      <c r="M115" s="36">
        <f t="shared" si="66"/>
        <v>0</v>
      </c>
      <c r="N115" s="17"/>
      <c r="O115" s="17"/>
      <c r="P115" s="17"/>
      <c r="Q115" s="17"/>
      <c r="R115" s="36">
        <f t="shared" si="67"/>
        <v>0</v>
      </c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18">
        <v>93.0</v>
      </c>
      <c r="B116" s="16" t="s">
        <v>157</v>
      </c>
      <c r="C116" s="35">
        <f t="shared" si="64"/>
        <v>0</v>
      </c>
      <c r="D116" s="17"/>
      <c r="E116" s="17"/>
      <c r="F116" s="17"/>
      <c r="G116" s="17"/>
      <c r="H116" s="36">
        <f t="shared" si="65"/>
        <v>0</v>
      </c>
      <c r="I116" s="17"/>
      <c r="J116" s="17"/>
      <c r="K116" s="17"/>
      <c r="L116" s="17"/>
      <c r="M116" s="36">
        <f t="shared" si="66"/>
        <v>0</v>
      </c>
      <c r="N116" s="17"/>
      <c r="O116" s="17"/>
      <c r="P116" s="17"/>
      <c r="Q116" s="17"/>
      <c r="R116" s="36">
        <f t="shared" si="67"/>
        <v>0</v>
      </c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18">
        <v>94.0</v>
      </c>
      <c r="B117" s="16" t="s">
        <v>158</v>
      </c>
      <c r="C117" s="35">
        <f t="shared" si="64"/>
        <v>0</v>
      </c>
      <c r="D117" s="17"/>
      <c r="E117" s="17"/>
      <c r="F117" s="17"/>
      <c r="G117" s="17"/>
      <c r="H117" s="36">
        <f t="shared" si="65"/>
        <v>0</v>
      </c>
      <c r="I117" s="17"/>
      <c r="J117" s="17"/>
      <c r="K117" s="17"/>
      <c r="L117" s="17"/>
      <c r="M117" s="36">
        <f t="shared" si="66"/>
        <v>0</v>
      </c>
      <c r="N117" s="17"/>
      <c r="O117" s="17"/>
      <c r="P117" s="17"/>
      <c r="Q117" s="17"/>
      <c r="R117" s="36">
        <f t="shared" si="67"/>
        <v>0</v>
      </c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18">
        <v>95.0</v>
      </c>
      <c r="B118" s="16" t="s">
        <v>159</v>
      </c>
      <c r="C118" s="35">
        <f t="shared" si="64"/>
        <v>0</v>
      </c>
      <c r="D118" s="17"/>
      <c r="E118" s="17"/>
      <c r="F118" s="17"/>
      <c r="G118" s="17"/>
      <c r="H118" s="36">
        <f t="shared" si="65"/>
        <v>0</v>
      </c>
      <c r="I118" s="17"/>
      <c r="J118" s="17"/>
      <c r="K118" s="17"/>
      <c r="L118" s="17"/>
      <c r="M118" s="36">
        <f t="shared" si="66"/>
        <v>0</v>
      </c>
      <c r="N118" s="17"/>
      <c r="O118" s="17"/>
      <c r="P118" s="17"/>
      <c r="Q118" s="17"/>
      <c r="R118" s="36">
        <f t="shared" si="67"/>
        <v>0</v>
      </c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18">
        <v>96.0</v>
      </c>
      <c r="B119" s="16" t="s">
        <v>160</v>
      </c>
      <c r="C119" s="35">
        <f t="shared" si="64"/>
        <v>0</v>
      </c>
      <c r="D119" s="17"/>
      <c r="E119" s="17"/>
      <c r="F119" s="17"/>
      <c r="G119" s="17"/>
      <c r="H119" s="36">
        <f t="shared" si="65"/>
        <v>0</v>
      </c>
      <c r="I119" s="17"/>
      <c r="J119" s="17"/>
      <c r="K119" s="17"/>
      <c r="L119" s="17"/>
      <c r="M119" s="36">
        <f t="shared" si="66"/>
        <v>0</v>
      </c>
      <c r="N119" s="17"/>
      <c r="O119" s="17"/>
      <c r="P119" s="17"/>
      <c r="Q119" s="17"/>
      <c r="R119" s="36">
        <f t="shared" si="67"/>
        <v>0</v>
      </c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12" t="s">
        <v>149</v>
      </c>
      <c r="B120" s="13" t="s">
        <v>161</v>
      </c>
      <c r="C120" s="14">
        <f t="shared" ref="C120:R120" si="68">SUM(C121:C122)</f>
        <v>8.64</v>
      </c>
      <c r="D120" s="14">
        <f t="shared" si="68"/>
        <v>0</v>
      </c>
      <c r="E120" s="14">
        <f t="shared" si="68"/>
        <v>2.88</v>
      </c>
      <c r="F120" s="14">
        <f t="shared" si="68"/>
        <v>2.88</v>
      </c>
      <c r="G120" s="14">
        <f t="shared" si="68"/>
        <v>2.88</v>
      </c>
      <c r="H120" s="14">
        <f t="shared" si="68"/>
        <v>8.64</v>
      </c>
      <c r="I120" s="14">
        <f t="shared" si="68"/>
        <v>0</v>
      </c>
      <c r="J120" s="14">
        <f t="shared" si="68"/>
        <v>0</v>
      </c>
      <c r="K120" s="14">
        <f t="shared" si="68"/>
        <v>0</v>
      </c>
      <c r="L120" s="14">
        <f t="shared" si="68"/>
        <v>0</v>
      </c>
      <c r="M120" s="14">
        <f t="shared" si="68"/>
        <v>0</v>
      </c>
      <c r="N120" s="14">
        <f t="shared" si="68"/>
        <v>0</v>
      </c>
      <c r="O120" s="14">
        <f t="shared" si="68"/>
        <v>0</v>
      </c>
      <c r="P120" s="14">
        <f t="shared" si="68"/>
        <v>0</v>
      </c>
      <c r="Q120" s="14">
        <f t="shared" si="68"/>
        <v>0</v>
      </c>
      <c r="R120" s="14">
        <f t="shared" si="68"/>
        <v>0</v>
      </c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18">
        <v>97.0</v>
      </c>
      <c r="B121" s="16" t="s">
        <v>162</v>
      </c>
      <c r="C121" s="35">
        <f t="shared" ref="C121:C122" si="69">H121+M121+R121</f>
        <v>8.64</v>
      </c>
      <c r="D121" s="17"/>
      <c r="E121" s="19">
        <v>2.88</v>
      </c>
      <c r="F121" s="19">
        <v>2.88</v>
      </c>
      <c r="G121" s="19">
        <v>2.88</v>
      </c>
      <c r="H121" s="36">
        <f t="shared" ref="H121:H122" si="70">SUM(D121:G121)</f>
        <v>8.64</v>
      </c>
      <c r="I121" s="17"/>
      <c r="J121" s="17"/>
      <c r="K121" s="17"/>
      <c r="L121" s="17"/>
      <c r="M121" s="36">
        <f t="shared" ref="M121:M122" si="71">SUM(I121:L121)</f>
        <v>0</v>
      </c>
      <c r="N121" s="17"/>
      <c r="O121" s="17"/>
      <c r="P121" s="17"/>
      <c r="Q121" s="17"/>
      <c r="R121" s="36">
        <f t="shared" ref="R121:R122" si="72">SUM(N121:Q121)</f>
        <v>0</v>
      </c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18">
        <v>98.0</v>
      </c>
      <c r="B122" s="16" t="s">
        <v>45</v>
      </c>
      <c r="C122" s="35">
        <f t="shared" si="69"/>
        <v>0</v>
      </c>
      <c r="D122" s="17"/>
      <c r="E122" s="17"/>
      <c r="F122" s="17"/>
      <c r="G122" s="17"/>
      <c r="H122" s="36">
        <f t="shared" si="70"/>
        <v>0</v>
      </c>
      <c r="I122" s="17"/>
      <c r="J122" s="17"/>
      <c r="K122" s="17"/>
      <c r="L122" s="17"/>
      <c r="M122" s="36">
        <f t="shared" si="71"/>
        <v>0</v>
      </c>
      <c r="N122" s="17"/>
      <c r="O122" s="17"/>
      <c r="P122" s="17"/>
      <c r="Q122" s="17"/>
      <c r="R122" s="36">
        <f t="shared" si="72"/>
        <v>0</v>
      </c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12" t="s">
        <v>163</v>
      </c>
      <c r="B123" s="13" t="s">
        <v>164</v>
      </c>
      <c r="C123" s="14">
        <f t="shared" ref="C123:R123" si="73">SUM(C124:C128)</f>
        <v>0.25</v>
      </c>
      <c r="D123" s="14">
        <f t="shared" si="73"/>
        <v>0</v>
      </c>
      <c r="E123" s="14">
        <f t="shared" si="73"/>
        <v>0</v>
      </c>
      <c r="F123" s="14">
        <f t="shared" si="73"/>
        <v>0.25</v>
      </c>
      <c r="G123" s="14">
        <f t="shared" si="73"/>
        <v>0</v>
      </c>
      <c r="H123" s="14">
        <f t="shared" si="73"/>
        <v>0.25</v>
      </c>
      <c r="I123" s="14">
        <f t="shared" si="73"/>
        <v>0</v>
      </c>
      <c r="J123" s="14">
        <f t="shared" si="73"/>
        <v>0</v>
      </c>
      <c r="K123" s="14">
        <f t="shared" si="73"/>
        <v>0</v>
      </c>
      <c r="L123" s="14">
        <f t="shared" si="73"/>
        <v>0</v>
      </c>
      <c r="M123" s="14">
        <f t="shared" si="73"/>
        <v>0</v>
      </c>
      <c r="N123" s="14">
        <f t="shared" si="73"/>
        <v>0</v>
      </c>
      <c r="O123" s="14">
        <f t="shared" si="73"/>
        <v>0</v>
      </c>
      <c r="P123" s="14">
        <f t="shared" si="73"/>
        <v>0</v>
      </c>
      <c r="Q123" s="14">
        <f t="shared" si="73"/>
        <v>0</v>
      </c>
      <c r="R123" s="14">
        <f t="shared" si="73"/>
        <v>0</v>
      </c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18">
        <v>99.0</v>
      </c>
      <c r="B124" s="16" t="s">
        <v>165</v>
      </c>
      <c r="C124" s="35">
        <f t="shared" ref="C124:C128" si="74">H124+M124+R124</f>
        <v>0</v>
      </c>
      <c r="D124" s="17"/>
      <c r="E124" s="17"/>
      <c r="F124" s="17"/>
      <c r="G124" s="17"/>
      <c r="H124" s="36">
        <f t="shared" ref="H124:H128" si="75">SUM(D124:G124)</f>
        <v>0</v>
      </c>
      <c r="I124" s="17"/>
      <c r="J124" s="17"/>
      <c r="K124" s="17"/>
      <c r="L124" s="17"/>
      <c r="M124" s="36">
        <f t="shared" ref="M124:M128" si="76">SUM(I124:L124)</f>
        <v>0</v>
      </c>
      <c r="N124" s="17"/>
      <c r="O124" s="17"/>
      <c r="P124" s="17"/>
      <c r="Q124" s="17"/>
      <c r="R124" s="36">
        <f t="shared" ref="R124:R128" si="77">SUM(N124:Q124)</f>
        <v>0</v>
      </c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18">
        <v>100.0</v>
      </c>
      <c r="B125" s="16" t="s">
        <v>166</v>
      </c>
      <c r="C125" s="35">
        <f t="shared" si="74"/>
        <v>0</v>
      </c>
      <c r="D125" s="17"/>
      <c r="E125" s="17"/>
      <c r="F125" s="17"/>
      <c r="G125" s="17"/>
      <c r="H125" s="36">
        <f t="shared" si="75"/>
        <v>0</v>
      </c>
      <c r="I125" s="17"/>
      <c r="J125" s="17"/>
      <c r="K125" s="17"/>
      <c r="L125" s="17"/>
      <c r="M125" s="36">
        <f t="shared" si="76"/>
        <v>0</v>
      </c>
      <c r="N125" s="17"/>
      <c r="O125" s="17"/>
      <c r="P125" s="17"/>
      <c r="Q125" s="17"/>
      <c r="R125" s="36">
        <f t="shared" si="77"/>
        <v>0</v>
      </c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18">
        <v>101.0</v>
      </c>
      <c r="B126" s="16" t="s">
        <v>167</v>
      </c>
      <c r="C126" s="35">
        <f t="shared" si="74"/>
        <v>0</v>
      </c>
      <c r="D126" s="17"/>
      <c r="E126" s="17"/>
      <c r="F126" s="17"/>
      <c r="G126" s="17"/>
      <c r="H126" s="36">
        <f t="shared" si="75"/>
        <v>0</v>
      </c>
      <c r="I126" s="17"/>
      <c r="J126" s="17"/>
      <c r="K126" s="17"/>
      <c r="L126" s="17"/>
      <c r="M126" s="36">
        <f t="shared" si="76"/>
        <v>0</v>
      </c>
      <c r="N126" s="17"/>
      <c r="O126" s="17"/>
      <c r="P126" s="17"/>
      <c r="Q126" s="17"/>
      <c r="R126" s="36">
        <f t="shared" si="77"/>
        <v>0</v>
      </c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18">
        <v>102.0</v>
      </c>
      <c r="B127" s="16" t="s">
        <v>168</v>
      </c>
      <c r="C127" s="35">
        <f t="shared" si="74"/>
        <v>0</v>
      </c>
      <c r="D127" s="17"/>
      <c r="E127" s="17"/>
      <c r="F127" s="17"/>
      <c r="G127" s="17"/>
      <c r="H127" s="36">
        <f t="shared" si="75"/>
        <v>0</v>
      </c>
      <c r="I127" s="17"/>
      <c r="J127" s="17"/>
      <c r="K127" s="17"/>
      <c r="L127" s="17"/>
      <c r="M127" s="36">
        <f t="shared" si="76"/>
        <v>0</v>
      </c>
      <c r="N127" s="17"/>
      <c r="O127" s="17"/>
      <c r="P127" s="17"/>
      <c r="Q127" s="17"/>
      <c r="R127" s="36">
        <f t="shared" si="77"/>
        <v>0</v>
      </c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18">
        <v>103.0</v>
      </c>
      <c r="B128" s="16" t="s">
        <v>45</v>
      </c>
      <c r="C128" s="35">
        <f t="shared" si="74"/>
        <v>0.25</v>
      </c>
      <c r="D128" s="17"/>
      <c r="E128" s="17"/>
      <c r="F128" s="19">
        <v>0.25</v>
      </c>
      <c r="G128" s="17"/>
      <c r="H128" s="36">
        <f t="shared" si="75"/>
        <v>0.25</v>
      </c>
      <c r="I128" s="17"/>
      <c r="J128" s="17"/>
      <c r="K128" s="17"/>
      <c r="L128" s="17"/>
      <c r="M128" s="36">
        <f t="shared" si="76"/>
        <v>0</v>
      </c>
      <c r="N128" s="17"/>
      <c r="O128" s="17"/>
      <c r="P128" s="17"/>
      <c r="Q128" s="17"/>
      <c r="R128" s="36">
        <f t="shared" si="77"/>
        <v>0</v>
      </c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12" t="s">
        <v>169</v>
      </c>
      <c r="B129" s="13" t="s">
        <v>170</v>
      </c>
      <c r="C129" s="14">
        <f t="shared" ref="C129:R129" si="78">SUM(C130:C132)</f>
        <v>0.1</v>
      </c>
      <c r="D129" s="14">
        <f t="shared" si="78"/>
        <v>0</v>
      </c>
      <c r="E129" s="14">
        <f t="shared" si="78"/>
        <v>0</v>
      </c>
      <c r="F129" s="14">
        <f t="shared" si="78"/>
        <v>0.1</v>
      </c>
      <c r="G129" s="14">
        <f t="shared" si="78"/>
        <v>0</v>
      </c>
      <c r="H129" s="14">
        <f t="shared" si="78"/>
        <v>0.1</v>
      </c>
      <c r="I129" s="14">
        <f t="shared" si="78"/>
        <v>0</v>
      </c>
      <c r="J129" s="14">
        <f t="shared" si="78"/>
        <v>0</v>
      </c>
      <c r="K129" s="14">
        <f t="shared" si="78"/>
        <v>0</v>
      </c>
      <c r="L129" s="14">
        <f t="shared" si="78"/>
        <v>0</v>
      </c>
      <c r="M129" s="14">
        <f t="shared" si="78"/>
        <v>0</v>
      </c>
      <c r="N129" s="14">
        <f t="shared" si="78"/>
        <v>0</v>
      </c>
      <c r="O129" s="14">
        <f t="shared" si="78"/>
        <v>0</v>
      </c>
      <c r="P129" s="14">
        <f t="shared" si="78"/>
        <v>0</v>
      </c>
      <c r="Q129" s="14">
        <f t="shared" si="78"/>
        <v>0</v>
      </c>
      <c r="R129" s="14">
        <f t="shared" si="78"/>
        <v>0</v>
      </c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18">
        <v>104.0</v>
      </c>
      <c r="B130" s="16" t="s">
        <v>171</v>
      </c>
      <c r="C130" s="35">
        <f t="shared" ref="C130:C132" si="79">H130+M130+R130</f>
        <v>0.1</v>
      </c>
      <c r="D130" s="19">
        <v>0.0</v>
      </c>
      <c r="E130" s="19">
        <v>0.0</v>
      </c>
      <c r="F130" s="19">
        <v>0.1</v>
      </c>
      <c r="G130" s="19">
        <v>0.0</v>
      </c>
      <c r="H130" s="36">
        <f t="shared" ref="H130:H132" si="80">SUM(D130:G130)</f>
        <v>0.1</v>
      </c>
      <c r="I130" s="17"/>
      <c r="J130" s="17"/>
      <c r="K130" s="17"/>
      <c r="L130" s="17"/>
      <c r="M130" s="36">
        <f t="shared" ref="M130:M132" si="81">SUM(I130:L130)</f>
        <v>0</v>
      </c>
      <c r="N130" s="17"/>
      <c r="O130" s="17"/>
      <c r="P130" s="17"/>
      <c r="Q130" s="17"/>
      <c r="R130" s="36">
        <f t="shared" ref="R130:R132" si="82">SUM(N130:Q130)</f>
        <v>0</v>
      </c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18">
        <v>105.0</v>
      </c>
      <c r="B131" s="16" t="s">
        <v>172</v>
      </c>
      <c r="C131" s="35">
        <f t="shared" si="79"/>
        <v>0</v>
      </c>
      <c r="D131" s="19">
        <v>0.0</v>
      </c>
      <c r="E131" s="19">
        <v>0.0</v>
      </c>
      <c r="F131" s="19">
        <v>0.0</v>
      </c>
      <c r="G131" s="19">
        <v>0.0</v>
      </c>
      <c r="H131" s="36">
        <f t="shared" si="80"/>
        <v>0</v>
      </c>
      <c r="I131" s="17"/>
      <c r="J131" s="17"/>
      <c r="K131" s="17"/>
      <c r="L131" s="17"/>
      <c r="M131" s="36">
        <f t="shared" si="81"/>
        <v>0</v>
      </c>
      <c r="N131" s="17"/>
      <c r="O131" s="17"/>
      <c r="P131" s="17"/>
      <c r="Q131" s="17"/>
      <c r="R131" s="36">
        <f t="shared" si="82"/>
        <v>0</v>
      </c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18">
        <v>106.0</v>
      </c>
      <c r="B132" s="16" t="s">
        <v>173</v>
      </c>
      <c r="C132" s="35">
        <f t="shared" si="79"/>
        <v>0</v>
      </c>
      <c r="D132" s="19">
        <v>0.0</v>
      </c>
      <c r="E132" s="19">
        <v>0.0</v>
      </c>
      <c r="F132" s="19">
        <v>0.0</v>
      </c>
      <c r="G132" s="19">
        <v>0.0</v>
      </c>
      <c r="H132" s="36">
        <f t="shared" si="80"/>
        <v>0</v>
      </c>
      <c r="I132" s="17"/>
      <c r="J132" s="17"/>
      <c r="K132" s="17"/>
      <c r="L132" s="17"/>
      <c r="M132" s="36">
        <f t="shared" si="81"/>
        <v>0</v>
      </c>
      <c r="N132" s="17"/>
      <c r="O132" s="17"/>
      <c r="P132" s="17"/>
      <c r="Q132" s="17"/>
      <c r="R132" s="36">
        <f t="shared" si="82"/>
        <v>0</v>
      </c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12" t="s">
        <v>174</v>
      </c>
      <c r="B133" s="13" t="s">
        <v>175</v>
      </c>
      <c r="C133" s="14">
        <f t="shared" ref="C133:R133" si="83">SUM(C134:C138)</f>
        <v>1.3</v>
      </c>
      <c r="D133" s="14">
        <f t="shared" si="83"/>
        <v>0.075</v>
      </c>
      <c r="E133" s="14">
        <f t="shared" si="83"/>
        <v>0.175</v>
      </c>
      <c r="F133" s="14">
        <f t="shared" si="83"/>
        <v>0.875</v>
      </c>
      <c r="G133" s="14">
        <f t="shared" si="83"/>
        <v>0.175</v>
      </c>
      <c r="H133" s="14">
        <f t="shared" si="83"/>
        <v>1.3</v>
      </c>
      <c r="I133" s="14">
        <f t="shared" si="83"/>
        <v>0</v>
      </c>
      <c r="J133" s="14">
        <f t="shared" si="83"/>
        <v>0</v>
      </c>
      <c r="K133" s="14">
        <f t="shared" si="83"/>
        <v>0</v>
      </c>
      <c r="L133" s="14">
        <f t="shared" si="83"/>
        <v>0</v>
      </c>
      <c r="M133" s="14">
        <f t="shared" si="83"/>
        <v>0</v>
      </c>
      <c r="N133" s="14">
        <f t="shared" si="83"/>
        <v>0</v>
      </c>
      <c r="O133" s="14">
        <f t="shared" si="83"/>
        <v>0</v>
      </c>
      <c r="P133" s="14">
        <f t="shared" si="83"/>
        <v>0</v>
      </c>
      <c r="Q133" s="14">
        <f t="shared" si="83"/>
        <v>0</v>
      </c>
      <c r="R133" s="14">
        <f t="shared" si="83"/>
        <v>0</v>
      </c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18">
        <v>107.0</v>
      </c>
      <c r="B134" s="16" t="s">
        <v>176</v>
      </c>
      <c r="C134" s="35">
        <f t="shared" ref="C134:C138" si="84">H134+M134+R134</f>
        <v>0</v>
      </c>
      <c r="D134" s="17"/>
      <c r="E134" s="17"/>
      <c r="F134" s="17"/>
      <c r="G134" s="17"/>
      <c r="H134" s="36">
        <f t="shared" ref="H134:H138" si="85">SUM(D134:G134)</f>
        <v>0</v>
      </c>
      <c r="I134" s="17"/>
      <c r="J134" s="17"/>
      <c r="K134" s="17"/>
      <c r="L134" s="17"/>
      <c r="M134" s="36">
        <f t="shared" ref="M134:M138" si="86">SUM(I134:L134)</f>
        <v>0</v>
      </c>
      <c r="N134" s="17"/>
      <c r="O134" s="17"/>
      <c r="P134" s="17"/>
      <c r="Q134" s="17"/>
      <c r="R134" s="36">
        <f t="shared" ref="R134:R138" si="87">SUM(N134:Q134)</f>
        <v>0</v>
      </c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18">
        <v>108.0</v>
      </c>
      <c r="B135" s="16" t="s">
        <v>177</v>
      </c>
      <c r="C135" s="35">
        <f t="shared" si="84"/>
        <v>0</v>
      </c>
      <c r="D135" s="17"/>
      <c r="E135" s="17"/>
      <c r="F135" s="17"/>
      <c r="G135" s="17"/>
      <c r="H135" s="36">
        <f t="shared" si="85"/>
        <v>0</v>
      </c>
      <c r="I135" s="17"/>
      <c r="J135" s="17"/>
      <c r="K135" s="17"/>
      <c r="L135" s="17"/>
      <c r="M135" s="36">
        <f t="shared" si="86"/>
        <v>0</v>
      </c>
      <c r="N135" s="17"/>
      <c r="O135" s="17"/>
      <c r="P135" s="17"/>
      <c r="Q135" s="17"/>
      <c r="R135" s="36">
        <f t="shared" si="87"/>
        <v>0</v>
      </c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18">
        <v>109.0</v>
      </c>
      <c r="B136" s="16" t="s">
        <v>178</v>
      </c>
      <c r="C136" s="35">
        <f t="shared" si="84"/>
        <v>0</v>
      </c>
      <c r="D136" s="17"/>
      <c r="E136" s="17"/>
      <c r="F136" s="17"/>
      <c r="G136" s="17"/>
      <c r="H136" s="36">
        <f t="shared" si="85"/>
        <v>0</v>
      </c>
      <c r="I136" s="17"/>
      <c r="J136" s="17"/>
      <c r="K136" s="17"/>
      <c r="L136" s="17"/>
      <c r="M136" s="36">
        <f t="shared" si="86"/>
        <v>0</v>
      </c>
      <c r="N136" s="17"/>
      <c r="O136" s="17"/>
      <c r="P136" s="17"/>
      <c r="Q136" s="17"/>
      <c r="R136" s="36">
        <f t="shared" si="87"/>
        <v>0</v>
      </c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18">
        <v>110.0</v>
      </c>
      <c r="B137" s="16" t="s">
        <v>179</v>
      </c>
      <c r="C137" s="35">
        <f t="shared" si="84"/>
        <v>1.3</v>
      </c>
      <c r="D137" s="19">
        <v>0.075</v>
      </c>
      <c r="E137" s="19">
        <v>0.175</v>
      </c>
      <c r="F137" s="19">
        <f>0.375+0.5</f>
        <v>0.875</v>
      </c>
      <c r="G137" s="19">
        <v>0.175</v>
      </c>
      <c r="H137" s="36">
        <f t="shared" si="85"/>
        <v>1.3</v>
      </c>
      <c r="I137" s="17"/>
      <c r="J137" s="17"/>
      <c r="K137" s="17"/>
      <c r="L137" s="17"/>
      <c r="M137" s="36">
        <f t="shared" si="86"/>
        <v>0</v>
      </c>
      <c r="N137" s="17"/>
      <c r="O137" s="17"/>
      <c r="P137" s="17"/>
      <c r="Q137" s="17"/>
      <c r="R137" s="36">
        <f t="shared" si="87"/>
        <v>0</v>
      </c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18">
        <v>111.0</v>
      </c>
      <c r="B138" s="16" t="s">
        <v>45</v>
      </c>
      <c r="C138" s="35">
        <f t="shared" si="84"/>
        <v>0</v>
      </c>
      <c r="D138" s="17"/>
      <c r="E138" s="17"/>
      <c r="F138" s="17"/>
      <c r="G138" s="17"/>
      <c r="H138" s="36">
        <f t="shared" si="85"/>
        <v>0</v>
      </c>
      <c r="I138" s="17"/>
      <c r="J138" s="17"/>
      <c r="K138" s="17"/>
      <c r="L138" s="17"/>
      <c r="M138" s="36">
        <f t="shared" si="86"/>
        <v>0</v>
      </c>
      <c r="N138" s="17"/>
      <c r="O138" s="17"/>
      <c r="P138" s="17"/>
      <c r="Q138" s="17"/>
      <c r="R138" s="36">
        <f t="shared" si="87"/>
        <v>0</v>
      </c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12" t="s">
        <v>180</v>
      </c>
      <c r="B139" s="13" t="s">
        <v>181</v>
      </c>
      <c r="C139" s="14">
        <f t="shared" ref="C139:R139" si="88">SUM(C140:C142)</f>
        <v>0</v>
      </c>
      <c r="D139" s="14">
        <f t="shared" si="88"/>
        <v>0</v>
      </c>
      <c r="E139" s="14">
        <f t="shared" si="88"/>
        <v>0</v>
      </c>
      <c r="F139" s="14">
        <f t="shared" si="88"/>
        <v>0</v>
      </c>
      <c r="G139" s="14">
        <f t="shared" si="88"/>
        <v>0</v>
      </c>
      <c r="H139" s="14">
        <f t="shared" si="88"/>
        <v>0</v>
      </c>
      <c r="I139" s="14">
        <f t="shared" si="88"/>
        <v>0</v>
      </c>
      <c r="J139" s="14">
        <f t="shared" si="88"/>
        <v>0</v>
      </c>
      <c r="K139" s="14">
        <f t="shared" si="88"/>
        <v>0</v>
      </c>
      <c r="L139" s="14">
        <f t="shared" si="88"/>
        <v>0</v>
      </c>
      <c r="M139" s="14">
        <f t="shared" si="88"/>
        <v>0</v>
      </c>
      <c r="N139" s="14">
        <f t="shared" si="88"/>
        <v>0</v>
      </c>
      <c r="O139" s="14">
        <f t="shared" si="88"/>
        <v>0</v>
      </c>
      <c r="P139" s="14">
        <f t="shared" si="88"/>
        <v>0</v>
      </c>
      <c r="Q139" s="14">
        <f t="shared" si="88"/>
        <v>0</v>
      </c>
      <c r="R139" s="14">
        <f t="shared" si="88"/>
        <v>0</v>
      </c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18">
        <v>112.0</v>
      </c>
      <c r="B140" s="16" t="s">
        <v>182</v>
      </c>
      <c r="C140" s="35">
        <f t="shared" ref="C140:C142" si="89">H140+M140+R140</f>
        <v>0</v>
      </c>
      <c r="D140" s="17"/>
      <c r="E140" s="17"/>
      <c r="F140" s="17"/>
      <c r="G140" s="17"/>
      <c r="H140" s="36">
        <f t="shared" ref="H140:H142" si="90">SUM(D140:G140)</f>
        <v>0</v>
      </c>
      <c r="I140" s="17"/>
      <c r="J140" s="17"/>
      <c r="K140" s="17"/>
      <c r="L140" s="17"/>
      <c r="M140" s="36">
        <f t="shared" ref="M140:M142" si="91">SUM(I140:L140)</f>
        <v>0</v>
      </c>
      <c r="N140" s="17"/>
      <c r="O140" s="17"/>
      <c r="P140" s="17"/>
      <c r="Q140" s="17"/>
      <c r="R140" s="36">
        <f t="shared" ref="R140:R142" si="92">SUM(N140:Q140)</f>
        <v>0</v>
      </c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18">
        <v>113.0</v>
      </c>
      <c r="B141" s="16" t="s">
        <v>183</v>
      </c>
      <c r="C141" s="35">
        <f t="shared" si="89"/>
        <v>0</v>
      </c>
      <c r="D141" s="17"/>
      <c r="E141" s="17"/>
      <c r="F141" s="17"/>
      <c r="G141" s="17"/>
      <c r="H141" s="36">
        <f t="shared" si="90"/>
        <v>0</v>
      </c>
      <c r="I141" s="17"/>
      <c r="J141" s="17"/>
      <c r="K141" s="17"/>
      <c r="L141" s="17"/>
      <c r="M141" s="36">
        <f t="shared" si="91"/>
        <v>0</v>
      </c>
      <c r="N141" s="17"/>
      <c r="O141" s="17"/>
      <c r="P141" s="17"/>
      <c r="Q141" s="17"/>
      <c r="R141" s="36">
        <f t="shared" si="92"/>
        <v>0</v>
      </c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18">
        <v>114.0</v>
      </c>
      <c r="B142" s="16" t="s">
        <v>184</v>
      </c>
      <c r="C142" s="35">
        <f t="shared" si="89"/>
        <v>0</v>
      </c>
      <c r="D142" s="17"/>
      <c r="E142" s="17"/>
      <c r="F142" s="17"/>
      <c r="G142" s="17"/>
      <c r="H142" s="36">
        <f t="shared" si="90"/>
        <v>0</v>
      </c>
      <c r="I142" s="17"/>
      <c r="J142" s="17"/>
      <c r="K142" s="17"/>
      <c r="L142" s="17"/>
      <c r="M142" s="36">
        <f t="shared" si="91"/>
        <v>0</v>
      </c>
      <c r="N142" s="17"/>
      <c r="O142" s="17"/>
      <c r="P142" s="17"/>
      <c r="Q142" s="17"/>
      <c r="R142" s="36">
        <f t="shared" si="92"/>
        <v>0</v>
      </c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12" t="s">
        <v>185</v>
      </c>
      <c r="B143" s="13" t="s">
        <v>186</v>
      </c>
      <c r="C143" s="14">
        <f t="shared" ref="C143:R143" si="93">SUM(C144:C147)</f>
        <v>0.2</v>
      </c>
      <c r="D143" s="14">
        <f t="shared" si="93"/>
        <v>0</v>
      </c>
      <c r="E143" s="14">
        <f t="shared" si="93"/>
        <v>0</v>
      </c>
      <c r="F143" s="14">
        <f t="shared" si="93"/>
        <v>0</v>
      </c>
      <c r="G143" s="14">
        <f t="shared" si="93"/>
        <v>0.2</v>
      </c>
      <c r="H143" s="14">
        <f t="shared" si="93"/>
        <v>0.2</v>
      </c>
      <c r="I143" s="14">
        <f t="shared" si="93"/>
        <v>0</v>
      </c>
      <c r="J143" s="14">
        <f t="shared" si="93"/>
        <v>0</v>
      </c>
      <c r="K143" s="14">
        <f t="shared" si="93"/>
        <v>0</v>
      </c>
      <c r="L143" s="14">
        <f t="shared" si="93"/>
        <v>0</v>
      </c>
      <c r="M143" s="14">
        <f t="shared" si="93"/>
        <v>0</v>
      </c>
      <c r="N143" s="14">
        <f t="shared" si="93"/>
        <v>0</v>
      </c>
      <c r="O143" s="14">
        <f t="shared" si="93"/>
        <v>0</v>
      </c>
      <c r="P143" s="14">
        <f t="shared" si="93"/>
        <v>0</v>
      </c>
      <c r="Q143" s="14">
        <f t="shared" si="93"/>
        <v>0</v>
      </c>
      <c r="R143" s="14">
        <f t="shared" si="93"/>
        <v>0</v>
      </c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18">
        <v>115.0</v>
      </c>
      <c r="B144" s="16" t="s">
        <v>187</v>
      </c>
      <c r="C144" s="35">
        <f t="shared" ref="C144:C149" si="94">H144+M144+R144</f>
        <v>0.2</v>
      </c>
      <c r="D144" s="19">
        <v>0.0</v>
      </c>
      <c r="E144" s="19">
        <v>0.0</v>
      </c>
      <c r="F144" s="19">
        <v>0.0</v>
      </c>
      <c r="G144" s="19">
        <v>0.2</v>
      </c>
      <c r="H144" s="36">
        <f t="shared" ref="H144:H149" si="95">SUM(D144:G144)</f>
        <v>0.2</v>
      </c>
      <c r="I144" s="17"/>
      <c r="J144" s="17"/>
      <c r="K144" s="17"/>
      <c r="L144" s="17"/>
      <c r="M144" s="36">
        <f t="shared" ref="M144:M149" si="96">SUM(I144:L144)</f>
        <v>0</v>
      </c>
      <c r="N144" s="17"/>
      <c r="O144" s="17"/>
      <c r="P144" s="17"/>
      <c r="Q144" s="17"/>
      <c r="R144" s="36">
        <f t="shared" ref="R144:R149" si="97">SUM(N144:Q144)</f>
        <v>0</v>
      </c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18">
        <v>116.0</v>
      </c>
      <c r="B145" s="16" t="s">
        <v>188</v>
      </c>
      <c r="C145" s="35">
        <f t="shared" si="94"/>
        <v>0</v>
      </c>
      <c r="D145" s="19">
        <v>0.0</v>
      </c>
      <c r="E145" s="19">
        <v>0.0</v>
      </c>
      <c r="F145" s="19">
        <v>0.0</v>
      </c>
      <c r="G145" s="19">
        <v>0.0</v>
      </c>
      <c r="H145" s="36">
        <f t="shared" si="95"/>
        <v>0</v>
      </c>
      <c r="I145" s="17"/>
      <c r="J145" s="17"/>
      <c r="K145" s="17"/>
      <c r="L145" s="17"/>
      <c r="M145" s="36">
        <f t="shared" si="96"/>
        <v>0</v>
      </c>
      <c r="N145" s="17"/>
      <c r="O145" s="17"/>
      <c r="P145" s="17"/>
      <c r="Q145" s="17"/>
      <c r="R145" s="36">
        <f t="shared" si="97"/>
        <v>0</v>
      </c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18">
        <v>117.0</v>
      </c>
      <c r="B146" s="16" t="s">
        <v>189</v>
      </c>
      <c r="C146" s="35">
        <f t="shared" si="94"/>
        <v>0</v>
      </c>
      <c r="D146" s="19">
        <v>0.0</v>
      </c>
      <c r="E146" s="19">
        <v>0.0</v>
      </c>
      <c r="F146" s="19">
        <v>0.0</v>
      </c>
      <c r="G146" s="19">
        <v>0.0</v>
      </c>
      <c r="H146" s="36">
        <f t="shared" si="95"/>
        <v>0</v>
      </c>
      <c r="I146" s="17"/>
      <c r="J146" s="17"/>
      <c r="K146" s="17"/>
      <c r="L146" s="17"/>
      <c r="M146" s="36">
        <f t="shared" si="96"/>
        <v>0</v>
      </c>
      <c r="N146" s="17"/>
      <c r="O146" s="17"/>
      <c r="P146" s="17"/>
      <c r="Q146" s="17"/>
      <c r="R146" s="36">
        <f t="shared" si="97"/>
        <v>0</v>
      </c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18">
        <v>118.0</v>
      </c>
      <c r="B147" s="16" t="s">
        <v>45</v>
      </c>
      <c r="C147" s="35">
        <f t="shared" si="94"/>
        <v>0</v>
      </c>
      <c r="D147" s="19">
        <v>0.0</v>
      </c>
      <c r="E147" s="19">
        <v>0.0</v>
      </c>
      <c r="F147" s="19">
        <v>0.0</v>
      </c>
      <c r="G147" s="19">
        <v>0.0</v>
      </c>
      <c r="H147" s="36">
        <f t="shared" si="95"/>
        <v>0</v>
      </c>
      <c r="I147" s="17"/>
      <c r="J147" s="17"/>
      <c r="K147" s="17"/>
      <c r="L147" s="17"/>
      <c r="M147" s="36">
        <f t="shared" si="96"/>
        <v>0</v>
      </c>
      <c r="N147" s="17"/>
      <c r="O147" s="17"/>
      <c r="P147" s="17"/>
      <c r="Q147" s="17"/>
      <c r="R147" s="36">
        <f t="shared" si="97"/>
        <v>0</v>
      </c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12">
        <v>119.0</v>
      </c>
      <c r="B148" s="13" t="s">
        <v>190</v>
      </c>
      <c r="C148" s="14">
        <f t="shared" si="94"/>
        <v>0</v>
      </c>
      <c r="D148" s="14"/>
      <c r="E148" s="14"/>
      <c r="F148" s="14"/>
      <c r="G148" s="14"/>
      <c r="H148" s="14">
        <f t="shared" si="95"/>
        <v>0</v>
      </c>
      <c r="I148" s="14"/>
      <c r="J148" s="14"/>
      <c r="K148" s="14"/>
      <c r="L148" s="14"/>
      <c r="M148" s="14">
        <f t="shared" si="96"/>
        <v>0</v>
      </c>
      <c r="N148" s="14"/>
      <c r="O148" s="14"/>
      <c r="P148" s="14"/>
      <c r="Q148" s="14"/>
      <c r="R148" s="14">
        <f t="shared" si="97"/>
        <v>0</v>
      </c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12">
        <v>120.0</v>
      </c>
      <c r="B149" s="13" t="s">
        <v>191</v>
      </c>
      <c r="C149" s="14">
        <f t="shared" si="94"/>
        <v>0</v>
      </c>
      <c r="D149" s="14"/>
      <c r="E149" s="14"/>
      <c r="F149" s="14"/>
      <c r="G149" s="14"/>
      <c r="H149" s="14">
        <f t="shared" si="95"/>
        <v>0</v>
      </c>
      <c r="I149" s="14"/>
      <c r="J149" s="14"/>
      <c r="K149" s="14"/>
      <c r="L149" s="14"/>
      <c r="M149" s="14">
        <f t="shared" si="96"/>
        <v>0</v>
      </c>
      <c r="N149" s="14"/>
      <c r="O149" s="14"/>
      <c r="P149" s="14"/>
      <c r="Q149" s="14"/>
      <c r="R149" s="14">
        <f t="shared" si="97"/>
        <v>0</v>
      </c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12" t="s">
        <v>192</v>
      </c>
      <c r="B150" s="13" t="s">
        <v>193</v>
      </c>
      <c r="C150" s="14">
        <f t="shared" ref="C150:R150" si="98">SUM(C151:C153)</f>
        <v>0</v>
      </c>
      <c r="D150" s="14">
        <f t="shared" si="98"/>
        <v>0</v>
      </c>
      <c r="E150" s="14">
        <f t="shared" si="98"/>
        <v>0</v>
      </c>
      <c r="F150" s="14">
        <f t="shared" si="98"/>
        <v>0</v>
      </c>
      <c r="G150" s="14">
        <f t="shared" si="98"/>
        <v>0</v>
      </c>
      <c r="H150" s="14">
        <f t="shared" si="98"/>
        <v>0</v>
      </c>
      <c r="I150" s="14">
        <f t="shared" si="98"/>
        <v>0</v>
      </c>
      <c r="J150" s="14">
        <f t="shared" si="98"/>
        <v>0</v>
      </c>
      <c r="K150" s="14">
        <f t="shared" si="98"/>
        <v>0</v>
      </c>
      <c r="L150" s="14">
        <f t="shared" si="98"/>
        <v>0</v>
      </c>
      <c r="M150" s="14">
        <f t="shared" si="98"/>
        <v>0</v>
      </c>
      <c r="N150" s="14">
        <f t="shared" si="98"/>
        <v>0</v>
      </c>
      <c r="O150" s="14">
        <f t="shared" si="98"/>
        <v>0</v>
      </c>
      <c r="P150" s="14">
        <f t="shared" si="98"/>
        <v>0</v>
      </c>
      <c r="Q150" s="14">
        <f t="shared" si="98"/>
        <v>0</v>
      </c>
      <c r="R150" s="14">
        <f t="shared" si="98"/>
        <v>0</v>
      </c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18">
        <v>121.0</v>
      </c>
      <c r="B151" s="16" t="s">
        <v>194</v>
      </c>
      <c r="C151" s="35">
        <f t="shared" ref="C151:C153" si="99">H151+M151+R151</f>
        <v>0</v>
      </c>
      <c r="D151" s="17"/>
      <c r="E151" s="17"/>
      <c r="F151" s="17"/>
      <c r="G151" s="17"/>
      <c r="H151" s="36">
        <f t="shared" ref="H151:H153" si="100">SUM(D151:G151)</f>
        <v>0</v>
      </c>
      <c r="I151" s="17"/>
      <c r="J151" s="17"/>
      <c r="K151" s="17"/>
      <c r="L151" s="17"/>
      <c r="M151" s="36">
        <f t="shared" ref="M151:M153" si="101">SUM(I151:L151)</f>
        <v>0</v>
      </c>
      <c r="N151" s="17"/>
      <c r="O151" s="17"/>
      <c r="P151" s="17"/>
      <c r="Q151" s="17"/>
      <c r="R151" s="36">
        <f t="shared" ref="R151:R153" si="102">SUM(N151:Q151)</f>
        <v>0</v>
      </c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18">
        <v>122.0</v>
      </c>
      <c r="B152" s="16" t="s">
        <v>195</v>
      </c>
      <c r="C152" s="35">
        <f t="shared" si="99"/>
        <v>0</v>
      </c>
      <c r="D152" s="17"/>
      <c r="E152" s="17"/>
      <c r="F152" s="17"/>
      <c r="G152" s="17"/>
      <c r="H152" s="36">
        <f t="shared" si="100"/>
        <v>0</v>
      </c>
      <c r="I152" s="17"/>
      <c r="J152" s="17"/>
      <c r="K152" s="17"/>
      <c r="L152" s="17"/>
      <c r="M152" s="36">
        <f t="shared" si="101"/>
        <v>0</v>
      </c>
      <c r="N152" s="17"/>
      <c r="O152" s="17"/>
      <c r="P152" s="17"/>
      <c r="Q152" s="17"/>
      <c r="R152" s="36">
        <f t="shared" si="102"/>
        <v>0</v>
      </c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18">
        <v>123.0</v>
      </c>
      <c r="B153" s="16" t="s">
        <v>196</v>
      </c>
      <c r="C153" s="35">
        <f t="shared" si="99"/>
        <v>0</v>
      </c>
      <c r="D153" s="17"/>
      <c r="E153" s="17"/>
      <c r="F153" s="17"/>
      <c r="G153" s="17"/>
      <c r="H153" s="36">
        <f t="shared" si="100"/>
        <v>0</v>
      </c>
      <c r="I153" s="17"/>
      <c r="J153" s="17"/>
      <c r="K153" s="17"/>
      <c r="L153" s="17"/>
      <c r="M153" s="36">
        <f t="shared" si="101"/>
        <v>0</v>
      </c>
      <c r="N153" s="17"/>
      <c r="O153" s="17"/>
      <c r="P153" s="17"/>
      <c r="Q153" s="17"/>
      <c r="R153" s="36">
        <f t="shared" si="102"/>
        <v>0</v>
      </c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12" t="s">
        <v>197</v>
      </c>
      <c r="B154" s="13" t="s">
        <v>198</v>
      </c>
      <c r="C154" s="14">
        <f t="shared" ref="C154:R154" si="103">SUM(C155:C157)</f>
        <v>0</v>
      </c>
      <c r="D154" s="14">
        <f t="shared" si="103"/>
        <v>0</v>
      </c>
      <c r="E154" s="14">
        <f t="shared" si="103"/>
        <v>0</v>
      </c>
      <c r="F154" s="14">
        <f t="shared" si="103"/>
        <v>0</v>
      </c>
      <c r="G154" s="14">
        <f t="shared" si="103"/>
        <v>0</v>
      </c>
      <c r="H154" s="14">
        <f t="shared" si="103"/>
        <v>0</v>
      </c>
      <c r="I154" s="14">
        <f t="shared" si="103"/>
        <v>0</v>
      </c>
      <c r="J154" s="14">
        <f t="shared" si="103"/>
        <v>0</v>
      </c>
      <c r="K154" s="14">
        <f t="shared" si="103"/>
        <v>0</v>
      </c>
      <c r="L154" s="14">
        <f t="shared" si="103"/>
        <v>0</v>
      </c>
      <c r="M154" s="14">
        <f t="shared" si="103"/>
        <v>0</v>
      </c>
      <c r="N154" s="14">
        <f t="shared" si="103"/>
        <v>0</v>
      </c>
      <c r="O154" s="14">
        <f t="shared" si="103"/>
        <v>0</v>
      </c>
      <c r="P154" s="14">
        <f t="shared" si="103"/>
        <v>0</v>
      </c>
      <c r="Q154" s="14">
        <f t="shared" si="103"/>
        <v>0</v>
      </c>
      <c r="R154" s="14">
        <f t="shared" si="103"/>
        <v>0</v>
      </c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18">
        <v>124.0</v>
      </c>
      <c r="B155" s="16" t="s">
        <v>199</v>
      </c>
      <c r="C155" s="35">
        <f t="shared" ref="C155:C157" si="104">H155+M155+R155</f>
        <v>0</v>
      </c>
      <c r="D155" s="17"/>
      <c r="E155" s="17"/>
      <c r="F155" s="17"/>
      <c r="G155" s="17"/>
      <c r="H155" s="36">
        <f t="shared" ref="H155:H157" si="105">SUM(D155:G155)</f>
        <v>0</v>
      </c>
      <c r="I155" s="17"/>
      <c r="J155" s="17"/>
      <c r="K155" s="17"/>
      <c r="L155" s="17"/>
      <c r="M155" s="36">
        <f t="shared" ref="M155:M157" si="106">SUM(I155:L155)</f>
        <v>0</v>
      </c>
      <c r="N155" s="17"/>
      <c r="O155" s="17"/>
      <c r="P155" s="17"/>
      <c r="Q155" s="17"/>
      <c r="R155" s="36">
        <f t="shared" ref="R155:R157" si="107">SUM(N155:Q155)</f>
        <v>0</v>
      </c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18">
        <v>125.0</v>
      </c>
      <c r="B156" s="16" t="s">
        <v>200</v>
      </c>
      <c r="C156" s="35">
        <f t="shared" si="104"/>
        <v>0</v>
      </c>
      <c r="D156" s="17"/>
      <c r="E156" s="17"/>
      <c r="F156" s="17"/>
      <c r="G156" s="17"/>
      <c r="H156" s="36">
        <f t="shared" si="105"/>
        <v>0</v>
      </c>
      <c r="I156" s="17"/>
      <c r="J156" s="17"/>
      <c r="K156" s="17"/>
      <c r="L156" s="17"/>
      <c r="M156" s="36">
        <f t="shared" si="106"/>
        <v>0</v>
      </c>
      <c r="N156" s="17"/>
      <c r="O156" s="17"/>
      <c r="P156" s="17"/>
      <c r="Q156" s="17"/>
      <c r="R156" s="36">
        <f t="shared" si="107"/>
        <v>0</v>
      </c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18">
        <v>126.0</v>
      </c>
      <c r="B157" s="16" t="s">
        <v>201</v>
      </c>
      <c r="C157" s="35">
        <f t="shared" si="104"/>
        <v>0</v>
      </c>
      <c r="D157" s="17"/>
      <c r="E157" s="17"/>
      <c r="F157" s="17"/>
      <c r="G157" s="17"/>
      <c r="H157" s="36">
        <f t="shared" si="105"/>
        <v>0</v>
      </c>
      <c r="I157" s="17"/>
      <c r="J157" s="17"/>
      <c r="K157" s="17"/>
      <c r="L157" s="17"/>
      <c r="M157" s="36">
        <f t="shared" si="106"/>
        <v>0</v>
      </c>
      <c r="N157" s="17"/>
      <c r="O157" s="17"/>
      <c r="P157" s="17"/>
      <c r="Q157" s="17"/>
      <c r="R157" s="36">
        <f t="shared" si="107"/>
        <v>0</v>
      </c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9" t="s">
        <v>202</v>
      </c>
      <c r="B158" s="10" t="s">
        <v>203</v>
      </c>
      <c r="C158" s="11">
        <f t="shared" ref="C158:R158" si="108">C159+C163+C171+C174+C178+C184+C186+C188+C189</f>
        <v>19.8</v>
      </c>
      <c r="D158" s="11">
        <f t="shared" si="108"/>
        <v>0</v>
      </c>
      <c r="E158" s="11">
        <f t="shared" si="108"/>
        <v>0</v>
      </c>
      <c r="F158" s="11">
        <f t="shared" si="108"/>
        <v>0</v>
      </c>
      <c r="G158" s="11">
        <f t="shared" si="108"/>
        <v>0</v>
      </c>
      <c r="H158" s="11">
        <f t="shared" si="108"/>
        <v>19.8</v>
      </c>
      <c r="I158" s="11">
        <f t="shared" si="108"/>
        <v>0</v>
      </c>
      <c r="J158" s="11">
        <f t="shared" si="108"/>
        <v>0</v>
      </c>
      <c r="K158" s="11">
        <f t="shared" si="108"/>
        <v>0</v>
      </c>
      <c r="L158" s="11">
        <f t="shared" si="108"/>
        <v>0</v>
      </c>
      <c r="M158" s="11">
        <f t="shared" si="108"/>
        <v>0</v>
      </c>
      <c r="N158" s="11">
        <f t="shared" si="108"/>
        <v>0</v>
      </c>
      <c r="O158" s="11">
        <f t="shared" si="108"/>
        <v>0</v>
      </c>
      <c r="P158" s="11">
        <f t="shared" si="108"/>
        <v>0</v>
      </c>
      <c r="Q158" s="11">
        <f t="shared" si="108"/>
        <v>0</v>
      </c>
      <c r="R158" s="11">
        <f t="shared" si="108"/>
        <v>0</v>
      </c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12" t="s">
        <v>204</v>
      </c>
      <c r="B159" s="13" t="s">
        <v>205</v>
      </c>
      <c r="C159" s="14">
        <f t="shared" ref="C159:R159" si="109">SUM(C160:C162)</f>
        <v>0</v>
      </c>
      <c r="D159" s="14">
        <f t="shared" si="109"/>
        <v>0</v>
      </c>
      <c r="E159" s="14">
        <f t="shared" si="109"/>
        <v>0</v>
      </c>
      <c r="F159" s="14">
        <f t="shared" si="109"/>
        <v>0</v>
      </c>
      <c r="G159" s="14">
        <f t="shared" si="109"/>
        <v>0</v>
      </c>
      <c r="H159" s="14">
        <f t="shared" si="109"/>
        <v>0</v>
      </c>
      <c r="I159" s="14">
        <f t="shared" si="109"/>
        <v>0</v>
      </c>
      <c r="J159" s="14">
        <f t="shared" si="109"/>
        <v>0</v>
      </c>
      <c r="K159" s="14">
        <f t="shared" si="109"/>
        <v>0</v>
      </c>
      <c r="L159" s="14">
        <f t="shared" si="109"/>
        <v>0</v>
      </c>
      <c r="M159" s="14">
        <f t="shared" si="109"/>
        <v>0</v>
      </c>
      <c r="N159" s="14">
        <f t="shared" si="109"/>
        <v>0</v>
      </c>
      <c r="O159" s="14">
        <f t="shared" si="109"/>
        <v>0</v>
      </c>
      <c r="P159" s="14">
        <f t="shared" si="109"/>
        <v>0</v>
      </c>
      <c r="Q159" s="14">
        <f t="shared" si="109"/>
        <v>0</v>
      </c>
      <c r="R159" s="14">
        <f t="shared" si="109"/>
        <v>0</v>
      </c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18">
        <v>127.0</v>
      </c>
      <c r="B160" s="16" t="s">
        <v>206</v>
      </c>
      <c r="C160" s="35">
        <f t="shared" ref="C160:C162" si="110">H160+M160+R160</f>
        <v>0</v>
      </c>
      <c r="D160" s="17"/>
      <c r="E160" s="17"/>
      <c r="F160" s="17"/>
      <c r="G160" s="17"/>
      <c r="H160" s="36">
        <f t="shared" ref="H160:H162" si="111">SUM(D160:G160)</f>
        <v>0</v>
      </c>
      <c r="I160" s="17"/>
      <c r="J160" s="17"/>
      <c r="K160" s="17"/>
      <c r="L160" s="17"/>
      <c r="M160" s="36">
        <f t="shared" ref="M160:M162" si="112">SUM(I160:L160)</f>
        <v>0</v>
      </c>
      <c r="N160" s="17"/>
      <c r="O160" s="17"/>
      <c r="P160" s="17"/>
      <c r="Q160" s="17"/>
      <c r="R160" s="36">
        <f t="shared" ref="R160:R162" si="113">SUM(N160:Q160)</f>
        <v>0</v>
      </c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18">
        <v>128.0</v>
      </c>
      <c r="B161" s="16" t="s">
        <v>207</v>
      </c>
      <c r="C161" s="35">
        <f t="shared" si="110"/>
        <v>0</v>
      </c>
      <c r="D161" s="17"/>
      <c r="E161" s="17"/>
      <c r="F161" s="17"/>
      <c r="G161" s="17"/>
      <c r="H161" s="36">
        <f t="shared" si="111"/>
        <v>0</v>
      </c>
      <c r="I161" s="17"/>
      <c r="J161" s="17"/>
      <c r="K161" s="17"/>
      <c r="L161" s="17"/>
      <c r="M161" s="36">
        <f t="shared" si="112"/>
        <v>0</v>
      </c>
      <c r="N161" s="17"/>
      <c r="O161" s="17"/>
      <c r="P161" s="17"/>
      <c r="Q161" s="17"/>
      <c r="R161" s="36">
        <f t="shared" si="113"/>
        <v>0</v>
      </c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18">
        <v>129.0</v>
      </c>
      <c r="B162" s="16" t="s">
        <v>208</v>
      </c>
      <c r="C162" s="35">
        <f t="shared" si="110"/>
        <v>0</v>
      </c>
      <c r="D162" s="17"/>
      <c r="E162" s="17"/>
      <c r="F162" s="17"/>
      <c r="G162" s="17"/>
      <c r="H162" s="36">
        <f t="shared" si="111"/>
        <v>0</v>
      </c>
      <c r="I162" s="17"/>
      <c r="J162" s="17"/>
      <c r="K162" s="17"/>
      <c r="L162" s="17"/>
      <c r="M162" s="36">
        <f t="shared" si="112"/>
        <v>0</v>
      </c>
      <c r="N162" s="17"/>
      <c r="O162" s="17"/>
      <c r="P162" s="17"/>
      <c r="Q162" s="17"/>
      <c r="R162" s="36">
        <f t="shared" si="113"/>
        <v>0</v>
      </c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12" t="s">
        <v>209</v>
      </c>
      <c r="B163" s="13" t="s">
        <v>210</v>
      </c>
      <c r="C163" s="14">
        <f>SUM(C164:C170)</f>
        <v>19.8</v>
      </c>
      <c r="D163" s="14">
        <f t="shared" ref="D163:G163" si="114">SUM(D165:D170)</f>
        <v>0</v>
      </c>
      <c r="E163" s="14">
        <f t="shared" si="114"/>
        <v>0</v>
      </c>
      <c r="F163" s="14">
        <f t="shared" si="114"/>
        <v>0</v>
      </c>
      <c r="G163" s="14">
        <f t="shared" si="114"/>
        <v>0</v>
      </c>
      <c r="H163" s="14">
        <f t="shared" ref="H163:R163" si="115">SUM(H164:H170)</f>
        <v>19.8</v>
      </c>
      <c r="I163" s="14">
        <f t="shared" si="115"/>
        <v>0</v>
      </c>
      <c r="J163" s="14">
        <f t="shared" si="115"/>
        <v>0</v>
      </c>
      <c r="K163" s="14">
        <f t="shared" si="115"/>
        <v>0</v>
      </c>
      <c r="L163" s="14">
        <f t="shared" si="115"/>
        <v>0</v>
      </c>
      <c r="M163" s="14">
        <f t="shared" si="115"/>
        <v>0</v>
      </c>
      <c r="N163" s="14">
        <f t="shared" si="115"/>
        <v>0</v>
      </c>
      <c r="O163" s="14">
        <f t="shared" si="115"/>
        <v>0</v>
      </c>
      <c r="P163" s="14">
        <f t="shared" si="115"/>
        <v>0</v>
      </c>
      <c r="Q163" s="14">
        <f t="shared" si="115"/>
        <v>0</v>
      </c>
      <c r="R163" s="14">
        <f t="shared" si="115"/>
        <v>0</v>
      </c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18">
        <v>130.0</v>
      </c>
      <c r="B164" s="16" t="s">
        <v>211</v>
      </c>
      <c r="C164" s="35">
        <f t="shared" ref="C164:C170" si="116">H164+M164+R164</f>
        <v>19.8</v>
      </c>
      <c r="H164" s="36">
        <f>SUM(D203:G203)</f>
        <v>19.8</v>
      </c>
      <c r="I164" s="17"/>
      <c r="J164" s="17"/>
      <c r="K164" s="17"/>
      <c r="L164" s="17"/>
      <c r="M164" s="36">
        <f t="shared" ref="M164:M170" si="117">SUM(I164:L164)</f>
        <v>0</v>
      </c>
      <c r="N164" s="17"/>
      <c r="O164" s="17"/>
      <c r="P164" s="17"/>
      <c r="Q164" s="17"/>
      <c r="R164" s="36">
        <f t="shared" ref="R164:R170" si="118">SUM(N164:Q164)</f>
        <v>0</v>
      </c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18">
        <v>131.0</v>
      </c>
      <c r="B165" s="16" t="s">
        <v>212</v>
      </c>
      <c r="C165" s="35">
        <f t="shared" si="116"/>
        <v>0</v>
      </c>
      <c r="D165" s="17"/>
      <c r="E165" s="17"/>
      <c r="F165" s="17"/>
      <c r="G165" s="17"/>
      <c r="H165" s="36">
        <f t="shared" ref="H165:H170" si="119">SUM(D165:G165)</f>
        <v>0</v>
      </c>
      <c r="I165" s="17"/>
      <c r="J165" s="17"/>
      <c r="K165" s="17"/>
      <c r="L165" s="17"/>
      <c r="M165" s="36">
        <f t="shared" si="117"/>
        <v>0</v>
      </c>
      <c r="N165" s="17"/>
      <c r="O165" s="17"/>
      <c r="P165" s="17"/>
      <c r="Q165" s="17"/>
      <c r="R165" s="36">
        <f t="shared" si="118"/>
        <v>0</v>
      </c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18">
        <v>132.0</v>
      </c>
      <c r="B166" s="16" t="s">
        <v>213</v>
      </c>
      <c r="C166" s="35">
        <f t="shared" si="116"/>
        <v>0</v>
      </c>
      <c r="D166" s="17"/>
      <c r="E166" s="17"/>
      <c r="F166" s="17"/>
      <c r="G166" s="17"/>
      <c r="H166" s="36">
        <f t="shared" si="119"/>
        <v>0</v>
      </c>
      <c r="I166" s="17"/>
      <c r="J166" s="17"/>
      <c r="K166" s="17"/>
      <c r="L166" s="17"/>
      <c r="M166" s="36">
        <f t="shared" si="117"/>
        <v>0</v>
      </c>
      <c r="N166" s="17"/>
      <c r="O166" s="17"/>
      <c r="P166" s="17"/>
      <c r="Q166" s="17"/>
      <c r="R166" s="36">
        <f t="shared" si="118"/>
        <v>0</v>
      </c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18">
        <v>133.0</v>
      </c>
      <c r="B167" s="16" t="s">
        <v>214</v>
      </c>
      <c r="C167" s="35">
        <f t="shared" si="116"/>
        <v>0</v>
      </c>
      <c r="D167" s="17"/>
      <c r="E167" s="17"/>
      <c r="F167" s="17"/>
      <c r="G167" s="17"/>
      <c r="H167" s="36">
        <f t="shared" si="119"/>
        <v>0</v>
      </c>
      <c r="I167" s="17"/>
      <c r="J167" s="17"/>
      <c r="K167" s="17"/>
      <c r="L167" s="17"/>
      <c r="M167" s="36">
        <f t="shared" si="117"/>
        <v>0</v>
      </c>
      <c r="N167" s="17"/>
      <c r="O167" s="17"/>
      <c r="P167" s="17"/>
      <c r="Q167" s="17"/>
      <c r="R167" s="36">
        <f t="shared" si="118"/>
        <v>0</v>
      </c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18">
        <v>134.0</v>
      </c>
      <c r="B168" s="16" t="s">
        <v>215</v>
      </c>
      <c r="C168" s="35">
        <f t="shared" si="116"/>
        <v>0</v>
      </c>
      <c r="D168" s="17"/>
      <c r="E168" s="17"/>
      <c r="F168" s="17"/>
      <c r="G168" s="17"/>
      <c r="H168" s="36">
        <f t="shared" si="119"/>
        <v>0</v>
      </c>
      <c r="I168" s="17"/>
      <c r="J168" s="17"/>
      <c r="K168" s="17"/>
      <c r="L168" s="17"/>
      <c r="M168" s="36">
        <f t="shared" si="117"/>
        <v>0</v>
      </c>
      <c r="N168" s="17"/>
      <c r="O168" s="17"/>
      <c r="P168" s="17"/>
      <c r="Q168" s="17"/>
      <c r="R168" s="36">
        <f t="shared" si="118"/>
        <v>0</v>
      </c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18">
        <v>135.0</v>
      </c>
      <c r="B169" s="16" t="s">
        <v>216</v>
      </c>
      <c r="C169" s="35">
        <f t="shared" si="116"/>
        <v>0</v>
      </c>
      <c r="D169" s="17"/>
      <c r="E169" s="17"/>
      <c r="F169" s="17"/>
      <c r="G169" s="17"/>
      <c r="H169" s="36">
        <f t="shared" si="119"/>
        <v>0</v>
      </c>
      <c r="I169" s="17"/>
      <c r="J169" s="17"/>
      <c r="K169" s="17"/>
      <c r="L169" s="17"/>
      <c r="M169" s="36">
        <f t="shared" si="117"/>
        <v>0</v>
      </c>
      <c r="N169" s="17"/>
      <c r="O169" s="17"/>
      <c r="P169" s="17"/>
      <c r="Q169" s="17"/>
      <c r="R169" s="36">
        <f t="shared" si="118"/>
        <v>0</v>
      </c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18">
        <v>136.0</v>
      </c>
      <c r="B170" s="16" t="s">
        <v>217</v>
      </c>
      <c r="C170" s="35">
        <f t="shared" si="116"/>
        <v>0</v>
      </c>
      <c r="D170" s="17"/>
      <c r="E170" s="17"/>
      <c r="F170" s="17"/>
      <c r="G170" s="17"/>
      <c r="H170" s="36">
        <f t="shared" si="119"/>
        <v>0</v>
      </c>
      <c r="I170" s="17"/>
      <c r="J170" s="17"/>
      <c r="K170" s="17"/>
      <c r="L170" s="17"/>
      <c r="M170" s="36">
        <f t="shared" si="117"/>
        <v>0</v>
      </c>
      <c r="N170" s="17"/>
      <c r="O170" s="17"/>
      <c r="P170" s="17"/>
      <c r="Q170" s="17"/>
      <c r="R170" s="36">
        <f t="shared" si="118"/>
        <v>0</v>
      </c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12" t="s">
        <v>218</v>
      </c>
      <c r="B171" s="13" t="s">
        <v>219</v>
      </c>
      <c r="C171" s="14">
        <f t="shared" ref="C171:R171" si="120">SUM(C172:C173)</f>
        <v>0</v>
      </c>
      <c r="D171" s="14">
        <f t="shared" si="120"/>
        <v>0</v>
      </c>
      <c r="E171" s="14">
        <f t="shared" si="120"/>
        <v>0</v>
      </c>
      <c r="F171" s="14">
        <f t="shared" si="120"/>
        <v>0</v>
      </c>
      <c r="G171" s="14">
        <f t="shared" si="120"/>
        <v>0</v>
      </c>
      <c r="H171" s="14">
        <f t="shared" si="120"/>
        <v>0</v>
      </c>
      <c r="I171" s="14">
        <f t="shared" si="120"/>
        <v>0</v>
      </c>
      <c r="J171" s="14">
        <f t="shared" si="120"/>
        <v>0</v>
      </c>
      <c r="K171" s="14">
        <f t="shared" si="120"/>
        <v>0</v>
      </c>
      <c r="L171" s="14">
        <f t="shared" si="120"/>
        <v>0</v>
      </c>
      <c r="M171" s="14">
        <f t="shared" si="120"/>
        <v>0</v>
      </c>
      <c r="N171" s="14">
        <f t="shared" si="120"/>
        <v>0</v>
      </c>
      <c r="O171" s="14">
        <f t="shared" si="120"/>
        <v>0</v>
      </c>
      <c r="P171" s="14">
        <f t="shared" si="120"/>
        <v>0</v>
      </c>
      <c r="Q171" s="14">
        <f t="shared" si="120"/>
        <v>0</v>
      </c>
      <c r="R171" s="14">
        <f t="shared" si="120"/>
        <v>0</v>
      </c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18">
        <v>137.0</v>
      </c>
      <c r="B172" s="16" t="s">
        <v>220</v>
      </c>
      <c r="C172" s="35">
        <f t="shared" ref="C172:C173" si="121">H172+M172+R172</f>
        <v>0</v>
      </c>
      <c r="D172" s="17"/>
      <c r="E172" s="17"/>
      <c r="F172" s="17"/>
      <c r="G172" s="17"/>
      <c r="H172" s="36">
        <f t="shared" ref="H172:H173" si="122">SUM(D172:G172)</f>
        <v>0</v>
      </c>
      <c r="I172" s="17"/>
      <c r="J172" s="17"/>
      <c r="K172" s="17"/>
      <c r="L172" s="17"/>
      <c r="M172" s="36">
        <f t="shared" ref="M172:M173" si="123">SUM(I172:L172)</f>
        <v>0</v>
      </c>
      <c r="N172" s="17"/>
      <c r="O172" s="17"/>
      <c r="P172" s="17"/>
      <c r="Q172" s="17"/>
      <c r="R172" s="36">
        <f t="shared" ref="R172:R173" si="124">SUM(N172:Q172)</f>
        <v>0</v>
      </c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18">
        <v>138.0</v>
      </c>
      <c r="B173" s="16" t="s">
        <v>221</v>
      </c>
      <c r="C173" s="35">
        <f t="shared" si="121"/>
        <v>0</v>
      </c>
      <c r="D173" s="17"/>
      <c r="E173" s="17"/>
      <c r="F173" s="17"/>
      <c r="G173" s="17"/>
      <c r="H173" s="36">
        <f t="shared" si="122"/>
        <v>0</v>
      </c>
      <c r="I173" s="17"/>
      <c r="J173" s="17"/>
      <c r="K173" s="17"/>
      <c r="L173" s="17"/>
      <c r="M173" s="36">
        <f t="shared" si="123"/>
        <v>0</v>
      </c>
      <c r="N173" s="17"/>
      <c r="O173" s="17"/>
      <c r="P173" s="17"/>
      <c r="Q173" s="17"/>
      <c r="R173" s="36">
        <f t="shared" si="124"/>
        <v>0</v>
      </c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12" t="s">
        <v>222</v>
      </c>
      <c r="B174" s="13" t="s">
        <v>223</v>
      </c>
      <c r="C174" s="14">
        <f t="shared" ref="C174:R174" si="125">SUM(C175:C177)</f>
        <v>0</v>
      </c>
      <c r="D174" s="14">
        <f t="shared" si="125"/>
        <v>0</v>
      </c>
      <c r="E174" s="14">
        <f t="shared" si="125"/>
        <v>0</v>
      </c>
      <c r="F174" s="14">
        <f t="shared" si="125"/>
        <v>0</v>
      </c>
      <c r="G174" s="14">
        <f t="shared" si="125"/>
        <v>0</v>
      </c>
      <c r="H174" s="14">
        <f t="shared" si="125"/>
        <v>0</v>
      </c>
      <c r="I174" s="14">
        <f t="shared" si="125"/>
        <v>0</v>
      </c>
      <c r="J174" s="14">
        <f t="shared" si="125"/>
        <v>0</v>
      </c>
      <c r="K174" s="14">
        <f t="shared" si="125"/>
        <v>0</v>
      </c>
      <c r="L174" s="14">
        <f t="shared" si="125"/>
        <v>0</v>
      </c>
      <c r="M174" s="14">
        <f t="shared" si="125"/>
        <v>0</v>
      </c>
      <c r="N174" s="14">
        <f t="shared" si="125"/>
        <v>0</v>
      </c>
      <c r="O174" s="14">
        <f t="shared" si="125"/>
        <v>0</v>
      </c>
      <c r="P174" s="14">
        <f t="shared" si="125"/>
        <v>0</v>
      </c>
      <c r="Q174" s="14">
        <f t="shared" si="125"/>
        <v>0</v>
      </c>
      <c r="R174" s="14">
        <f t="shared" si="125"/>
        <v>0</v>
      </c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18">
        <v>139.0</v>
      </c>
      <c r="B175" s="16" t="s">
        <v>224</v>
      </c>
      <c r="C175" s="35">
        <f t="shared" ref="C175:C177" si="126">H175+M175+R175</f>
        <v>0</v>
      </c>
      <c r="D175" s="19">
        <v>0.0</v>
      </c>
      <c r="E175" s="19">
        <v>0.0</v>
      </c>
      <c r="F175" s="19">
        <v>0.0</v>
      </c>
      <c r="G175" s="19">
        <v>0.0</v>
      </c>
      <c r="H175" s="36">
        <f t="shared" ref="H175:H177" si="127">SUM(D175:G175)</f>
        <v>0</v>
      </c>
      <c r="I175" s="19">
        <v>0.0</v>
      </c>
      <c r="J175" s="19">
        <v>0.0</v>
      </c>
      <c r="K175" s="19">
        <v>0.0</v>
      </c>
      <c r="L175" s="19">
        <v>0.0</v>
      </c>
      <c r="M175" s="36">
        <f t="shared" ref="M175:M177" si="128">SUM(I175:L175)</f>
        <v>0</v>
      </c>
      <c r="N175" s="19">
        <v>0.0</v>
      </c>
      <c r="O175" s="19">
        <v>0.0</v>
      </c>
      <c r="P175" s="19">
        <v>0.0</v>
      </c>
      <c r="Q175" s="19">
        <v>0.0</v>
      </c>
      <c r="R175" s="36">
        <f t="shared" ref="R175:R177" si="129">SUM(N175:Q175)</f>
        <v>0</v>
      </c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18">
        <v>140.0</v>
      </c>
      <c r="B176" s="16" t="s">
        <v>225</v>
      </c>
      <c r="C176" s="35">
        <f t="shared" si="126"/>
        <v>0</v>
      </c>
      <c r="D176" s="19">
        <v>0.0</v>
      </c>
      <c r="E176" s="19">
        <v>0.0</v>
      </c>
      <c r="F176" s="19">
        <v>0.0</v>
      </c>
      <c r="G176" s="19">
        <v>0.0</v>
      </c>
      <c r="H176" s="36">
        <f t="shared" si="127"/>
        <v>0</v>
      </c>
      <c r="I176" s="19">
        <v>0.0</v>
      </c>
      <c r="J176" s="19">
        <v>0.0</v>
      </c>
      <c r="K176" s="19">
        <v>0.0</v>
      </c>
      <c r="L176" s="19">
        <v>0.0</v>
      </c>
      <c r="M176" s="36">
        <f t="shared" si="128"/>
        <v>0</v>
      </c>
      <c r="N176" s="19">
        <v>0.0</v>
      </c>
      <c r="O176" s="19">
        <v>0.0</v>
      </c>
      <c r="P176" s="19">
        <v>0.0</v>
      </c>
      <c r="Q176" s="19">
        <v>0.0</v>
      </c>
      <c r="R176" s="36">
        <f t="shared" si="129"/>
        <v>0</v>
      </c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18">
        <v>141.0</v>
      </c>
      <c r="B177" s="16" t="s">
        <v>226</v>
      </c>
      <c r="C177" s="35">
        <f t="shared" si="126"/>
        <v>0</v>
      </c>
      <c r="D177" s="19">
        <v>0.0</v>
      </c>
      <c r="E177" s="19">
        <v>0.0</v>
      </c>
      <c r="F177" s="19">
        <v>0.0</v>
      </c>
      <c r="G177" s="19">
        <v>0.0</v>
      </c>
      <c r="H177" s="36">
        <f t="shared" si="127"/>
        <v>0</v>
      </c>
      <c r="I177" s="19">
        <v>0.0</v>
      </c>
      <c r="J177" s="19">
        <v>0.0</v>
      </c>
      <c r="K177" s="19">
        <v>0.0</v>
      </c>
      <c r="L177" s="19">
        <v>0.0</v>
      </c>
      <c r="M177" s="36">
        <f t="shared" si="128"/>
        <v>0</v>
      </c>
      <c r="N177" s="19">
        <v>0.0</v>
      </c>
      <c r="O177" s="19">
        <v>0.0</v>
      </c>
      <c r="P177" s="19">
        <v>0.0</v>
      </c>
      <c r="Q177" s="19">
        <v>0.0</v>
      </c>
      <c r="R177" s="36">
        <f t="shared" si="129"/>
        <v>0</v>
      </c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12" t="s">
        <v>227</v>
      </c>
      <c r="B178" s="13" t="s">
        <v>228</v>
      </c>
      <c r="C178" s="14">
        <f t="shared" ref="C178:R178" si="130">SUM(C179:C183)</f>
        <v>0</v>
      </c>
      <c r="D178" s="14">
        <f t="shared" si="130"/>
        <v>0</v>
      </c>
      <c r="E178" s="14">
        <f t="shared" si="130"/>
        <v>0</v>
      </c>
      <c r="F178" s="14">
        <f t="shared" si="130"/>
        <v>0</v>
      </c>
      <c r="G178" s="14">
        <f t="shared" si="130"/>
        <v>0</v>
      </c>
      <c r="H178" s="14">
        <f t="shared" si="130"/>
        <v>0</v>
      </c>
      <c r="I178" s="14">
        <f t="shared" si="130"/>
        <v>0</v>
      </c>
      <c r="J178" s="14">
        <f t="shared" si="130"/>
        <v>0</v>
      </c>
      <c r="K178" s="14">
        <f t="shared" si="130"/>
        <v>0</v>
      </c>
      <c r="L178" s="14">
        <f t="shared" si="130"/>
        <v>0</v>
      </c>
      <c r="M178" s="14">
        <f t="shared" si="130"/>
        <v>0</v>
      </c>
      <c r="N178" s="14">
        <f t="shared" si="130"/>
        <v>0</v>
      </c>
      <c r="O178" s="14">
        <f t="shared" si="130"/>
        <v>0</v>
      </c>
      <c r="P178" s="14">
        <f t="shared" si="130"/>
        <v>0</v>
      </c>
      <c r="Q178" s="14">
        <f t="shared" si="130"/>
        <v>0</v>
      </c>
      <c r="R178" s="14">
        <f t="shared" si="130"/>
        <v>0</v>
      </c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18">
        <v>142.1</v>
      </c>
      <c r="B179" s="16" t="s">
        <v>229</v>
      </c>
      <c r="C179" s="35">
        <f t="shared" ref="C179:C183" si="131">H179+M179+R179</f>
        <v>0</v>
      </c>
      <c r="D179" s="17"/>
      <c r="E179" s="17"/>
      <c r="F179" s="17"/>
      <c r="G179" s="17"/>
      <c r="H179" s="36">
        <f t="shared" ref="H179:H183" si="132">SUM(D179:G179)</f>
        <v>0</v>
      </c>
      <c r="I179" s="17"/>
      <c r="J179" s="17"/>
      <c r="K179" s="17"/>
      <c r="L179" s="17"/>
      <c r="M179" s="36">
        <f t="shared" ref="M179:M183" si="133">SUM(I179:L179)</f>
        <v>0</v>
      </c>
      <c r="N179" s="17"/>
      <c r="O179" s="17"/>
      <c r="P179" s="17"/>
      <c r="Q179" s="17"/>
      <c r="R179" s="36">
        <f t="shared" ref="R179:R183" si="134">SUM(N179:Q179)</f>
        <v>0</v>
      </c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18">
        <v>142.2</v>
      </c>
      <c r="B180" s="16" t="s">
        <v>230</v>
      </c>
      <c r="C180" s="35">
        <f t="shared" si="131"/>
        <v>0</v>
      </c>
      <c r="D180" s="17"/>
      <c r="E180" s="17"/>
      <c r="F180" s="17"/>
      <c r="G180" s="17"/>
      <c r="H180" s="36">
        <f t="shared" si="132"/>
        <v>0</v>
      </c>
      <c r="I180" s="17"/>
      <c r="J180" s="17"/>
      <c r="K180" s="17"/>
      <c r="L180" s="17"/>
      <c r="M180" s="36">
        <f t="shared" si="133"/>
        <v>0</v>
      </c>
      <c r="N180" s="17"/>
      <c r="O180" s="17"/>
      <c r="P180" s="17"/>
      <c r="Q180" s="17"/>
      <c r="R180" s="36">
        <f t="shared" si="134"/>
        <v>0</v>
      </c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18">
        <v>143.0</v>
      </c>
      <c r="B181" s="16" t="s">
        <v>231</v>
      </c>
      <c r="C181" s="35">
        <f t="shared" si="131"/>
        <v>0</v>
      </c>
      <c r="D181" s="17"/>
      <c r="E181" s="17"/>
      <c r="F181" s="17"/>
      <c r="G181" s="17"/>
      <c r="H181" s="36">
        <f t="shared" si="132"/>
        <v>0</v>
      </c>
      <c r="I181" s="17"/>
      <c r="J181" s="17"/>
      <c r="K181" s="17"/>
      <c r="L181" s="17"/>
      <c r="M181" s="36">
        <f t="shared" si="133"/>
        <v>0</v>
      </c>
      <c r="N181" s="17"/>
      <c r="O181" s="17"/>
      <c r="P181" s="17"/>
      <c r="Q181" s="17"/>
      <c r="R181" s="36">
        <f t="shared" si="134"/>
        <v>0</v>
      </c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18">
        <v>144.0</v>
      </c>
      <c r="B182" s="16" t="s">
        <v>232</v>
      </c>
      <c r="C182" s="35">
        <f t="shared" si="131"/>
        <v>0</v>
      </c>
      <c r="D182" s="17"/>
      <c r="E182" s="17"/>
      <c r="F182" s="17"/>
      <c r="G182" s="17"/>
      <c r="H182" s="36">
        <f t="shared" si="132"/>
        <v>0</v>
      </c>
      <c r="I182" s="17"/>
      <c r="J182" s="17"/>
      <c r="K182" s="17"/>
      <c r="L182" s="17"/>
      <c r="M182" s="36">
        <f t="shared" si="133"/>
        <v>0</v>
      </c>
      <c r="N182" s="17"/>
      <c r="O182" s="17"/>
      <c r="P182" s="17"/>
      <c r="Q182" s="17"/>
      <c r="R182" s="36">
        <f t="shared" si="134"/>
        <v>0</v>
      </c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18">
        <v>145.0</v>
      </c>
      <c r="B183" s="16" t="s">
        <v>233</v>
      </c>
      <c r="C183" s="35">
        <f t="shared" si="131"/>
        <v>0</v>
      </c>
      <c r="D183" s="17"/>
      <c r="E183" s="17"/>
      <c r="F183" s="17"/>
      <c r="G183" s="17"/>
      <c r="H183" s="36">
        <f t="shared" si="132"/>
        <v>0</v>
      </c>
      <c r="I183" s="17"/>
      <c r="J183" s="17"/>
      <c r="K183" s="17"/>
      <c r="L183" s="17"/>
      <c r="M183" s="36">
        <f t="shared" si="133"/>
        <v>0</v>
      </c>
      <c r="N183" s="17"/>
      <c r="O183" s="17"/>
      <c r="P183" s="17"/>
      <c r="Q183" s="17"/>
      <c r="R183" s="36">
        <f t="shared" si="134"/>
        <v>0</v>
      </c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12" t="s">
        <v>234</v>
      </c>
      <c r="B184" s="13" t="s">
        <v>235</v>
      </c>
      <c r="C184" s="14">
        <f t="shared" ref="C184:R184" si="135">C185</f>
        <v>0</v>
      </c>
      <c r="D184" s="14" t="str">
        <f t="shared" si="135"/>
        <v/>
      </c>
      <c r="E184" s="14" t="str">
        <f t="shared" si="135"/>
        <v/>
      </c>
      <c r="F184" s="14" t="str">
        <f t="shared" si="135"/>
        <v/>
      </c>
      <c r="G184" s="14" t="str">
        <f t="shared" si="135"/>
        <v/>
      </c>
      <c r="H184" s="14">
        <f t="shared" si="135"/>
        <v>0</v>
      </c>
      <c r="I184" s="14" t="str">
        <f t="shared" si="135"/>
        <v/>
      </c>
      <c r="J184" s="14" t="str">
        <f t="shared" si="135"/>
        <v/>
      </c>
      <c r="K184" s="14" t="str">
        <f t="shared" si="135"/>
        <v/>
      </c>
      <c r="L184" s="14" t="str">
        <f t="shared" si="135"/>
        <v/>
      </c>
      <c r="M184" s="14">
        <f t="shared" si="135"/>
        <v>0</v>
      </c>
      <c r="N184" s="14" t="str">
        <f t="shared" si="135"/>
        <v/>
      </c>
      <c r="O184" s="14" t="str">
        <f t="shared" si="135"/>
        <v/>
      </c>
      <c r="P184" s="14" t="str">
        <f t="shared" si="135"/>
        <v/>
      </c>
      <c r="Q184" s="14" t="str">
        <f t="shared" si="135"/>
        <v/>
      </c>
      <c r="R184" s="14">
        <f t="shared" si="135"/>
        <v>0</v>
      </c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18">
        <v>146.0</v>
      </c>
      <c r="B185" s="16" t="s">
        <v>236</v>
      </c>
      <c r="C185" s="35">
        <f>H185+M185+R185</f>
        <v>0</v>
      </c>
      <c r="D185" s="17"/>
      <c r="E185" s="17"/>
      <c r="F185" s="17"/>
      <c r="G185" s="17"/>
      <c r="H185" s="36">
        <f>SUM(D185:G185)</f>
        <v>0</v>
      </c>
      <c r="I185" s="17"/>
      <c r="J185" s="17"/>
      <c r="K185" s="17"/>
      <c r="L185" s="17"/>
      <c r="M185" s="36">
        <f>SUM(I185:L185)</f>
        <v>0</v>
      </c>
      <c r="N185" s="17"/>
      <c r="O185" s="17"/>
      <c r="P185" s="17"/>
      <c r="Q185" s="17"/>
      <c r="R185" s="36">
        <f>SUM(N185:Q185)</f>
        <v>0</v>
      </c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12" t="s">
        <v>237</v>
      </c>
      <c r="B186" s="13" t="s">
        <v>238</v>
      </c>
      <c r="C186" s="14">
        <f t="shared" ref="C186:R186" si="136">C187</f>
        <v>0</v>
      </c>
      <c r="D186" s="14" t="str">
        <f t="shared" si="136"/>
        <v/>
      </c>
      <c r="E186" s="14" t="str">
        <f t="shared" si="136"/>
        <v/>
      </c>
      <c r="F186" s="14" t="str">
        <f t="shared" si="136"/>
        <v/>
      </c>
      <c r="G186" s="14" t="str">
        <f t="shared" si="136"/>
        <v/>
      </c>
      <c r="H186" s="14">
        <f t="shared" si="136"/>
        <v>0</v>
      </c>
      <c r="I186" s="14" t="str">
        <f t="shared" si="136"/>
        <v/>
      </c>
      <c r="J186" s="14" t="str">
        <f t="shared" si="136"/>
        <v/>
      </c>
      <c r="K186" s="14" t="str">
        <f t="shared" si="136"/>
        <v/>
      </c>
      <c r="L186" s="14" t="str">
        <f t="shared" si="136"/>
        <v/>
      </c>
      <c r="M186" s="14">
        <f t="shared" si="136"/>
        <v>0</v>
      </c>
      <c r="N186" s="14" t="str">
        <f t="shared" si="136"/>
        <v/>
      </c>
      <c r="O186" s="14" t="str">
        <f t="shared" si="136"/>
        <v/>
      </c>
      <c r="P186" s="14" t="str">
        <f t="shared" si="136"/>
        <v/>
      </c>
      <c r="Q186" s="14" t="str">
        <f t="shared" si="136"/>
        <v/>
      </c>
      <c r="R186" s="14">
        <f t="shared" si="136"/>
        <v>0</v>
      </c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15">
        <v>147.0</v>
      </c>
      <c r="B187" s="16" t="s">
        <v>132</v>
      </c>
      <c r="C187" s="35">
        <f t="shared" ref="C187:C189" si="137">H187+M187+R187</f>
        <v>0</v>
      </c>
      <c r="D187" s="17"/>
      <c r="E187" s="17"/>
      <c r="F187" s="17"/>
      <c r="G187" s="17"/>
      <c r="H187" s="36">
        <f t="shared" ref="H187:H189" si="138">SUM(D187:G187)</f>
        <v>0</v>
      </c>
      <c r="I187" s="17"/>
      <c r="J187" s="17"/>
      <c r="K187" s="17"/>
      <c r="L187" s="17"/>
      <c r="M187" s="36">
        <f t="shared" ref="M187:M189" si="139">SUM(I187:L187)</f>
        <v>0</v>
      </c>
      <c r="N187" s="17"/>
      <c r="O187" s="17"/>
      <c r="P187" s="17"/>
      <c r="Q187" s="17"/>
      <c r="R187" s="36">
        <f t="shared" ref="R187:R189" si="140">SUM(N187:Q187)</f>
        <v>0</v>
      </c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12">
        <v>148.0</v>
      </c>
      <c r="B188" s="13" t="s">
        <v>239</v>
      </c>
      <c r="C188" s="14">
        <f t="shared" si="137"/>
        <v>0</v>
      </c>
      <c r="D188" s="14"/>
      <c r="E188" s="14"/>
      <c r="F188" s="14"/>
      <c r="G188" s="14"/>
      <c r="H188" s="14">
        <f t="shared" si="138"/>
        <v>0</v>
      </c>
      <c r="I188" s="14"/>
      <c r="J188" s="14"/>
      <c r="K188" s="14"/>
      <c r="L188" s="14"/>
      <c r="M188" s="14">
        <f t="shared" si="139"/>
        <v>0</v>
      </c>
      <c r="N188" s="14"/>
      <c r="O188" s="14"/>
      <c r="P188" s="14"/>
      <c r="Q188" s="14"/>
      <c r="R188" s="14">
        <f t="shared" si="140"/>
        <v>0</v>
      </c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12">
        <v>149.0</v>
      </c>
      <c r="B189" s="13" t="s">
        <v>240</v>
      </c>
      <c r="C189" s="14">
        <f t="shared" si="137"/>
        <v>0</v>
      </c>
      <c r="D189" s="14"/>
      <c r="E189" s="14"/>
      <c r="F189" s="14"/>
      <c r="G189" s="14"/>
      <c r="H189" s="14">
        <f t="shared" si="138"/>
        <v>0</v>
      </c>
      <c r="I189" s="14"/>
      <c r="J189" s="14"/>
      <c r="K189" s="14"/>
      <c r="L189" s="14"/>
      <c r="M189" s="14">
        <f t="shared" si="139"/>
        <v>0</v>
      </c>
      <c r="N189" s="14"/>
      <c r="O189" s="14"/>
      <c r="P189" s="14"/>
      <c r="Q189" s="14"/>
      <c r="R189" s="14">
        <f t="shared" si="140"/>
        <v>0</v>
      </c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9" t="s">
        <v>241</v>
      </c>
      <c r="B190" s="10" t="s">
        <v>242</v>
      </c>
      <c r="C190" s="11" t="str">
        <f t="shared" ref="C190:R190" si="141">C191+C196+C202+C208+C216+C221+C225+C232+C234+C242+C245+C249+C253+C254</f>
        <v>#REF!</v>
      </c>
      <c r="D190" s="11">
        <f t="shared" si="141"/>
        <v>6.38</v>
      </c>
      <c r="E190" s="11">
        <f t="shared" si="141"/>
        <v>5.75</v>
      </c>
      <c r="F190" s="11">
        <f t="shared" si="141"/>
        <v>6.03</v>
      </c>
      <c r="G190" s="11">
        <f t="shared" si="141"/>
        <v>4.83</v>
      </c>
      <c r="H190" s="11" t="str">
        <f t="shared" si="141"/>
        <v>#REF!</v>
      </c>
      <c r="I190" s="11">
        <f t="shared" si="141"/>
        <v>0</v>
      </c>
      <c r="J190" s="11">
        <f t="shared" si="141"/>
        <v>0.03</v>
      </c>
      <c r="K190" s="11">
        <f t="shared" si="141"/>
        <v>0</v>
      </c>
      <c r="L190" s="11">
        <f t="shared" si="141"/>
        <v>0</v>
      </c>
      <c r="M190" s="11">
        <f t="shared" si="141"/>
        <v>0.03</v>
      </c>
      <c r="N190" s="11">
        <f t="shared" si="141"/>
        <v>0</v>
      </c>
      <c r="O190" s="11">
        <f t="shared" si="141"/>
        <v>0.161</v>
      </c>
      <c r="P190" s="11">
        <f t="shared" si="141"/>
        <v>0</v>
      </c>
      <c r="Q190" s="11">
        <f t="shared" si="141"/>
        <v>0</v>
      </c>
      <c r="R190" s="11">
        <f t="shared" si="141"/>
        <v>0.161</v>
      </c>
      <c r="S190" s="20"/>
      <c r="T190" s="20"/>
      <c r="U190" s="20"/>
      <c r="V190" s="20"/>
      <c r="W190" s="20"/>
      <c r="X190" s="20"/>
      <c r="Y190" s="20"/>
      <c r="Z190" s="20"/>
    </row>
    <row r="191" ht="12.75" customHeight="1">
      <c r="A191" s="12" t="s">
        <v>243</v>
      </c>
      <c r="B191" s="13" t="s">
        <v>205</v>
      </c>
      <c r="C191" s="14">
        <f t="shared" ref="C191:R191" si="142">SUM(C192:C195)</f>
        <v>0</v>
      </c>
      <c r="D191" s="14">
        <f t="shared" si="142"/>
        <v>0</v>
      </c>
      <c r="E191" s="14">
        <f t="shared" si="142"/>
        <v>0</v>
      </c>
      <c r="F191" s="14">
        <f t="shared" si="142"/>
        <v>0</v>
      </c>
      <c r="G191" s="14">
        <f t="shared" si="142"/>
        <v>0</v>
      </c>
      <c r="H191" s="14">
        <f t="shared" si="142"/>
        <v>0</v>
      </c>
      <c r="I191" s="14">
        <f t="shared" si="142"/>
        <v>0</v>
      </c>
      <c r="J191" s="14">
        <f t="shared" si="142"/>
        <v>0</v>
      </c>
      <c r="K191" s="14">
        <f t="shared" si="142"/>
        <v>0</v>
      </c>
      <c r="L191" s="14">
        <f t="shared" si="142"/>
        <v>0</v>
      </c>
      <c r="M191" s="14">
        <f t="shared" si="142"/>
        <v>0</v>
      </c>
      <c r="N191" s="14">
        <f t="shared" si="142"/>
        <v>0</v>
      </c>
      <c r="O191" s="14">
        <f t="shared" si="142"/>
        <v>0</v>
      </c>
      <c r="P191" s="14">
        <f t="shared" si="142"/>
        <v>0</v>
      </c>
      <c r="Q191" s="14">
        <f t="shared" si="142"/>
        <v>0</v>
      </c>
      <c r="R191" s="14">
        <f t="shared" si="142"/>
        <v>0</v>
      </c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18">
        <v>150.0</v>
      </c>
      <c r="B192" s="16" t="s">
        <v>244</v>
      </c>
      <c r="C192" s="35">
        <f t="shared" ref="C192:C195" si="143">H192+M192+R192</f>
        <v>0</v>
      </c>
      <c r="D192" s="17"/>
      <c r="E192" s="17"/>
      <c r="F192" s="17"/>
      <c r="G192" s="17"/>
      <c r="H192" s="36">
        <f t="shared" ref="H192:H195" si="144">SUM(D192:G192)</f>
        <v>0</v>
      </c>
      <c r="I192" s="17"/>
      <c r="J192" s="17"/>
      <c r="K192" s="17"/>
      <c r="L192" s="17"/>
      <c r="M192" s="36">
        <f t="shared" ref="M192:M195" si="145">SUM(I192:L192)</f>
        <v>0</v>
      </c>
      <c r="N192" s="17"/>
      <c r="O192" s="17"/>
      <c r="P192" s="17"/>
      <c r="Q192" s="17"/>
      <c r="R192" s="36">
        <f t="shared" ref="R192:R195" si="146">SUM(N192:Q192)</f>
        <v>0</v>
      </c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18">
        <v>151.0</v>
      </c>
      <c r="B193" s="16" t="s">
        <v>245</v>
      </c>
      <c r="C193" s="35">
        <f t="shared" si="143"/>
        <v>0</v>
      </c>
      <c r="D193" s="17"/>
      <c r="E193" s="17"/>
      <c r="F193" s="17"/>
      <c r="G193" s="17"/>
      <c r="H193" s="36">
        <f t="shared" si="144"/>
        <v>0</v>
      </c>
      <c r="I193" s="17"/>
      <c r="J193" s="17"/>
      <c r="K193" s="17"/>
      <c r="L193" s="17"/>
      <c r="M193" s="36">
        <f t="shared" si="145"/>
        <v>0</v>
      </c>
      <c r="N193" s="17"/>
      <c r="O193" s="17"/>
      <c r="P193" s="17"/>
      <c r="Q193" s="17"/>
      <c r="R193" s="36">
        <f t="shared" si="146"/>
        <v>0</v>
      </c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18">
        <v>152.0</v>
      </c>
      <c r="B194" s="16" t="s">
        <v>246</v>
      </c>
      <c r="C194" s="35">
        <f t="shared" si="143"/>
        <v>0</v>
      </c>
      <c r="D194" s="17"/>
      <c r="E194" s="17"/>
      <c r="F194" s="17"/>
      <c r="G194" s="17"/>
      <c r="H194" s="36">
        <f t="shared" si="144"/>
        <v>0</v>
      </c>
      <c r="I194" s="17"/>
      <c r="J194" s="17"/>
      <c r="K194" s="17"/>
      <c r="L194" s="17"/>
      <c r="M194" s="36">
        <f t="shared" si="145"/>
        <v>0</v>
      </c>
      <c r="N194" s="17"/>
      <c r="O194" s="17"/>
      <c r="P194" s="17"/>
      <c r="Q194" s="17"/>
      <c r="R194" s="36">
        <f t="shared" si="146"/>
        <v>0</v>
      </c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18">
        <v>153.0</v>
      </c>
      <c r="B195" s="16" t="s">
        <v>247</v>
      </c>
      <c r="C195" s="35">
        <f t="shared" si="143"/>
        <v>0</v>
      </c>
      <c r="D195" s="17"/>
      <c r="E195" s="17"/>
      <c r="F195" s="17"/>
      <c r="G195" s="17"/>
      <c r="H195" s="36">
        <f t="shared" si="144"/>
        <v>0</v>
      </c>
      <c r="I195" s="17"/>
      <c r="J195" s="17"/>
      <c r="K195" s="17"/>
      <c r="L195" s="17"/>
      <c r="M195" s="36">
        <f t="shared" si="145"/>
        <v>0</v>
      </c>
      <c r="N195" s="17"/>
      <c r="O195" s="17"/>
      <c r="P195" s="17"/>
      <c r="Q195" s="17"/>
      <c r="R195" s="36">
        <f t="shared" si="146"/>
        <v>0</v>
      </c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12" t="s">
        <v>248</v>
      </c>
      <c r="B196" s="13" t="s">
        <v>249</v>
      </c>
      <c r="C196" s="14">
        <f t="shared" ref="C196:R196" si="147">SUM(C197:C201)</f>
        <v>0</v>
      </c>
      <c r="D196" s="14">
        <f t="shared" si="147"/>
        <v>0</v>
      </c>
      <c r="E196" s="14">
        <f t="shared" si="147"/>
        <v>0</v>
      </c>
      <c r="F196" s="14">
        <f t="shared" si="147"/>
        <v>0</v>
      </c>
      <c r="G196" s="14">
        <f t="shared" si="147"/>
        <v>0</v>
      </c>
      <c r="H196" s="14">
        <f t="shared" si="147"/>
        <v>0</v>
      </c>
      <c r="I196" s="14">
        <f t="shared" si="147"/>
        <v>0</v>
      </c>
      <c r="J196" s="14">
        <f t="shared" si="147"/>
        <v>0</v>
      </c>
      <c r="K196" s="14">
        <f t="shared" si="147"/>
        <v>0</v>
      </c>
      <c r="L196" s="14">
        <f t="shared" si="147"/>
        <v>0</v>
      </c>
      <c r="M196" s="14">
        <f t="shared" si="147"/>
        <v>0</v>
      </c>
      <c r="N196" s="14">
        <f t="shared" si="147"/>
        <v>0</v>
      </c>
      <c r="O196" s="14">
        <f t="shared" si="147"/>
        <v>0</v>
      </c>
      <c r="P196" s="14">
        <f t="shared" si="147"/>
        <v>0</v>
      </c>
      <c r="Q196" s="14">
        <f t="shared" si="147"/>
        <v>0</v>
      </c>
      <c r="R196" s="14">
        <f t="shared" si="147"/>
        <v>0</v>
      </c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18">
        <v>154.0</v>
      </c>
      <c r="B197" s="16" t="s">
        <v>250</v>
      </c>
      <c r="C197" s="35">
        <f t="shared" ref="C197:C201" si="148">H197+M197+R197</f>
        <v>0</v>
      </c>
      <c r="D197" s="17"/>
      <c r="E197" s="17"/>
      <c r="F197" s="17"/>
      <c r="G197" s="17"/>
      <c r="H197" s="36">
        <f t="shared" ref="H197:H201" si="149">SUM(D197:G197)</f>
        <v>0</v>
      </c>
      <c r="I197" s="17"/>
      <c r="J197" s="17"/>
      <c r="K197" s="17"/>
      <c r="L197" s="17"/>
      <c r="M197" s="36">
        <f t="shared" ref="M197:M201" si="150">SUM(I197:L197)</f>
        <v>0</v>
      </c>
      <c r="N197" s="17"/>
      <c r="O197" s="17"/>
      <c r="P197" s="17"/>
      <c r="Q197" s="17"/>
      <c r="R197" s="36">
        <f t="shared" ref="R197:R201" si="151">SUM(N197:Q197)</f>
        <v>0</v>
      </c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18">
        <v>155.0</v>
      </c>
      <c r="B198" s="16" t="s">
        <v>251</v>
      </c>
      <c r="C198" s="35">
        <f t="shared" si="148"/>
        <v>0</v>
      </c>
      <c r="D198" s="17"/>
      <c r="E198" s="17"/>
      <c r="F198" s="17"/>
      <c r="G198" s="17"/>
      <c r="H198" s="36">
        <f t="shared" si="149"/>
        <v>0</v>
      </c>
      <c r="I198" s="17"/>
      <c r="J198" s="17"/>
      <c r="K198" s="17"/>
      <c r="L198" s="17"/>
      <c r="M198" s="36">
        <f t="shared" si="150"/>
        <v>0</v>
      </c>
      <c r="N198" s="17"/>
      <c r="O198" s="17"/>
      <c r="P198" s="17"/>
      <c r="Q198" s="17"/>
      <c r="R198" s="36">
        <f t="shared" si="151"/>
        <v>0</v>
      </c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18">
        <v>156.0</v>
      </c>
      <c r="B199" s="16" t="s">
        <v>252</v>
      </c>
      <c r="C199" s="35">
        <f t="shared" si="148"/>
        <v>0</v>
      </c>
      <c r="D199" s="17"/>
      <c r="E199" s="17"/>
      <c r="F199" s="17"/>
      <c r="G199" s="17"/>
      <c r="H199" s="36">
        <f t="shared" si="149"/>
        <v>0</v>
      </c>
      <c r="I199" s="17"/>
      <c r="J199" s="17"/>
      <c r="K199" s="17"/>
      <c r="L199" s="17"/>
      <c r="M199" s="36">
        <f t="shared" si="150"/>
        <v>0</v>
      </c>
      <c r="N199" s="17"/>
      <c r="O199" s="17"/>
      <c r="P199" s="17"/>
      <c r="Q199" s="17"/>
      <c r="R199" s="36">
        <f t="shared" si="151"/>
        <v>0</v>
      </c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18">
        <v>157.0</v>
      </c>
      <c r="B200" s="16" t="s">
        <v>253</v>
      </c>
      <c r="C200" s="35">
        <f t="shared" si="148"/>
        <v>0</v>
      </c>
      <c r="D200" s="17"/>
      <c r="E200" s="17"/>
      <c r="F200" s="17"/>
      <c r="G200" s="17"/>
      <c r="H200" s="36">
        <f t="shared" si="149"/>
        <v>0</v>
      </c>
      <c r="I200" s="17"/>
      <c r="J200" s="17"/>
      <c r="K200" s="17"/>
      <c r="L200" s="17"/>
      <c r="M200" s="36">
        <f t="shared" si="150"/>
        <v>0</v>
      </c>
      <c r="N200" s="17"/>
      <c r="O200" s="17"/>
      <c r="P200" s="17"/>
      <c r="Q200" s="17"/>
      <c r="R200" s="36">
        <f t="shared" si="151"/>
        <v>0</v>
      </c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18">
        <v>158.0</v>
      </c>
      <c r="B201" s="16" t="s">
        <v>254</v>
      </c>
      <c r="C201" s="35">
        <f t="shared" si="148"/>
        <v>0</v>
      </c>
      <c r="D201" s="17"/>
      <c r="E201" s="17"/>
      <c r="F201" s="17"/>
      <c r="G201" s="17"/>
      <c r="H201" s="36">
        <f t="shared" si="149"/>
        <v>0</v>
      </c>
      <c r="I201" s="17"/>
      <c r="J201" s="17"/>
      <c r="K201" s="17"/>
      <c r="L201" s="17"/>
      <c r="M201" s="36">
        <f t="shared" si="150"/>
        <v>0</v>
      </c>
      <c r="N201" s="17"/>
      <c r="O201" s="17"/>
      <c r="P201" s="17"/>
      <c r="Q201" s="17"/>
      <c r="R201" s="36">
        <f t="shared" si="151"/>
        <v>0</v>
      </c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12" t="s">
        <v>255</v>
      </c>
      <c r="B202" s="13" t="s">
        <v>210</v>
      </c>
      <c r="C202" s="14" t="str">
        <f t="shared" ref="C202:R202" si="152">SUM(C203:C207)</f>
        <v>#REF!</v>
      </c>
      <c r="D202" s="14">
        <f t="shared" si="152"/>
        <v>4.65</v>
      </c>
      <c r="E202" s="14">
        <f t="shared" si="152"/>
        <v>5.57</v>
      </c>
      <c r="F202" s="14">
        <f t="shared" si="152"/>
        <v>5.85</v>
      </c>
      <c r="G202" s="14">
        <f t="shared" si="152"/>
        <v>4.65</v>
      </c>
      <c r="H202" s="14" t="str">
        <f t="shared" si="152"/>
        <v>#REF!</v>
      </c>
      <c r="I202" s="14">
        <f t="shared" si="152"/>
        <v>0</v>
      </c>
      <c r="J202" s="14">
        <f t="shared" si="152"/>
        <v>0</v>
      </c>
      <c r="K202" s="14">
        <f t="shared" si="152"/>
        <v>0</v>
      </c>
      <c r="L202" s="14">
        <f t="shared" si="152"/>
        <v>0</v>
      </c>
      <c r="M202" s="14">
        <f t="shared" si="152"/>
        <v>0</v>
      </c>
      <c r="N202" s="14">
        <f t="shared" si="152"/>
        <v>0</v>
      </c>
      <c r="O202" s="14">
        <f t="shared" si="152"/>
        <v>0</v>
      </c>
      <c r="P202" s="14">
        <f t="shared" si="152"/>
        <v>0</v>
      </c>
      <c r="Q202" s="14">
        <f t="shared" si="152"/>
        <v>0</v>
      </c>
      <c r="R202" s="14">
        <f t="shared" si="152"/>
        <v>0</v>
      </c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18">
        <v>159.0</v>
      </c>
      <c r="B203" s="16" t="s">
        <v>211</v>
      </c>
      <c r="C203" s="35" t="str">
        <f t="shared" ref="C203:C207" si="153">H203+M203+R203</f>
        <v>#REF!</v>
      </c>
      <c r="D203" s="19">
        <v>4.65</v>
      </c>
      <c r="E203" s="19">
        <v>4.65</v>
      </c>
      <c r="F203" s="19">
        <v>5.85</v>
      </c>
      <c r="G203" s="19">
        <v>4.65</v>
      </c>
      <c r="H203" s="36" t="str">
        <f>SUM(#REF!)</f>
        <v>#REF!</v>
      </c>
      <c r="I203" s="17"/>
      <c r="J203" s="17"/>
      <c r="K203" s="17"/>
      <c r="L203" s="17"/>
      <c r="M203" s="36">
        <f t="shared" ref="M203:M207" si="154">SUM(I203:L203)</f>
        <v>0</v>
      </c>
      <c r="N203" s="17"/>
      <c r="O203" s="17"/>
      <c r="P203" s="17"/>
      <c r="Q203" s="17"/>
      <c r="R203" s="36">
        <f t="shared" ref="R203:R207" si="155">SUM(N203:Q203)</f>
        <v>0</v>
      </c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18">
        <v>160.0</v>
      </c>
      <c r="B204" s="16" t="s">
        <v>256</v>
      </c>
      <c r="C204" s="35">
        <f t="shared" si="153"/>
        <v>0</v>
      </c>
      <c r="D204" s="17"/>
      <c r="E204" s="17"/>
      <c r="F204" s="17"/>
      <c r="G204" s="17"/>
      <c r="H204" s="36">
        <f t="shared" ref="H204:H207" si="156">SUM(D204:G204)</f>
        <v>0</v>
      </c>
      <c r="I204" s="17"/>
      <c r="J204" s="17"/>
      <c r="K204" s="17"/>
      <c r="L204" s="17"/>
      <c r="M204" s="36">
        <f t="shared" si="154"/>
        <v>0</v>
      </c>
      <c r="N204" s="17"/>
      <c r="O204" s="17"/>
      <c r="P204" s="17"/>
      <c r="Q204" s="17"/>
      <c r="R204" s="36">
        <f t="shared" si="155"/>
        <v>0</v>
      </c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18">
        <v>161.0</v>
      </c>
      <c r="B205" s="16" t="s">
        <v>213</v>
      </c>
      <c r="C205" s="35">
        <f t="shared" si="153"/>
        <v>0.92</v>
      </c>
      <c r="D205" s="17"/>
      <c r="E205" s="19">
        <v>0.92</v>
      </c>
      <c r="F205" s="17"/>
      <c r="G205" s="17"/>
      <c r="H205" s="36">
        <f t="shared" si="156"/>
        <v>0.92</v>
      </c>
      <c r="I205" s="17"/>
      <c r="J205" s="17"/>
      <c r="K205" s="17"/>
      <c r="L205" s="17"/>
      <c r="M205" s="36">
        <f t="shared" si="154"/>
        <v>0</v>
      </c>
      <c r="N205" s="17"/>
      <c r="O205" s="17"/>
      <c r="P205" s="17"/>
      <c r="Q205" s="17"/>
      <c r="R205" s="36">
        <f t="shared" si="155"/>
        <v>0</v>
      </c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18">
        <v>162.0</v>
      </c>
      <c r="B206" s="16" t="s">
        <v>214</v>
      </c>
      <c r="C206" s="35">
        <f t="shared" si="153"/>
        <v>0</v>
      </c>
      <c r="D206" s="17"/>
      <c r="E206" s="17"/>
      <c r="F206" s="17"/>
      <c r="G206" s="17"/>
      <c r="H206" s="36">
        <f t="shared" si="156"/>
        <v>0</v>
      </c>
      <c r="I206" s="17"/>
      <c r="J206" s="17"/>
      <c r="K206" s="17"/>
      <c r="L206" s="17"/>
      <c r="M206" s="36">
        <f t="shared" si="154"/>
        <v>0</v>
      </c>
      <c r="N206" s="17"/>
      <c r="O206" s="17"/>
      <c r="P206" s="17"/>
      <c r="Q206" s="17"/>
      <c r="R206" s="36">
        <f t="shared" si="155"/>
        <v>0</v>
      </c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18">
        <v>163.0</v>
      </c>
      <c r="B207" s="16" t="s">
        <v>257</v>
      </c>
      <c r="C207" s="35">
        <f t="shared" si="153"/>
        <v>0</v>
      </c>
      <c r="D207" s="17"/>
      <c r="E207" s="17"/>
      <c r="F207" s="17"/>
      <c r="G207" s="17"/>
      <c r="H207" s="36">
        <f t="shared" si="156"/>
        <v>0</v>
      </c>
      <c r="I207" s="17"/>
      <c r="J207" s="17"/>
      <c r="K207" s="17"/>
      <c r="L207" s="17"/>
      <c r="M207" s="36">
        <f t="shared" si="154"/>
        <v>0</v>
      </c>
      <c r="N207" s="17"/>
      <c r="O207" s="17"/>
      <c r="P207" s="17"/>
      <c r="Q207" s="17"/>
      <c r="R207" s="36">
        <f t="shared" si="155"/>
        <v>0</v>
      </c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12" t="s">
        <v>258</v>
      </c>
      <c r="B208" s="13" t="s">
        <v>219</v>
      </c>
      <c r="C208" s="14">
        <f t="shared" ref="C208:R208" si="157">SUM(C209:C215)</f>
        <v>0</v>
      </c>
      <c r="D208" s="14">
        <f t="shared" si="157"/>
        <v>0</v>
      </c>
      <c r="E208" s="14">
        <f t="shared" si="157"/>
        <v>0</v>
      </c>
      <c r="F208" s="14">
        <f t="shared" si="157"/>
        <v>0</v>
      </c>
      <c r="G208" s="14">
        <f t="shared" si="157"/>
        <v>0</v>
      </c>
      <c r="H208" s="14">
        <f t="shared" si="157"/>
        <v>0</v>
      </c>
      <c r="I208" s="14">
        <f t="shared" si="157"/>
        <v>0</v>
      </c>
      <c r="J208" s="14">
        <f t="shared" si="157"/>
        <v>0</v>
      </c>
      <c r="K208" s="14">
        <f t="shared" si="157"/>
        <v>0</v>
      </c>
      <c r="L208" s="14">
        <f t="shared" si="157"/>
        <v>0</v>
      </c>
      <c r="M208" s="14">
        <f t="shared" si="157"/>
        <v>0</v>
      </c>
      <c r="N208" s="14">
        <f t="shared" si="157"/>
        <v>0</v>
      </c>
      <c r="O208" s="14">
        <f t="shared" si="157"/>
        <v>0</v>
      </c>
      <c r="P208" s="14">
        <f t="shared" si="157"/>
        <v>0</v>
      </c>
      <c r="Q208" s="14">
        <f t="shared" si="157"/>
        <v>0</v>
      </c>
      <c r="R208" s="14">
        <f t="shared" si="157"/>
        <v>0</v>
      </c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18">
        <v>164.0</v>
      </c>
      <c r="B209" s="16" t="s">
        <v>259</v>
      </c>
      <c r="C209" s="35">
        <f t="shared" ref="C209:C215" si="158">H209+M209+R209</f>
        <v>0</v>
      </c>
      <c r="D209" s="17"/>
      <c r="E209" s="17"/>
      <c r="F209" s="17"/>
      <c r="G209" s="17"/>
      <c r="H209" s="36">
        <f t="shared" ref="H209:H215" si="159">SUM(D209:G209)</f>
        <v>0</v>
      </c>
      <c r="I209" s="17"/>
      <c r="J209" s="17"/>
      <c r="K209" s="17"/>
      <c r="L209" s="17"/>
      <c r="M209" s="36">
        <f t="shared" ref="M209:M215" si="160">SUM(I209:L209)</f>
        <v>0</v>
      </c>
      <c r="N209" s="17"/>
      <c r="O209" s="17"/>
      <c r="P209" s="17"/>
      <c r="Q209" s="17"/>
      <c r="R209" s="36">
        <f t="shared" ref="R209:R215" si="161">SUM(N209:Q209)</f>
        <v>0</v>
      </c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18">
        <v>165.0</v>
      </c>
      <c r="B210" s="16" t="s">
        <v>260</v>
      </c>
      <c r="C210" s="35">
        <f t="shared" si="158"/>
        <v>0</v>
      </c>
      <c r="D210" s="17"/>
      <c r="E210" s="17"/>
      <c r="F210" s="17"/>
      <c r="G210" s="17"/>
      <c r="H210" s="36">
        <f t="shared" si="159"/>
        <v>0</v>
      </c>
      <c r="I210" s="17"/>
      <c r="J210" s="17"/>
      <c r="K210" s="17"/>
      <c r="L210" s="17"/>
      <c r="M210" s="36">
        <f t="shared" si="160"/>
        <v>0</v>
      </c>
      <c r="N210" s="17"/>
      <c r="O210" s="17"/>
      <c r="P210" s="17"/>
      <c r="Q210" s="17"/>
      <c r="R210" s="36">
        <f t="shared" si="161"/>
        <v>0</v>
      </c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18">
        <v>166.0</v>
      </c>
      <c r="B211" s="16" t="s">
        <v>261</v>
      </c>
      <c r="C211" s="35">
        <f t="shared" si="158"/>
        <v>0</v>
      </c>
      <c r="D211" s="17"/>
      <c r="E211" s="17"/>
      <c r="F211" s="17"/>
      <c r="G211" s="17"/>
      <c r="H211" s="36">
        <f t="shared" si="159"/>
        <v>0</v>
      </c>
      <c r="I211" s="17"/>
      <c r="J211" s="17"/>
      <c r="K211" s="17"/>
      <c r="L211" s="17"/>
      <c r="M211" s="36">
        <f t="shared" si="160"/>
        <v>0</v>
      </c>
      <c r="N211" s="17"/>
      <c r="O211" s="17"/>
      <c r="P211" s="17"/>
      <c r="Q211" s="17"/>
      <c r="R211" s="36">
        <f t="shared" si="161"/>
        <v>0</v>
      </c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18">
        <v>167.0</v>
      </c>
      <c r="B212" s="16" t="s">
        <v>262</v>
      </c>
      <c r="C212" s="35">
        <f t="shared" si="158"/>
        <v>0</v>
      </c>
      <c r="D212" s="17"/>
      <c r="E212" s="17"/>
      <c r="F212" s="17"/>
      <c r="G212" s="17"/>
      <c r="H212" s="36">
        <f t="shared" si="159"/>
        <v>0</v>
      </c>
      <c r="I212" s="17"/>
      <c r="J212" s="17"/>
      <c r="K212" s="17"/>
      <c r="L212" s="17"/>
      <c r="M212" s="36">
        <f t="shared" si="160"/>
        <v>0</v>
      </c>
      <c r="N212" s="17"/>
      <c r="O212" s="17"/>
      <c r="P212" s="17"/>
      <c r="Q212" s="17"/>
      <c r="R212" s="36">
        <f t="shared" si="161"/>
        <v>0</v>
      </c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18">
        <v>168.0</v>
      </c>
      <c r="B213" s="16" t="s">
        <v>263</v>
      </c>
      <c r="C213" s="35">
        <f t="shared" si="158"/>
        <v>0</v>
      </c>
      <c r="D213" s="17"/>
      <c r="E213" s="17"/>
      <c r="F213" s="17"/>
      <c r="G213" s="17"/>
      <c r="H213" s="36">
        <f t="shared" si="159"/>
        <v>0</v>
      </c>
      <c r="I213" s="17"/>
      <c r="J213" s="17"/>
      <c r="K213" s="17"/>
      <c r="L213" s="17"/>
      <c r="M213" s="36">
        <f t="shared" si="160"/>
        <v>0</v>
      </c>
      <c r="N213" s="17"/>
      <c r="O213" s="17"/>
      <c r="P213" s="17"/>
      <c r="Q213" s="17"/>
      <c r="R213" s="36">
        <f t="shared" si="161"/>
        <v>0</v>
      </c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18">
        <v>169.0</v>
      </c>
      <c r="B214" s="16" t="s">
        <v>264</v>
      </c>
      <c r="C214" s="35">
        <f t="shared" si="158"/>
        <v>0</v>
      </c>
      <c r="D214" s="17"/>
      <c r="E214" s="17"/>
      <c r="F214" s="17"/>
      <c r="G214" s="17"/>
      <c r="H214" s="36">
        <f t="shared" si="159"/>
        <v>0</v>
      </c>
      <c r="I214" s="17"/>
      <c r="J214" s="17"/>
      <c r="K214" s="17"/>
      <c r="L214" s="17"/>
      <c r="M214" s="36">
        <f t="shared" si="160"/>
        <v>0</v>
      </c>
      <c r="N214" s="17"/>
      <c r="O214" s="17"/>
      <c r="P214" s="17"/>
      <c r="Q214" s="17"/>
      <c r="R214" s="36">
        <f t="shared" si="161"/>
        <v>0</v>
      </c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18">
        <v>170.0</v>
      </c>
      <c r="B215" s="16" t="s">
        <v>265</v>
      </c>
      <c r="C215" s="35">
        <f t="shared" si="158"/>
        <v>0</v>
      </c>
      <c r="D215" s="17"/>
      <c r="E215" s="17"/>
      <c r="F215" s="17"/>
      <c r="G215" s="17"/>
      <c r="H215" s="36">
        <f t="shared" si="159"/>
        <v>0</v>
      </c>
      <c r="I215" s="17"/>
      <c r="J215" s="17"/>
      <c r="K215" s="17"/>
      <c r="L215" s="17"/>
      <c r="M215" s="36">
        <f t="shared" si="160"/>
        <v>0</v>
      </c>
      <c r="N215" s="17"/>
      <c r="O215" s="17"/>
      <c r="P215" s="17"/>
      <c r="Q215" s="17"/>
      <c r="R215" s="36">
        <f t="shared" si="161"/>
        <v>0</v>
      </c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12" t="s">
        <v>266</v>
      </c>
      <c r="B216" s="13" t="s">
        <v>267</v>
      </c>
      <c r="C216" s="14">
        <f t="shared" ref="C216:R216" si="162">SUM(C217:C220)</f>
        <v>0</v>
      </c>
      <c r="D216" s="14">
        <f t="shared" si="162"/>
        <v>0</v>
      </c>
      <c r="E216" s="14">
        <f t="shared" si="162"/>
        <v>0</v>
      </c>
      <c r="F216" s="14">
        <f t="shared" si="162"/>
        <v>0</v>
      </c>
      <c r="G216" s="14">
        <f t="shared" si="162"/>
        <v>0</v>
      </c>
      <c r="H216" s="14">
        <f t="shared" si="162"/>
        <v>0</v>
      </c>
      <c r="I216" s="14">
        <f t="shared" si="162"/>
        <v>0</v>
      </c>
      <c r="J216" s="14">
        <f t="shared" si="162"/>
        <v>0</v>
      </c>
      <c r="K216" s="14">
        <f t="shared" si="162"/>
        <v>0</v>
      </c>
      <c r="L216" s="14">
        <f t="shared" si="162"/>
        <v>0</v>
      </c>
      <c r="M216" s="14">
        <f t="shared" si="162"/>
        <v>0</v>
      </c>
      <c r="N216" s="14">
        <f t="shared" si="162"/>
        <v>0</v>
      </c>
      <c r="O216" s="14">
        <f t="shared" si="162"/>
        <v>0</v>
      </c>
      <c r="P216" s="14">
        <f t="shared" si="162"/>
        <v>0</v>
      </c>
      <c r="Q216" s="14">
        <f t="shared" si="162"/>
        <v>0</v>
      </c>
      <c r="R216" s="14">
        <f t="shared" si="162"/>
        <v>0</v>
      </c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18">
        <v>171.0</v>
      </c>
      <c r="B217" s="16" t="s">
        <v>268</v>
      </c>
      <c r="C217" s="35">
        <f t="shared" ref="C217:C220" si="163">H217+M217+R217</f>
        <v>0</v>
      </c>
      <c r="D217" s="17"/>
      <c r="E217" s="17"/>
      <c r="F217" s="17"/>
      <c r="G217" s="17"/>
      <c r="H217" s="36">
        <f t="shared" ref="H217:H220" si="164">SUM(D217:G217)</f>
        <v>0</v>
      </c>
      <c r="I217" s="17"/>
      <c r="J217" s="17"/>
      <c r="K217" s="17"/>
      <c r="L217" s="17"/>
      <c r="M217" s="36">
        <f t="shared" ref="M217:M220" si="165">SUM(I217:L217)</f>
        <v>0</v>
      </c>
      <c r="N217" s="17"/>
      <c r="O217" s="17"/>
      <c r="P217" s="17"/>
      <c r="Q217" s="17"/>
      <c r="R217" s="36">
        <f t="shared" ref="R217:R220" si="166">SUM(N217:Q217)</f>
        <v>0</v>
      </c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18">
        <v>172.0</v>
      </c>
      <c r="B218" s="16" t="s">
        <v>269</v>
      </c>
      <c r="C218" s="35">
        <f t="shared" si="163"/>
        <v>0</v>
      </c>
      <c r="D218" s="17"/>
      <c r="E218" s="17"/>
      <c r="F218" s="17"/>
      <c r="G218" s="17"/>
      <c r="H218" s="36">
        <f t="shared" si="164"/>
        <v>0</v>
      </c>
      <c r="I218" s="17"/>
      <c r="J218" s="17"/>
      <c r="K218" s="17"/>
      <c r="L218" s="17"/>
      <c r="M218" s="36">
        <f t="shared" si="165"/>
        <v>0</v>
      </c>
      <c r="N218" s="17"/>
      <c r="O218" s="17"/>
      <c r="P218" s="17"/>
      <c r="Q218" s="17"/>
      <c r="R218" s="36">
        <f t="shared" si="166"/>
        <v>0</v>
      </c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18">
        <v>173.0</v>
      </c>
      <c r="B219" s="16" t="s">
        <v>270</v>
      </c>
      <c r="C219" s="35">
        <f t="shared" si="163"/>
        <v>0</v>
      </c>
      <c r="D219" s="17"/>
      <c r="E219" s="17"/>
      <c r="F219" s="17"/>
      <c r="G219" s="17"/>
      <c r="H219" s="36">
        <f t="shared" si="164"/>
        <v>0</v>
      </c>
      <c r="I219" s="17"/>
      <c r="J219" s="17"/>
      <c r="K219" s="17"/>
      <c r="L219" s="17"/>
      <c r="M219" s="36">
        <f t="shared" si="165"/>
        <v>0</v>
      </c>
      <c r="N219" s="17"/>
      <c r="O219" s="17"/>
      <c r="P219" s="17"/>
      <c r="Q219" s="17"/>
      <c r="R219" s="36">
        <f t="shared" si="166"/>
        <v>0</v>
      </c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18">
        <v>174.0</v>
      </c>
      <c r="B220" s="16" t="s">
        <v>271</v>
      </c>
      <c r="C220" s="35">
        <f t="shared" si="163"/>
        <v>0</v>
      </c>
      <c r="D220" s="17"/>
      <c r="E220" s="17"/>
      <c r="F220" s="17"/>
      <c r="G220" s="17"/>
      <c r="H220" s="36">
        <f t="shared" si="164"/>
        <v>0</v>
      </c>
      <c r="I220" s="17"/>
      <c r="J220" s="17"/>
      <c r="K220" s="17"/>
      <c r="L220" s="17"/>
      <c r="M220" s="36">
        <f t="shared" si="165"/>
        <v>0</v>
      </c>
      <c r="N220" s="17"/>
      <c r="O220" s="17"/>
      <c r="P220" s="17"/>
      <c r="Q220" s="17"/>
      <c r="R220" s="36">
        <f t="shared" si="166"/>
        <v>0</v>
      </c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12" t="s">
        <v>272</v>
      </c>
      <c r="B221" s="13" t="s">
        <v>223</v>
      </c>
      <c r="C221" s="14">
        <f t="shared" ref="C221:R221" si="167">SUM(C222:C224)</f>
        <v>0.191</v>
      </c>
      <c r="D221" s="14">
        <f t="shared" si="167"/>
        <v>0</v>
      </c>
      <c r="E221" s="14">
        <f t="shared" si="167"/>
        <v>0</v>
      </c>
      <c r="F221" s="14">
        <f t="shared" si="167"/>
        <v>0</v>
      </c>
      <c r="G221" s="14">
        <f t="shared" si="167"/>
        <v>0</v>
      </c>
      <c r="H221" s="14">
        <f t="shared" si="167"/>
        <v>0</v>
      </c>
      <c r="I221" s="14">
        <f t="shared" si="167"/>
        <v>0</v>
      </c>
      <c r="J221" s="14">
        <f t="shared" si="167"/>
        <v>0.03</v>
      </c>
      <c r="K221" s="14">
        <f t="shared" si="167"/>
        <v>0</v>
      </c>
      <c r="L221" s="14">
        <f t="shared" si="167"/>
        <v>0</v>
      </c>
      <c r="M221" s="14">
        <f t="shared" si="167"/>
        <v>0.03</v>
      </c>
      <c r="N221" s="14">
        <f t="shared" si="167"/>
        <v>0</v>
      </c>
      <c r="O221" s="14">
        <f t="shared" si="167"/>
        <v>0.161</v>
      </c>
      <c r="P221" s="14">
        <f t="shared" si="167"/>
        <v>0</v>
      </c>
      <c r="Q221" s="14">
        <f t="shared" si="167"/>
        <v>0</v>
      </c>
      <c r="R221" s="14">
        <f t="shared" si="167"/>
        <v>0.161</v>
      </c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18">
        <v>175.0</v>
      </c>
      <c r="B222" s="16" t="s">
        <v>224</v>
      </c>
      <c r="C222" s="35">
        <f t="shared" ref="C222:C224" si="168">H222+M222+R222</f>
        <v>0</v>
      </c>
      <c r="D222" s="19">
        <v>0.0</v>
      </c>
      <c r="E222" s="19">
        <v>0.0</v>
      </c>
      <c r="F222" s="19">
        <v>0.0</v>
      </c>
      <c r="G222" s="19">
        <v>0.0</v>
      </c>
      <c r="H222" s="36">
        <f t="shared" ref="H222:H224" si="169">SUM(D222:G222)</f>
        <v>0</v>
      </c>
      <c r="I222" s="19">
        <v>0.0</v>
      </c>
      <c r="J222" s="19">
        <v>0.0</v>
      </c>
      <c r="K222" s="19">
        <v>0.0</v>
      </c>
      <c r="L222" s="19">
        <v>0.0</v>
      </c>
      <c r="M222" s="36">
        <f t="shared" ref="M222:M224" si="170">SUM(I222:L222)</f>
        <v>0</v>
      </c>
      <c r="N222" s="19">
        <v>0.0</v>
      </c>
      <c r="O222" s="19">
        <v>0.0</v>
      </c>
      <c r="P222" s="19">
        <v>0.0</v>
      </c>
      <c r="Q222" s="19">
        <v>0.0</v>
      </c>
      <c r="R222" s="36">
        <f t="shared" ref="R222:R224" si="171">SUM(N222:Q222)</f>
        <v>0</v>
      </c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18">
        <v>176.0</v>
      </c>
      <c r="B223" s="16" t="s">
        <v>225</v>
      </c>
      <c r="C223" s="35">
        <f t="shared" si="168"/>
        <v>0.191</v>
      </c>
      <c r="D223" s="19">
        <v>0.0</v>
      </c>
      <c r="E223" s="19">
        <v>0.0</v>
      </c>
      <c r="F223" s="19">
        <v>0.0</v>
      </c>
      <c r="G223" s="19">
        <v>0.0</v>
      </c>
      <c r="H223" s="36">
        <f t="shared" si="169"/>
        <v>0</v>
      </c>
      <c r="I223" s="19">
        <v>0.0</v>
      </c>
      <c r="J223" s="19">
        <v>0.03</v>
      </c>
      <c r="K223" s="19">
        <v>0.0</v>
      </c>
      <c r="L223" s="19">
        <v>0.0</v>
      </c>
      <c r="M223" s="36">
        <f t="shared" si="170"/>
        <v>0.03</v>
      </c>
      <c r="N223" s="19">
        <v>0.0</v>
      </c>
      <c r="O223" s="19">
        <v>0.161</v>
      </c>
      <c r="P223" s="19">
        <v>0.0</v>
      </c>
      <c r="Q223" s="19">
        <v>0.0</v>
      </c>
      <c r="R223" s="36">
        <f t="shared" si="171"/>
        <v>0.161</v>
      </c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18">
        <v>177.0</v>
      </c>
      <c r="B224" s="16" t="s">
        <v>226</v>
      </c>
      <c r="C224" s="35">
        <f t="shared" si="168"/>
        <v>0</v>
      </c>
      <c r="D224" s="19">
        <v>0.0</v>
      </c>
      <c r="E224" s="19">
        <v>0.0</v>
      </c>
      <c r="F224" s="19">
        <v>0.0</v>
      </c>
      <c r="G224" s="19">
        <v>0.0</v>
      </c>
      <c r="H224" s="36">
        <f t="shared" si="169"/>
        <v>0</v>
      </c>
      <c r="I224" s="19">
        <v>0.0</v>
      </c>
      <c r="J224" s="19">
        <v>0.0</v>
      </c>
      <c r="K224" s="19">
        <v>0.0</v>
      </c>
      <c r="L224" s="19">
        <v>0.0</v>
      </c>
      <c r="M224" s="36">
        <f t="shared" si="170"/>
        <v>0</v>
      </c>
      <c r="N224" s="19">
        <v>0.0</v>
      </c>
      <c r="O224" s="19">
        <v>0.0</v>
      </c>
      <c r="P224" s="19">
        <v>0.0</v>
      </c>
      <c r="Q224" s="19">
        <v>0.0</v>
      </c>
      <c r="R224" s="36">
        <f t="shared" si="171"/>
        <v>0</v>
      </c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12" t="s">
        <v>273</v>
      </c>
      <c r="B225" s="13" t="s">
        <v>274</v>
      </c>
      <c r="C225" s="14">
        <f t="shared" ref="C225:R225" si="172">SUM(C226:C231)</f>
        <v>0</v>
      </c>
      <c r="D225" s="14">
        <f t="shared" si="172"/>
        <v>0</v>
      </c>
      <c r="E225" s="14">
        <f t="shared" si="172"/>
        <v>0</v>
      </c>
      <c r="F225" s="14">
        <f t="shared" si="172"/>
        <v>0</v>
      </c>
      <c r="G225" s="14">
        <f t="shared" si="172"/>
        <v>0</v>
      </c>
      <c r="H225" s="14">
        <f t="shared" si="172"/>
        <v>0</v>
      </c>
      <c r="I225" s="14">
        <f t="shared" si="172"/>
        <v>0</v>
      </c>
      <c r="J225" s="14">
        <f t="shared" si="172"/>
        <v>0</v>
      </c>
      <c r="K225" s="14">
        <f t="shared" si="172"/>
        <v>0</v>
      </c>
      <c r="L225" s="14">
        <f t="shared" si="172"/>
        <v>0</v>
      </c>
      <c r="M225" s="14">
        <f t="shared" si="172"/>
        <v>0</v>
      </c>
      <c r="N225" s="14">
        <f t="shared" si="172"/>
        <v>0</v>
      </c>
      <c r="O225" s="14">
        <f t="shared" si="172"/>
        <v>0</v>
      </c>
      <c r="P225" s="14">
        <f t="shared" si="172"/>
        <v>0</v>
      </c>
      <c r="Q225" s="14">
        <f t="shared" si="172"/>
        <v>0</v>
      </c>
      <c r="R225" s="14">
        <f t="shared" si="172"/>
        <v>0</v>
      </c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18">
        <v>178.0</v>
      </c>
      <c r="B226" s="16" t="s">
        <v>275</v>
      </c>
      <c r="C226" s="35">
        <f t="shared" ref="C226:C231" si="173">H226+M226+R226</f>
        <v>0</v>
      </c>
      <c r="D226" s="17"/>
      <c r="E226" s="17"/>
      <c r="F226" s="17"/>
      <c r="G226" s="17"/>
      <c r="H226" s="36">
        <f t="shared" ref="H226:H231" si="174">SUM(D226:G226)</f>
        <v>0</v>
      </c>
      <c r="I226" s="17"/>
      <c r="J226" s="17"/>
      <c r="K226" s="17"/>
      <c r="L226" s="17"/>
      <c r="M226" s="36">
        <f t="shared" ref="M226:M231" si="175">SUM(I226:L226)</f>
        <v>0</v>
      </c>
      <c r="N226" s="17"/>
      <c r="O226" s="17"/>
      <c r="P226" s="17"/>
      <c r="Q226" s="17"/>
      <c r="R226" s="36">
        <f t="shared" ref="R226:R231" si="176">SUM(N226:Q226)</f>
        <v>0</v>
      </c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18">
        <v>179.0</v>
      </c>
      <c r="B227" s="16" t="s">
        <v>132</v>
      </c>
      <c r="C227" s="35">
        <f t="shared" si="173"/>
        <v>0</v>
      </c>
      <c r="D227" s="17"/>
      <c r="E227" s="17"/>
      <c r="F227" s="17"/>
      <c r="G227" s="17"/>
      <c r="H227" s="36">
        <f t="shared" si="174"/>
        <v>0</v>
      </c>
      <c r="I227" s="17"/>
      <c r="J227" s="17"/>
      <c r="K227" s="17"/>
      <c r="L227" s="17"/>
      <c r="M227" s="36">
        <f t="shared" si="175"/>
        <v>0</v>
      </c>
      <c r="N227" s="17"/>
      <c r="O227" s="17"/>
      <c r="P227" s="17"/>
      <c r="Q227" s="17"/>
      <c r="R227" s="36">
        <f t="shared" si="176"/>
        <v>0</v>
      </c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18">
        <v>180.0</v>
      </c>
      <c r="B228" s="16" t="s">
        <v>276</v>
      </c>
      <c r="C228" s="35">
        <f t="shared" si="173"/>
        <v>0</v>
      </c>
      <c r="D228" s="17"/>
      <c r="E228" s="17"/>
      <c r="F228" s="17"/>
      <c r="G228" s="17"/>
      <c r="H228" s="36">
        <f t="shared" si="174"/>
        <v>0</v>
      </c>
      <c r="I228" s="17"/>
      <c r="J228" s="17"/>
      <c r="K228" s="17"/>
      <c r="L228" s="17"/>
      <c r="M228" s="36">
        <f t="shared" si="175"/>
        <v>0</v>
      </c>
      <c r="N228" s="17"/>
      <c r="O228" s="17"/>
      <c r="P228" s="17"/>
      <c r="Q228" s="17"/>
      <c r="R228" s="36">
        <f t="shared" si="176"/>
        <v>0</v>
      </c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18">
        <v>181.0</v>
      </c>
      <c r="B229" s="16" t="s">
        <v>277</v>
      </c>
      <c r="C229" s="35">
        <f t="shared" si="173"/>
        <v>0</v>
      </c>
      <c r="D229" s="17"/>
      <c r="E229" s="17"/>
      <c r="F229" s="17"/>
      <c r="G229" s="17"/>
      <c r="H229" s="36">
        <f t="shared" si="174"/>
        <v>0</v>
      </c>
      <c r="I229" s="17"/>
      <c r="J229" s="17"/>
      <c r="K229" s="17"/>
      <c r="L229" s="17"/>
      <c r="M229" s="36">
        <f t="shared" si="175"/>
        <v>0</v>
      </c>
      <c r="N229" s="17"/>
      <c r="O229" s="17"/>
      <c r="P229" s="17"/>
      <c r="Q229" s="17"/>
      <c r="R229" s="36">
        <f t="shared" si="176"/>
        <v>0</v>
      </c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18">
        <v>182.0</v>
      </c>
      <c r="B230" s="16" t="s">
        <v>278</v>
      </c>
      <c r="C230" s="35">
        <f t="shared" si="173"/>
        <v>0</v>
      </c>
      <c r="D230" s="17"/>
      <c r="E230" s="17"/>
      <c r="F230" s="17"/>
      <c r="G230" s="17"/>
      <c r="H230" s="36">
        <f t="shared" si="174"/>
        <v>0</v>
      </c>
      <c r="I230" s="17"/>
      <c r="J230" s="17"/>
      <c r="K230" s="17"/>
      <c r="L230" s="17"/>
      <c r="M230" s="36">
        <f t="shared" si="175"/>
        <v>0</v>
      </c>
      <c r="N230" s="17"/>
      <c r="O230" s="17"/>
      <c r="P230" s="17"/>
      <c r="Q230" s="17"/>
      <c r="R230" s="36">
        <f t="shared" si="176"/>
        <v>0</v>
      </c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18">
        <v>183.0</v>
      </c>
      <c r="B231" s="16" t="s">
        <v>279</v>
      </c>
      <c r="C231" s="35">
        <f t="shared" si="173"/>
        <v>0</v>
      </c>
      <c r="D231" s="17"/>
      <c r="E231" s="17"/>
      <c r="F231" s="17"/>
      <c r="G231" s="17"/>
      <c r="H231" s="36">
        <f t="shared" si="174"/>
        <v>0</v>
      </c>
      <c r="I231" s="17"/>
      <c r="J231" s="17"/>
      <c r="K231" s="17"/>
      <c r="L231" s="17"/>
      <c r="M231" s="36">
        <f t="shared" si="175"/>
        <v>0</v>
      </c>
      <c r="N231" s="17"/>
      <c r="O231" s="17"/>
      <c r="P231" s="17"/>
      <c r="Q231" s="17"/>
      <c r="R231" s="36">
        <f t="shared" si="176"/>
        <v>0</v>
      </c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12" t="s">
        <v>280</v>
      </c>
      <c r="B232" s="13" t="s">
        <v>281</v>
      </c>
      <c r="C232" s="14">
        <f t="shared" ref="C232:R232" si="177">C233</f>
        <v>0</v>
      </c>
      <c r="D232" s="14" t="str">
        <f t="shared" si="177"/>
        <v/>
      </c>
      <c r="E232" s="14" t="str">
        <f t="shared" si="177"/>
        <v/>
      </c>
      <c r="F232" s="14" t="str">
        <f t="shared" si="177"/>
        <v/>
      </c>
      <c r="G232" s="14" t="str">
        <f t="shared" si="177"/>
        <v/>
      </c>
      <c r="H232" s="14">
        <f t="shared" si="177"/>
        <v>0</v>
      </c>
      <c r="I232" s="14" t="str">
        <f t="shared" si="177"/>
        <v/>
      </c>
      <c r="J232" s="14" t="str">
        <f t="shared" si="177"/>
        <v/>
      </c>
      <c r="K232" s="14" t="str">
        <f t="shared" si="177"/>
        <v/>
      </c>
      <c r="L232" s="14" t="str">
        <f t="shared" si="177"/>
        <v/>
      </c>
      <c r="M232" s="14">
        <f t="shared" si="177"/>
        <v>0</v>
      </c>
      <c r="N232" s="14" t="str">
        <f t="shared" si="177"/>
        <v/>
      </c>
      <c r="O232" s="14" t="str">
        <f t="shared" si="177"/>
        <v/>
      </c>
      <c r="P232" s="14" t="str">
        <f t="shared" si="177"/>
        <v/>
      </c>
      <c r="Q232" s="14" t="str">
        <f t="shared" si="177"/>
        <v/>
      </c>
      <c r="R232" s="14">
        <f t="shared" si="177"/>
        <v>0</v>
      </c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18">
        <v>184.0</v>
      </c>
      <c r="B233" s="16" t="s">
        <v>282</v>
      </c>
      <c r="C233" s="35">
        <f>H233+M233+R233</f>
        <v>0</v>
      </c>
      <c r="D233" s="17"/>
      <c r="E233" s="17"/>
      <c r="F233" s="17"/>
      <c r="G233" s="17"/>
      <c r="H233" s="36">
        <f>SUM(D233:G233)</f>
        <v>0</v>
      </c>
      <c r="I233" s="17"/>
      <c r="J233" s="17"/>
      <c r="K233" s="17"/>
      <c r="L233" s="17"/>
      <c r="M233" s="36">
        <f>SUM(I233:L233)</f>
        <v>0</v>
      </c>
      <c r="N233" s="17"/>
      <c r="O233" s="17"/>
      <c r="P233" s="17"/>
      <c r="Q233" s="17"/>
      <c r="R233" s="36">
        <f>SUM(N233:Q233)</f>
        <v>0</v>
      </c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12" t="s">
        <v>283</v>
      </c>
      <c r="B234" s="13" t="s">
        <v>228</v>
      </c>
      <c r="C234" s="14">
        <f t="shared" ref="C234:R234" si="178">SUM(C235:C241)</f>
        <v>0.72</v>
      </c>
      <c r="D234" s="14">
        <f t="shared" si="178"/>
        <v>0.18</v>
      </c>
      <c r="E234" s="14">
        <f t="shared" si="178"/>
        <v>0.18</v>
      </c>
      <c r="F234" s="14">
        <f t="shared" si="178"/>
        <v>0.18</v>
      </c>
      <c r="G234" s="14">
        <f t="shared" si="178"/>
        <v>0.18</v>
      </c>
      <c r="H234" s="14">
        <f t="shared" si="178"/>
        <v>0.72</v>
      </c>
      <c r="I234" s="14">
        <f t="shared" si="178"/>
        <v>0</v>
      </c>
      <c r="J234" s="14">
        <f t="shared" si="178"/>
        <v>0</v>
      </c>
      <c r="K234" s="14">
        <f t="shared" si="178"/>
        <v>0</v>
      </c>
      <c r="L234" s="14">
        <f t="shared" si="178"/>
        <v>0</v>
      </c>
      <c r="M234" s="14">
        <f t="shared" si="178"/>
        <v>0</v>
      </c>
      <c r="N234" s="14">
        <f t="shared" si="178"/>
        <v>0</v>
      </c>
      <c r="O234" s="14">
        <f t="shared" si="178"/>
        <v>0</v>
      </c>
      <c r="P234" s="14">
        <f t="shared" si="178"/>
        <v>0</v>
      </c>
      <c r="Q234" s="14">
        <f t="shared" si="178"/>
        <v>0</v>
      </c>
      <c r="R234" s="14">
        <f t="shared" si="178"/>
        <v>0</v>
      </c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18">
        <v>185.1</v>
      </c>
      <c r="B235" s="16" t="s">
        <v>229</v>
      </c>
      <c r="C235" s="35">
        <f t="shared" ref="C235:C241" si="179">H235+M235+R235</f>
        <v>0</v>
      </c>
      <c r="D235" s="17"/>
      <c r="E235" s="17"/>
      <c r="F235" s="17"/>
      <c r="G235" s="17"/>
      <c r="H235" s="36">
        <f t="shared" ref="H235:H241" si="180">SUM(D235:G235)</f>
        <v>0</v>
      </c>
      <c r="I235" s="17"/>
      <c r="J235" s="17"/>
      <c r="K235" s="17"/>
      <c r="L235" s="17"/>
      <c r="M235" s="36">
        <f t="shared" ref="M235:M241" si="181">SUM(I235:L235)</f>
        <v>0</v>
      </c>
      <c r="N235" s="17"/>
      <c r="O235" s="17"/>
      <c r="P235" s="17"/>
      <c r="Q235" s="17"/>
      <c r="R235" s="36">
        <f t="shared" ref="R235:R241" si="182">SUM(N235:Q235)</f>
        <v>0</v>
      </c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18">
        <v>185.2</v>
      </c>
      <c r="B236" s="16" t="s">
        <v>230</v>
      </c>
      <c r="C236" s="35">
        <f t="shared" si="179"/>
        <v>0</v>
      </c>
      <c r="D236" s="17"/>
      <c r="E236" s="17"/>
      <c r="F236" s="17"/>
      <c r="G236" s="17"/>
      <c r="H236" s="36">
        <f t="shared" si="180"/>
        <v>0</v>
      </c>
      <c r="I236" s="17"/>
      <c r="J236" s="17"/>
      <c r="K236" s="17"/>
      <c r="L236" s="17"/>
      <c r="M236" s="36">
        <f t="shared" si="181"/>
        <v>0</v>
      </c>
      <c r="N236" s="17"/>
      <c r="O236" s="17"/>
      <c r="P236" s="17"/>
      <c r="Q236" s="17"/>
      <c r="R236" s="36">
        <f t="shared" si="182"/>
        <v>0</v>
      </c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18">
        <v>186.0</v>
      </c>
      <c r="B237" s="16" t="s">
        <v>284</v>
      </c>
      <c r="C237" s="35">
        <f t="shared" si="179"/>
        <v>0.72</v>
      </c>
      <c r="D237" s="29">
        <f t="shared" ref="D237:G237" si="183">0.015*4*3</f>
        <v>0.18</v>
      </c>
      <c r="E237" s="29">
        <f t="shared" si="183"/>
        <v>0.18</v>
      </c>
      <c r="F237" s="29">
        <f t="shared" si="183"/>
        <v>0.18</v>
      </c>
      <c r="G237" s="29">
        <f t="shared" si="183"/>
        <v>0.18</v>
      </c>
      <c r="H237" s="36">
        <f t="shared" si="180"/>
        <v>0.72</v>
      </c>
      <c r="I237" s="17"/>
      <c r="J237" s="17"/>
      <c r="K237" s="17"/>
      <c r="L237" s="17"/>
      <c r="M237" s="36">
        <f t="shared" si="181"/>
        <v>0</v>
      </c>
      <c r="N237" s="17"/>
      <c r="O237" s="17"/>
      <c r="P237" s="17"/>
      <c r="Q237" s="17"/>
      <c r="R237" s="36">
        <f t="shared" si="182"/>
        <v>0</v>
      </c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18">
        <v>187.0</v>
      </c>
      <c r="B238" s="16" t="s">
        <v>285</v>
      </c>
      <c r="C238" s="35">
        <f t="shared" si="179"/>
        <v>0</v>
      </c>
      <c r="D238" s="17"/>
      <c r="E238" s="17"/>
      <c r="F238" s="17"/>
      <c r="G238" s="17"/>
      <c r="H238" s="36">
        <f t="shared" si="180"/>
        <v>0</v>
      </c>
      <c r="I238" s="17"/>
      <c r="J238" s="17"/>
      <c r="K238" s="17"/>
      <c r="L238" s="17"/>
      <c r="M238" s="36">
        <f t="shared" si="181"/>
        <v>0</v>
      </c>
      <c r="N238" s="17"/>
      <c r="O238" s="17"/>
      <c r="P238" s="17"/>
      <c r="Q238" s="17"/>
      <c r="R238" s="36">
        <f t="shared" si="182"/>
        <v>0</v>
      </c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18">
        <v>188.0</v>
      </c>
      <c r="B239" s="16" t="s">
        <v>232</v>
      </c>
      <c r="C239" s="35">
        <f t="shared" si="179"/>
        <v>0</v>
      </c>
      <c r="D239" s="17"/>
      <c r="E239" s="17"/>
      <c r="F239" s="17"/>
      <c r="G239" s="17"/>
      <c r="H239" s="36">
        <f t="shared" si="180"/>
        <v>0</v>
      </c>
      <c r="I239" s="17"/>
      <c r="J239" s="17"/>
      <c r="K239" s="17"/>
      <c r="L239" s="17"/>
      <c r="M239" s="36">
        <f t="shared" si="181"/>
        <v>0</v>
      </c>
      <c r="N239" s="17"/>
      <c r="O239" s="17"/>
      <c r="P239" s="17"/>
      <c r="Q239" s="17"/>
      <c r="R239" s="36">
        <f t="shared" si="182"/>
        <v>0</v>
      </c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18">
        <v>189.0</v>
      </c>
      <c r="B240" s="16" t="s">
        <v>233</v>
      </c>
      <c r="C240" s="35">
        <f t="shared" si="179"/>
        <v>0</v>
      </c>
      <c r="D240" s="17"/>
      <c r="E240" s="17"/>
      <c r="F240" s="17"/>
      <c r="G240" s="17"/>
      <c r="H240" s="36">
        <f t="shared" si="180"/>
        <v>0</v>
      </c>
      <c r="I240" s="17"/>
      <c r="J240" s="17"/>
      <c r="K240" s="17"/>
      <c r="L240" s="17"/>
      <c r="M240" s="36">
        <f t="shared" si="181"/>
        <v>0</v>
      </c>
      <c r="N240" s="17"/>
      <c r="O240" s="17"/>
      <c r="P240" s="17"/>
      <c r="Q240" s="17"/>
      <c r="R240" s="36">
        <f t="shared" si="182"/>
        <v>0</v>
      </c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18">
        <v>190.0</v>
      </c>
      <c r="B241" s="16" t="s">
        <v>286</v>
      </c>
      <c r="C241" s="35">
        <f t="shared" si="179"/>
        <v>0</v>
      </c>
      <c r="D241" s="17"/>
      <c r="E241" s="17"/>
      <c r="F241" s="17"/>
      <c r="G241" s="17"/>
      <c r="H241" s="36">
        <f t="shared" si="180"/>
        <v>0</v>
      </c>
      <c r="I241" s="17"/>
      <c r="J241" s="17"/>
      <c r="K241" s="17"/>
      <c r="L241" s="17"/>
      <c r="M241" s="36">
        <f t="shared" si="181"/>
        <v>0</v>
      </c>
      <c r="N241" s="17"/>
      <c r="O241" s="17"/>
      <c r="P241" s="17"/>
      <c r="Q241" s="17"/>
      <c r="R241" s="36">
        <f t="shared" si="182"/>
        <v>0</v>
      </c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12" t="s">
        <v>287</v>
      </c>
      <c r="B242" s="13" t="s">
        <v>288</v>
      </c>
      <c r="C242" s="14">
        <f t="shared" ref="C242:R242" si="184">SUM(C243:C244)</f>
        <v>0</v>
      </c>
      <c r="D242" s="14">
        <f t="shared" si="184"/>
        <v>0</v>
      </c>
      <c r="E242" s="14">
        <f t="shared" si="184"/>
        <v>0</v>
      </c>
      <c r="F242" s="14">
        <f t="shared" si="184"/>
        <v>0</v>
      </c>
      <c r="G242" s="14">
        <f t="shared" si="184"/>
        <v>0</v>
      </c>
      <c r="H242" s="14">
        <f t="shared" si="184"/>
        <v>0</v>
      </c>
      <c r="I242" s="14">
        <f t="shared" si="184"/>
        <v>0</v>
      </c>
      <c r="J242" s="14">
        <f t="shared" si="184"/>
        <v>0</v>
      </c>
      <c r="K242" s="14">
        <f t="shared" si="184"/>
        <v>0</v>
      </c>
      <c r="L242" s="14">
        <f t="shared" si="184"/>
        <v>0</v>
      </c>
      <c r="M242" s="14">
        <f t="shared" si="184"/>
        <v>0</v>
      </c>
      <c r="N242" s="14">
        <f t="shared" si="184"/>
        <v>0</v>
      </c>
      <c r="O242" s="14">
        <f t="shared" si="184"/>
        <v>0</v>
      </c>
      <c r="P242" s="14">
        <f t="shared" si="184"/>
        <v>0</v>
      </c>
      <c r="Q242" s="14">
        <f t="shared" si="184"/>
        <v>0</v>
      </c>
      <c r="R242" s="14">
        <f t="shared" si="184"/>
        <v>0</v>
      </c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18">
        <v>191.0</v>
      </c>
      <c r="B243" s="16" t="s">
        <v>289</v>
      </c>
      <c r="C243" s="35">
        <f t="shared" ref="C243:C244" si="185">H243+M243+R243</f>
        <v>0</v>
      </c>
      <c r="D243" s="17"/>
      <c r="E243" s="17"/>
      <c r="F243" s="17"/>
      <c r="G243" s="17"/>
      <c r="H243" s="36">
        <f t="shared" ref="H243:H244" si="186">SUM(D243:G243)</f>
        <v>0</v>
      </c>
      <c r="I243" s="17"/>
      <c r="J243" s="17"/>
      <c r="K243" s="17"/>
      <c r="L243" s="17"/>
      <c r="M243" s="36">
        <f t="shared" ref="M243:M244" si="187">SUM(I243:L243)</f>
        <v>0</v>
      </c>
      <c r="N243" s="17"/>
      <c r="O243" s="17"/>
      <c r="P243" s="17"/>
      <c r="Q243" s="17"/>
      <c r="R243" s="36">
        <f t="shared" ref="R243:R244" si="188">SUM(N243:Q243)</f>
        <v>0</v>
      </c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18">
        <v>192.0</v>
      </c>
      <c r="B244" s="16" t="s">
        <v>290</v>
      </c>
      <c r="C244" s="35">
        <f t="shared" si="185"/>
        <v>0</v>
      </c>
      <c r="D244" s="17"/>
      <c r="E244" s="17"/>
      <c r="F244" s="17"/>
      <c r="G244" s="17"/>
      <c r="H244" s="36">
        <f t="shared" si="186"/>
        <v>0</v>
      </c>
      <c r="I244" s="17"/>
      <c r="J244" s="17"/>
      <c r="K244" s="17"/>
      <c r="L244" s="17"/>
      <c r="M244" s="36">
        <f t="shared" si="187"/>
        <v>0</v>
      </c>
      <c r="N244" s="17"/>
      <c r="O244" s="17"/>
      <c r="P244" s="17"/>
      <c r="Q244" s="17"/>
      <c r="R244" s="36">
        <f t="shared" si="188"/>
        <v>0</v>
      </c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12" t="s">
        <v>291</v>
      </c>
      <c r="B245" s="13" t="s">
        <v>235</v>
      </c>
      <c r="C245" s="14">
        <f t="shared" ref="C245:R245" si="189">SUM(C246:C248)</f>
        <v>0</v>
      </c>
      <c r="D245" s="14">
        <f t="shared" si="189"/>
        <v>0</v>
      </c>
      <c r="E245" s="14">
        <f t="shared" si="189"/>
        <v>0</v>
      </c>
      <c r="F245" s="14">
        <f t="shared" si="189"/>
        <v>0</v>
      </c>
      <c r="G245" s="14">
        <f t="shared" si="189"/>
        <v>0</v>
      </c>
      <c r="H245" s="14">
        <f t="shared" si="189"/>
        <v>0</v>
      </c>
      <c r="I245" s="14">
        <f t="shared" si="189"/>
        <v>0</v>
      </c>
      <c r="J245" s="14">
        <f t="shared" si="189"/>
        <v>0</v>
      </c>
      <c r="K245" s="14">
        <f t="shared" si="189"/>
        <v>0</v>
      </c>
      <c r="L245" s="14">
        <f t="shared" si="189"/>
        <v>0</v>
      </c>
      <c r="M245" s="14">
        <f t="shared" si="189"/>
        <v>0</v>
      </c>
      <c r="N245" s="14">
        <f t="shared" si="189"/>
        <v>0</v>
      </c>
      <c r="O245" s="14">
        <f t="shared" si="189"/>
        <v>0</v>
      </c>
      <c r="P245" s="14">
        <f t="shared" si="189"/>
        <v>0</v>
      </c>
      <c r="Q245" s="14">
        <f t="shared" si="189"/>
        <v>0</v>
      </c>
      <c r="R245" s="14">
        <f t="shared" si="189"/>
        <v>0</v>
      </c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18">
        <v>193.0</v>
      </c>
      <c r="B246" s="16" t="s">
        <v>292</v>
      </c>
      <c r="C246" s="35">
        <f t="shared" ref="C246:C248" si="190">H246+M246+R246</f>
        <v>0</v>
      </c>
      <c r="D246" s="17"/>
      <c r="E246" s="17"/>
      <c r="F246" s="17"/>
      <c r="G246" s="17"/>
      <c r="H246" s="36">
        <f t="shared" ref="H246:H248" si="191">SUM(D246:G246)</f>
        <v>0</v>
      </c>
      <c r="I246" s="17"/>
      <c r="J246" s="17"/>
      <c r="K246" s="17"/>
      <c r="L246" s="17"/>
      <c r="M246" s="36">
        <f t="shared" ref="M246:M248" si="192">SUM(I246:L246)</f>
        <v>0</v>
      </c>
      <c r="N246" s="17"/>
      <c r="O246" s="17"/>
      <c r="P246" s="17"/>
      <c r="Q246" s="17"/>
      <c r="R246" s="36">
        <f t="shared" ref="R246:R248" si="193">SUM(N246:Q246)</f>
        <v>0</v>
      </c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18">
        <v>194.1</v>
      </c>
      <c r="B247" s="16" t="s">
        <v>236</v>
      </c>
      <c r="C247" s="35">
        <f t="shared" si="190"/>
        <v>0</v>
      </c>
      <c r="D247" s="17"/>
      <c r="E247" s="17"/>
      <c r="F247" s="17"/>
      <c r="G247" s="17"/>
      <c r="H247" s="36">
        <f t="shared" si="191"/>
        <v>0</v>
      </c>
      <c r="I247" s="17"/>
      <c r="J247" s="17"/>
      <c r="K247" s="17"/>
      <c r="L247" s="17"/>
      <c r="M247" s="36">
        <f t="shared" si="192"/>
        <v>0</v>
      </c>
      <c r="N247" s="17"/>
      <c r="O247" s="17"/>
      <c r="P247" s="17"/>
      <c r="Q247" s="17"/>
      <c r="R247" s="36">
        <f t="shared" si="193"/>
        <v>0</v>
      </c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18">
        <v>194.2</v>
      </c>
      <c r="B248" s="16" t="s">
        <v>293</v>
      </c>
      <c r="C248" s="35">
        <f t="shared" si="190"/>
        <v>0</v>
      </c>
      <c r="D248" s="17"/>
      <c r="E248" s="17"/>
      <c r="F248" s="17"/>
      <c r="G248" s="17"/>
      <c r="H248" s="36">
        <f t="shared" si="191"/>
        <v>0</v>
      </c>
      <c r="I248" s="17"/>
      <c r="J248" s="17"/>
      <c r="K248" s="17"/>
      <c r="L248" s="17"/>
      <c r="M248" s="36">
        <f t="shared" si="192"/>
        <v>0</v>
      </c>
      <c r="N248" s="17"/>
      <c r="O248" s="17"/>
      <c r="P248" s="17"/>
      <c r="Q248" s="17"/>
      <c r="R248" s="36">
        <f t="shared" si="193"/>
        <v>0</v>
      </c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12" t="s">
        <v>294</v>
      </c>
      <c r="B249" s="13" t="s">
        <v>295</v>
      </c>
      <c r="C249" s="14">
        <f t="shared" ref="C249:R249" si="194">SUM(C250:C252)</f>
        <v>1.55</v>
      </c>
      <c r="D249" s="14">
        <f t="shared" si="194"/>
        <v>1.55</v>
      </c>
      <c r="E249" s="14">
        <f t="shared" si="194"/>
        <v>0</v>
      </c>
      <c r="F249" s="14">
        <f t="shared" si="194"/>
        <v>0</v>
      </c>
      <c r="G249" s="14">
        <f t="shared" si="194"/>
        <v>0</v>
      </c>
      <c r="H249" s="14">
        <f t="shared" si="194"/>
        <v>1.55</v>
      </c>
      <c r="I249" s="14">
        <f t="shared" si="194"/>
        <v>0</v>
      </c>
      <c r="J249" s="14">
        <f t="shared" si="194"/>
        <v>0</v>
      </c>
      <c r="K249" s="14">
        <f t="shared" si="194"/>
        <v>0</v>
      </c>
      <c r="L249" s="14">
        <f t="shared" si="194"/>
        <v>0</v>
      </c>
      <c r="M249" s="14">
        <f t="shared" si="194"/>
        <v>0</v>
      </c>
      <c r="N249" s="14">
        <f t="shared" si="194"/>
        <v>0</v>
      </c>
      <c r="O249" s="14">
        <f t="shared" si="194"/>
        <v>0</v>
      </c>
      <c r="P249" s="14">
        <f t="shared" si="194"/>
        <v>0</v>
      </c>
      <c r="Q249" s="14">
        <f t="shared" si="194"/>
        <v>0</v>
      </c>
      <c r="R249" s="14">
        <f t="shared" si="194"/>
        <v>0</v>
      </c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18">
        <v>195.0</v>
      </c>
      <c r="B250" s="16" t="s">
        <v>296</v>
      </c>
      <c r="C250" s="35">
        <f t="shared" ref="C250:C254" si="195">H250+M250+R250</f>
        <v>1.55</v>
      </c>
      <c r="D250" s="19">
        <v>1.55</v>
      </c>
      <c r="E250" s="17"/>
      <c r="F250" s="17"/>
      <c r="G250" s="17"/>
      <c r="H250" s="36">
        <f t="shared" ref="H250:H254" si="196">SUM(D250:G250)</f>
        <v>1.55</v>
      </c>
      <c r="I250" s="17"/>
      <c r="J250" s="17"/>
      <c r="K250" s="17"/>
      <c r="L250" s="17"/>
      <c r="M250" s="36">
        <f t="shared" ref="M250:M254" si="197">SUM(I250:L250)</f>
        <v>0</v>
      </c>
      <c r="N250" s="17"/>
      <c r="O250" s="17"/>
      <c r="P250" s="17"/>
      <c r="Q250" s="17"/>
      <c r="R250" s="36">
        <f t="shared" ref="R250:R254" si="198">SUM(N250:Q250)</f>
        <v>0</v>
      </c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18">
        <v>196.0</v>
      </c>
      <c r="B251" s="16" t="s">
        <v>297</v>
      </c>
      <c r="C251" s="35">
        <f t="shared" si="195"/>
        <v>0</v>
      </c>
      <c r="D251" s="17"/>
      <c r="E251" s="17"/>
      <c r="F251" s="17"/>
      <c r="G251" s="17"/>
      <c r="H251" s="36">
        <f t="shared" si="196"/>
        <v>0</v>
      </c>
      <c r="I251" s="17"/>
      <c r="J251" s="17"/>
      <c r="K251" s="17"/>
      <c r="L251" s="17"/>
      <c r="M251" s="36">
        <f t="shared" si="197"/>
        <v>0</v>
      </c>
      <c r="N251" s="17"/>
      <c r="O251" s="17"/>
      <c r="P251" s="17"/>
      <c r="Q251" s="17"/>
      <c r="R251" s="36">
        <f t="shared" si="198"/>
        <v>0</v>
      </c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18">
        <v>197.0</v>
      </c>
      <c r="B252" s="16" t="s">
        <v>298</v>
      </c>
      <c r="C252" s="35">
        <f t="shared" si="195"/>
        <v>0</v>
      </c>
      <c r="D252" s="17"/>
      <c r="E252" s="17"/>
      <c r="F252" s="17"/>
      <c r="G252" s="17"/>
      <c r="H252" s="36">
        <f t="shared" si="196"/>
        <v>0</v>
      </c>
      <c r="I252" s="17"/>
      <c r="J252" s="17"/>
      <c r="K252" s="17"/>
      <c r="L252" s="17"/>
      <c r="M252" s="36">
        <f t="shared" si="197"/>
        <v>0</v>
      </c>
      <c r="N252" s="17"/>
      <c r="O252" s="17"/>
      <c r="P252" s="17"/>
      <c r="Q252" s="17"/>
      <c r="R252" s="36">
        <f t="shared" si="198"/>
        <v>0</v>
      </c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12">
        <v>198.0</v>
      </c>
      <c r="B253" s="13" t="s">
        <v>239</v>
      </c>
      <c r="C253" s="14">
        <f t="shared" si="195"/>
        <v>0</v>
      </c>
      <c r="D253" s="14"/>
      <c r="E253" s="14"/>
      <c r="F253" s="14"/>
      <c r="G253" s="14"/>
      <c r="H253" s="14">
        <f t="shared" si="196"/>
        <v>0</v>
      </c>
      <c r="I253" s="14"/>
      <c r="J253" s="14"/>
      <c r="K253" s="14"/>
      <c r="L253" s="14"/>
      <c r="M253" s="14">
        <f t="shared" si="197"/>
        <v>0</v>
      </c>
      <c r="N253" s="14"/>
      <c r="O253" s="14"/>
      <c r="P253" s="14"/>
      <c r="Q253" s="14"/>
      <c r="R253" s="14">
        <f t="shared" si="198"/>
        <v>0</v>
      </c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12">
        <v>199.0</v>
      </c>
      <c r="B254" s="13" t="s">
        <v>240</v>
      </c>
      <c r="C254" s="14">
        <f t="shared" si="195"/>
        <v>0</v>
      </c>
      <c r="D254" s="14"/>
      <c r="E254" s="14"/>
      <c r="F254" s="14"/>
      <c r="G254" s="14"/>
      <c r="H254" s="14">
        <f t="shared" si="196"/>
        <v>0</v>
      </c>
      <c r="I254" s="14"/>
      <c r="J254" s="14"/>
      <c r="K254" s="14"/>
      <c r="L254" s="14"/>
      <c r="M254" s="14">
        <f t="shared" si="197"/>
        <v>0</v>
      </c>
      <c r="N254" s="14"/>
      <c r="O254" s="14"/>
      <c r="P254" s="14"/>
      <c r="Q254" s="14"/>
      <c r="R254" s="14">
        <f t="shared" si="198"/>
        <v>0</v>
      </c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6" t="s">
        <v>299</v>
      </c>
      <c r="B255" s="7" t="s">
        <v>300</v>
      </c>
      <c r="C255" s="8">
        <f t="shared" ref="C255:R255" si="199">+SUM(C256:C262)</f>
        <v>0</v>
      </c>
      <c r="D255" s="8">
        <f t="shared" si="199"/>
        <v>0</v>
      </c>
      <c r="E255" s="8">
        <f t="shared" si="199"/>
        <v>0</v>
      </c>
      <c r="F255" s="8">
        <f t="shared" si="199"/>
        <v>0</v>
      </c>
      <c r="G255" s="8">
        <f t="shared" si="199"/>
        <v>0</v>
      </c>
      <c r="H255" s="8">
        <f t="shared" si="199"/>
        <v>0</v>
      </c>
      <c r="I255" s="8">
        <f t="shared" si="199"/>
        <v>0</v>
      </c>
      <c r="J255" s="8">
        <f t="shared" si="199"/>
        <v>0</v>
      </c>
      <c r="K255" s="8">
        <f t="shared" si="199"/>
        <v>0</v>
      </c>
      <c r="L255" s="8">
        <f t="shared" si="199"/>
        <v>0</v>
      </c>
      <c r="M255" s="8">
        <f t="shared" si="199"/>
        <v>0</v>
      </c>
      <c r="N255" s="8">
        <f t="shared" si="199"/>
        <v>0</v>
      </c>
      <c r="O255" s="8">
        <f t="shared" si="199"/>
        <v>0</v>
      </c>
      <c r="P255" s="8">
        <f t="shared" si="199"/>
        <v>0</v>
      </c>
      <c r="Q255" s="8">
        <f t="shared" si="199"/>
        <v>0</v>
      </c>
      <c r="R255" s="8">
        <f t="shared" si="199"/>
        <v>0</v>
      </c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18">
        <v>1.0</v>
      </c>
      <c r="B256" s="16" t="s">
        <v>301</v>
      </c>
      <c r="C256" s="35">
        <f t="shared" ref="C256:C262" si="200">H256+M256+R256</f>
        <v>0</v>
      </c>
      <c r="D256" s="17"/>
      <c r="E256" s="17"/>
      <c r="F256" s="17"/>
      <c r="G256" s="17"/>
      <c r="H256" s="36">
        <f t="shared" ref="H256:H262" si="201">SUM(D256:G256)</f>
        <v>0</v>
      </c>
      <c r="I256" s="17"/>
      <c r="J256" s="17"/>
      <c r="K256" s="17"/>
      <c r="L256" s="17"/>
      <c r="M256" s="36">
        <f t="shared" ref="M256:M262" si="202">SUM(I256:L256)</f>
        <v>0</v>
      </c>
      <c r="N256" s="17"/>
      <c r="O256" s="17"/>
      <c r="P256" s="17"/>
      <c r="Q256" s="17"/>
      <c r="R256" s="36">
        <f t="shared" ref="R256:R262" si="203">SUM(N256:Q256)</f>
        <v>0</v>
      </c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18">
        <v>2.0</v>
      </c>
      <c r="B257" s="16" t="s">
        <v>302</v>
      </c>
      <c r="C257" s="35">
        <f t="shared" si="200"/>
        <v>0</v>
      </c>
      <c r="D257" s="17"/>
      <c r="E257" s="17"/>
      <c r="F257" s="17"/>
      <c r="G257" s="17"/>
      <c r="H257" s="36">
        <f t="shared" si="201"/>
        <v>0</v>
      </c>
      <c r="I257" s="17"/>
      <c r="J257" s="17"/>
      <c r="K257" s="17"/>
      <c r="L257" s="17"/>
      <c r="M257" s="36">
        <f t="shared" si="202"/>
        <v>0</v>
      </c>
      <c r="N257" s="17"/>
      <c r="O257" s="17"/>
      <c r="P257" s="17"/>
      <c r="Q257" s="17"/>
      <c r="R257" s="36">
        <f t="shared" si="203"/>
        <v>0</v>
      </c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18">
        <v>3.0</v>
      </c>
      <c r="B258" s="16" t="s">
        <v>303</v>
      </c>
      <c r="C258" s="35">
        <f t="shared" si="200"/>
        <v>0</v>
      </c>
      <c r="D258" s="17"/>
      <c r="E258" s="17"/>
      <c r="F258" s="17"/>
      <c r="G258" s="17"/>
      <c r="H258" s="36">
        <f t="shared" si="201"/>
        <v>0</v>
      </c>
      <c r="I258" s="17"/>
      <c r="J258" s="17"/>
      <c r="K258" s="17"/>
      <c r="L258" s="17"/>
      <c r="M258" s="36">
        <f t="shared" si="202"/>
        <v>0</v>
      </c>
      <c r="N258" s="17"/>
      <c r="O258" s="17"/>
      <c r="P258" s="17"/>
      <c r="Q258" s="17"/>
      <c r="R258" s="36">
        <f t="shared" si="203"/>
        <v>0</v>
      </c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18">
        <v>4.0</v>
      </c>
      <c r="B259" s="16" t="s">
        <v>304</v>
      </c>
      <c r="C259" s="35">
        <f t="shared" si="200"/>
        <v>0</v>
      </c>
      <c r="D259" s="17"/>
      <c r="E259" s="17"/>
      <c r="F259" s="17"/>
      <c r="G259" s="17"/>
      <c r="H259" s="36">
        <f t="shared" si="201"/>
        <v>0</v>
      </c>
      <c r="I259" s="17"/>
      <c r="J259" s="17"/>
      <c r="K259" s="17"/>
      <c r="L259" s="17"/>
      <c r="M259" s="36">
        <f t="shared" si="202"/>
        <v>0</v>
      </c>
      <c r="N259" s="17"/>
      <c r="O259" s="17"/>
      <c r="P259" s="17"/>
      <c r="Q259" s="17"/>
      <c r="R259" s="36">
        <f t="shared" si="203"/>
        <v>0</v>
      </c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18">
        <v>5.0</v>
      </c>
      <c r="B260" s="16" t="s">
        <v>305</v>
      </c>
      <c r="C260" s="35">
        <f t="shared" si="200"/>
        <v>0</v>
      </c>
      <c r="D260" s="17"/>
      <c r="E260" s="17"/>
      <c r="F260" s="17"/>
      <c r="G260" s="17"/>
      <c r="H260" s="36">
        <f t="shared" si="201"/>
        <v>0</v>
      </c>
      <c r="I260" s="17"/>
      <c r="J260" s="17"/>
      <c r="K260" s="17"/>
      <c r="L260" s="17"/>
      <c r="M260" s="36">
        <f t="shared" si="202"/>
        <v>0</v>
      </c>
      <c r="N260" s="17"/>
      <c r="O260" s="17"/>
      <c r="P260" s="17"/>
      <c r="Q260" s="17"/>
      <c r="R260" s="36">
        <f t="shared" si="203"/>
        <v>0</v>
      </c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18">
        <v>6.0</v>
      </c>
      <c r="B261" s="16" t="s">
        <v>306</v>
      </c>
      <c r="C261" s="35">
        <f t="shared" si="200"/>
        <v>0</v>
      </c>
      <c r="D261" s="17"/>
      <c r="E261" s="17"/>
      <c r="F261" s="17"/>
      <c r="G261" s="17"/>
      <c r="H261" s="36">
        <f t="shared" si="201"/>
        <v>0</v>
      </c>
      <c r="I261" s="17"/>
      <c r="J261" s="17"/>
      <c r="K261" s="17"/>
      <c r="L261" s="17"/>
      <c r="M261" s="36">
        <f t="shared" si="202"/>
        <v>0</v>
      </c>
      <c r="N261" s="17"/>
      <c r="O261" s="17"/>
      <c r="P261" s="17"/>
      <c r="Q261" s="17"/>
      <c r="R261" s="36">
        <f t="shared" si="203"/>
        <v>0</v>
      </c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18">
        <v>7.0</v>
      </c>
      <c r="B262" s="16" t="s">
        <v>307</v>
      </c>
      <c r="C262" s="35">
        <f t="shared" si="200"/>
        <v>0</v>
      </c>
      <c r="D262" s="17"/>
      <c r="E262" s="17"/>
      <c r="F262" s="17"/>
      <c r="G262" s="17"/>
      <c r="H262" s="36">
        <f t="shared" si="201"/>
        <v>0</v>
      </c>
      <c r="I262" s="17"/>
      <c r="J262" s="17"/>
      <c r="K262" s="17"/>
      <c r="L262" s="17"/>
      <c r="M262" s="36">
        <f t="shared" si="202"/>
        <v>0</v>
      </c>
      <c r="N262" s="17"/>
      <c r="O262" s="17"/>
      <c r="P262" s="17"/>
      <c r="Q262" s="17"/>
      <c r="R262" s="36">
        <f t="shared" si="203"/>
        <v>0</v>
      </c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21"/>
      <c r="B263" s="22" t="s">
        <v>308</v>
      </c>
      <c r="C263" s="23" t="str">
        <f t="shared" ref="C263:R263" si="204">+C255+C3</f>
        <v>#REF!</v>
      </c>
      <c r="D263" s="23">
        <f t="shared" si="204"/>
        <v>16.085175</v>
      </c>
      <c r="E263" s="23">
        <f t="shared" si="204"/>
        <v>65.852175</v>
      </c>
      <c r="F263" s="23">
        <f t="shared" si="204"/>
        <v>58.587175</v>
      </c>
      <c r="G263" s="23">
        <f t="shared" si="204"/>
        <v>53.486175</v>
      </c>
      <c r="H263" s="23" t="str">
        <f t="shared" si="204"/>
        <v>#REF!</v>
      </c>
      <c r="I263" s="23">
        <f t="shared" si="204"/>
        <v>0.01125</v>
      </c>
      <c r="J263" s="23">
        <f t="shared" si="204"/>
        <v>6.5575</v>
      </c>
      <c r="K263" s="23">
        <f t="shared" si="204"/>
        <v>0.409375</v>
      </c>
      <c r="L263" s="23">
        <f t="shared" si="204"/>
        <v>0.729375</v>
      </c>
      <c r="M263" s="23">
        <f t="shared" si="204"/>
        <v>7.7075</v>
      </c>
      <c r="N263" s="23">
        <f t="shared" si="204"/>
        <v>0.03375</v>
      </c>
      <c r="O263" s="23">
        <f t="shared" si="204"/>
        <v>20.97375</v>
      </c>
      <c r="P263" s="23">
        <f t="shared" si="204"/>
        <v>1.70575</v>
      </c>
      <c r="Q263" s="23">
        <f t="shared" si="204"/>
        <v>2.43575</v>
      </c>
      <c r="R263" s="23">
        <f t="shared" si="204"/>
        <v>25.149</v>
      </c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24"/>
      <c r="B264" s="4"/>
      <c r="C264" s="52"/>
      <c r="D264" s="25"/>
      <c r="E264" s="25"/>
      <c r="F264" s="25"/>
      <c r="G264" s="25"/>
      <c r="H264" s="52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24"/>
      <c r="B265" s="4"/>
      <c r="C265" s="52"/>
      <c r="D265" s="25"/>
      <c r="E265" s="25"/>
      <c r="F265" s="25"/>
      <c r="G265" s="25"/>
      <c r="H265" s="5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24"/>
      <c r="B266" s="4"/>
      <c r="C266" s="52"/>
      <c r="D266" s="25"/>
      <c r="E266" s="25"/>
      <c r="F266" s="25"/>
      <c r="G266" s="25"/>
      <c r="H266" s="52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24"/>
      <c r="B267" s="4"/>
      <c r="C267" s="52"/>
      <c r="D267" s="25"/>
      <c r="E267" s="25"/>
      <c r="F267" s="25"/>
      <c r="G267" s="25"/>
      <c r="H267" s="52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24"/>
      <c r="B268" s="4"/>
      <c r="C268" s="52"/>
      <c r="D268" s="25"/>
      <c r="E268" s="25"/>
      <c r="F268" s="25"/>
      <c r="G268" s="25"/>
      <c r="H268" s="52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24"/>
      <c r="B269" s="4"/>
      <c r="C269" s="52"/>
      <c r="D269" s="25"/>
      <c r="E269" s="25"/>
      <c r="F269" s="25"/>
      <c r="G269" s="25"/>
      <c r="H269" s="52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24"/>
      <c r="B270" s="4"/>
      <c r="C270" s="52"/>
      <c r="D270" s="25"/>
      <c r="E270" s="25"/>
      <c r="F270" s="25"/>
      <c r="G270" s="25"/>
      <c r="H270" s="52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24"/>
      <c r="B271" s="4"/>
      <c r="C271" s="52"/>
      <c r="D271" s="25"/>
      <c r="E271" s="25"/>
      <c r="F271" s="25"/>
      <c r="G271" s="25"/>
      <c r="H271" s="52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24"/>
      <c r="B272" s="4"/>
      <c r="C272" s="52"/>
      <c r="D272" s="25"/>
      <c r="E272" s="25"/>
      <c r="F272" s="25"/>
      <c r="G272" s="25"/>
      <c r="H272" s="52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24"/>
      <c r="B273" s="4"/>
      <c r="C273" s="52"/>
      <c r="D273" s="25"/>
      <c r="E273" s="25"/>
      <c r="F273" s="25"/>
      <c r="G273" s="25"/>
      <c r="H273" s="52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24"/>
      <c r="B274" s="4"/>
      <c r="C274" s="52"/>
      <c r="D274" s="25"/>
      <c r="E274" s="25"/>
      <c r="F274" s="25"/>
      <c r="G274" s="25"/>
      <c r="H274" s="52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24"/>
      <c r="B275" s="4"/>
      <c r="C275" s="52"/>
      <c r="D275" s="25"/>
      <c r="E275" s="25"/>
      <c r="F275" s="25"/>
      <c r="G275" s="25"/>
      <c r="H275" s="52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24"/>
      <c r="B276" s="4"/>
      <c r="C276" s="52"/>
      <c r="D276" s="25"/>
      <c r="E276" s="25"/>
      <c r="F276" s="25"/>
      <c r="G276" s="25"/>
      <c r="H276" s="52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24"/>
      <c r="B277" s="4"/>
      <c r="C277" s="52"/>
      <c r="D277" s="25"/>
      <c r="E277" s="25"/>
      <c r="F277" s="25"/>
      <c r="G277" s="25"/>
      <c r="H277" s="52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24"/>
      <c r="B278" s="4"/>
      <c r="C278" s="52"/>
      <c r="D278" s="25"/>
      <c r="E278" s="25"/>
      <c r="F278" s="25"/>
      <c r="G278" s="25"/>
      <c r="H278" s="52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24"/>
      <c r="B279" s="4"/>
      <c r="C279" s="52"/>
      <c r="D279" s="25"/>
      <c r="E279" s="25"/>
      <c r="F279" s="25"/>
      <c r="G279" s="25"/>
      <c r="H279" s="52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24"/>
      <c r="B280" s="4"/>
      <c r="C280" s="52"/>
      <c r="D280" s="25"/>
      <c r="E280" s="25"/>
      <c r="F280" s="25"/>
      <c r="G280" s="25"/>
      <c r="H280" s="52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24"/>
      <c r="B281" s="4"/>
      <c r="C281" s="52"/>
      <c r="D281" s="25"/>
      <c r="E281" s="25"/>
      <c r="F281" s="25"/>
      <c r="G281" s="25"/>
      <c r="H281" s="52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24"/>
      <c r="B282" s="4"/>
      <c r="C282" s="52"/>
      <c r="D282" s="25"/>
      <c r="E282" s="25"/>
      <c r="F282" s="25"/>
      <c r="G282" s="25"/>
      <c r="H282" s="52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24"/>
      <c r="B283" s="4"/>
      <c r="C283" s="52"/>
      <c r="D283" s="25"/>
      <c r="E283" s="25"/>
      <c r="F283" s="25"/>
      <c r="G283" s="25"/>
      <c r="H283" s="52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24"/>
      <c r="B284" s="4"/>
      <c r="C284" s="52"/>
      <c r="D284" s="25"/>
      <c r="E284" s="25"/>
      <c r="F284" s="25"/>
      <c r="G284" s="25"/>
      <c r="H284" s="52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24"/>
      <c r="B285" s="4"/>
      <c r="C285" s="52"/>
      <c r="D285" s="25"/>
      <c r="E285" s="25"/>
      <c r="F285" s="25"/>
      <c r="G285" s="25"/>
      <c r="H285" s="52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24"/>
      <c r="B286" s="4"/>
      <c r="C286" s="52"/>
      <c r="D286" s="25"/>
      <c r="E286" s="25"/>
      <c r="F286" s="25"/>
      <c r="G286" s="25"/>
      <c r="H286" s="5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24"/>
      <c r="B287" s="4"/>
      <c r="C287" s="52"/>
      <c r="D287" s="25"/>
      <c r="E287" s="25"/>
      <c r="F287" s="25"/>
      <c r="G287" s="25"/>
      <c r="H287" s="52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24"/>
      <c r="B288" s="4"/>
      <c r="C288" s="52"/>
      <c r="D288" s="25"/>
      <c r="E288" s="25"/>
      <c r="F288" s="25"/>
      <c r="G288" s="25"/>
      <c r="H288" s="52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24"/>
      <c r="B289" s="4"/>
      <c r="C289" s="52"/>
      <c r="D289" s="25"/>
      <c r="E289" s="25"/>
      <c r="F289" s="25"/>
      <c r="G289" s="25"/>
      <c r="H289" s="52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24"/>
      <c r="B290" s="4"/>
      <c r="C290" s="52"/>
      <c r="D290" s="25"/>
      <c r="E290" s="25"/>
      <c r="F290" s="25"/>
      <c r="G290" s="25"/>
      <c r="H290" s="5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24"/>
      <c r="B291" s="4"/>
      <c r="C291" s="52"/>
      <c r="D291" s="25"/>
      <c r="E291" s="25"/>
      <c r="F291" s="25"/>
      <c r="G291" s="25"/>
      <c r="H291" s="52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24"/>
      <c r="B292" s="4"/>
      <c r="C292" s="52"/>
      <c r="D292" s="25"/>
      <c r="E292" s="25"/>
      <c r="F292" s="25"/>
      <c r="G292" s="25"/>
      <c r="H292" s="52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24"/>
      <c r="B293" s="4"/>
      <c r="C293" s="52"/>
      <c r="D293" s="25"/>
      <c r="E293" s="25"/>
      <c r="F293" s="25"/>
      <c r="G293" s="25"/>
      <c r="H293" s="52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24"/>
      <c r="B294" s="4"/>
      <c r="C294" s="52"/>
      <c r="D294" s="25"/>
      <c r="E294" s="25"/>
      <c r="F294" s="25"/>
      <c r="G294" s="25"/>
      <c r="H294" s="52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24"/>
      <c r="B295" s="4"/>
      <c r="C295" s="52"/>
      <c r="D295" s="25"/>
      <c r="E295" s="25"/>
      <c r="F295" s="25"/>
      <c r="G295" s="25"/>
      <c r="H295" s="52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24"/>
      <c r="B296" s="4"/>
      <c r="C296" s="52"/>
      <c r="D296" s="25"/>
      <c r="E296" s="25"/>
      <c r="F296" s="25"/>
      <c r="G296" s="25"/>
      <c r="H296" s="52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24"/>
      <c r="B297" s="4"/>
      <c r="C297" s="52"/>
      <c r="D297" s="25"/>
      <c r="E297" s="25"/>
      <c r="F297" s="25"/>
      <c r="G297" s="25"/>
      <c r="H297" s="52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24"/>
      <c r="B298" s="4"/>
      <c r="C298" s="52"/>
      <c r="D298" s="25"/>
      <c r="E298" s="25"/>
      <c r="F298" s="25"/>
      <c r="G298" s="25"/>
      <c r="H298" s="52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24"/>
      <c r="B299" s="4"/>
      <c r="C299" s="52"/>
      <c r="D299" s="25"/>
      <c r="E299" s="25"/>
      <c r="F299" s="25"/>
      <c r="G299" s="25"/>
      <c r="H299" s="52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24"/>
      <c r="B300" s="4"/>
      <c r="C300" s="52"/>
      <c r="D300" s="25"/>
      <c r="E300" s="25"/>
      <c r="F300" s="25"/>
      <c r="G300" s="25"/>
      <c r="H300" s="52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24"/>
      <c r="B301" s="4"/>
      <c r="C301" s="52"/>
      <c r="D301" s="25"/>
      <c r="E301" s="25"/>
      <c r="F301" s="25"/>
      <c r="G301" s="25"/>
      <c r="H301" s="52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24"/>
      <c r="B302" s="4"/>
      <c r="C302" s="52"/>
      <c r="D302" s="25"/>
      <c r="E302" s="25"/>
      <c r="F302" s="25"/>
      <c r="G302" s="25"/>
      <c r="H302" s="52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24"/>
      <c r="B303" s="4"/>
      <c r="C303" s="52"/>
      <c r="D303" s="25"/>
      <c r="E303" s="25"/>
      <c r="F303" s="25"/>
      <c r="G303" s="25"/>
      <c r="H303" s="52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24"/>
      <c r="B304" s="4"/>
      <c r="C304" s="52"/>
      <c r="D304" s="25"/>
      <c r="E304" s="25"/>
      <c r="F304" s="25"/>
      <c r="G304" s="25"/>
      <c r="H304" s="52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24"/>
      <c r="B305" s="4"/>
      <c r="C305" s="52"/>
      <c r="D305" s="25"/>
      <c r="E305" s="25"/>
      <c r="F305" s="25"/>
      <c r="G305" s="25"/>
      <c r="H305" s="52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24"/>
      <c r="B306" s="4"/>
      <c r="C306" s="52"/>
      <c r="D306" s="25"/>
      <c r="E306" s="25"/>
      <c r="F306" s="25"/>
      <c r="G306" s="25"/>
      <c r="H306" s="52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24"/>
      <c r="B307" s="4"/>
      <c r="C307" s="52"/>
      <c r="D307" s="25"/>
      <c r="E307" s="25"/>
      <c r="F307" s="25"/>
      <c r="G307" s="25"/>
      <c r="H307" s="52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24"/>
      <c r="B308" s="4"/>
      <c r="C308" s="52"/>
      <c r="D308" s="25"/>
      <c r="E308" s="25"/>
      <c r="F308" s="25"/>
      <c r="G308" s="25"/>
      <c r="H308" s="52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24"/>
      <c r="B309" s="4"/>
      <c r="C309" s="52"/>
      <c r="D309" s="25"/>
      <c r="E309" s="25"/>
      <c r="F309" s="25"/>
      <c r="G309" s="25"/>
      <c r="H309" s="52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24"/>
      <c r="B310" s="4"/>
      <c r="C310" s="52"/>
      <c r="D310" s="25"/>
      <c r="E310" s="25"/>
      <c r="F310" s="25"/>
      <c r="G310" s="25"/>
      <c r="H310" s="52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24"/>
      <c r="B311" s="4"/>
      <c r="C311" s="52"/>
      <c r="D311" s="25"/>
      <c r="E311" s="25"/>
      <c r="F311" s="25"/>
      <c r="G311" s="25"/>
      <c r="H311" s="5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24"/>
      <c r="B312" s="4"/>
      <c r="C312" s="52"/>
      <c r="D312" s="25"/>
      <c r="E312" s="25"/>
      <c r="F312" s="25"/>
      <c r="G312" s="25"/>
      <c r="H312" s="52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24"/>
      <c r="B313" s="4"/>
      <c r="C313" s="52"/>
      <c r="D313" s="25"/>
      <c r="E313" s="25"/>
      <c r="F313" s="25"/>
      <c r="G313" s="25"/>
      <c r="H313" s="52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24"/>
      <c r="B314" s="4"/>
      <c r="C314" s="52"/>
      <c r="D314" s="25"/>
      <c r="E314" s="25"/>
      <c r="F314" s="25"/>
      <c r="G314" s="25"/>
      <c r="H314" s="52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24"/>
      <c r="B315" s="4"/>
      <c r="C315" s="52"/>
      <c r="D315" s="25"/>
      <c r="E315" s="25"/>
      <c r="F315" s="25"/>
      <c r="G315" s="25"/>
      <c r="H315" s="52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24"/>
      <c r="B316" s="4"/>
      <c r="C316" s="52"/>
      <c r="D316" s="25"/>
      <c r="E316" s="25"/>
      <c r="F316" s="25"/>
      <c r="G316" s="25"/>
      <c r="H316" s="52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24"/>
      <c r="B317" s="4"/>
      <c r="C317" s="52"/>
      <c r="D317" s="25"/>
      <c r="E317" s="25"/>
      <c r="F317" s="25"/>
      <c r="G317" s="25"/>
      <c r="H317" s="52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24"/>
      <c r="B318" s="4"/>
      <c r="C318" s="52"/>
      <c r="D318" s="25"/>
      <c r="E318" s="25"/>
      <c r="F318" s="25"/>
      <c r="G318" s="25"/>
      <c r="H318" s="52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24"/>
      <c r="B319" s="4"/>
      <c r="C319" s="52"/>
      <c r="D319" s="25"/>
      <c r="E319" s="25"/>
      <c r="F319" s="25"/>
      <c r="G319" s="25"/>
      <c r="H319" s="52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24"/>
      <c r="B320" s="4"/>
      <c r="C320" s="52"/>
      <c r="D320" s="25"/>
      <c r="E320" s="25"/>
      <c r="F320" s="25"/>
      <c r="G320" s="25"/>
      <c r="H320" s="52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24"/>
      <c r="B321" s="4"/>
      <c r="C321" s="52"/>
      <c r="D321" s="25"/>
      <c r="E321" s="25"/>
      <c r="F321" s="25"/>
      <c r="G321" s="25"/>
      <c r="H321" s="52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24"/>
      <c r="B322" s="4"/>
      <c r="C322" s="52"/>
      <c r="D322" s="25"/>
      <c r="E322" s="25"/>
      <c r="F322" s="25"/>
      <c r="G322" s="25"/>
      <c r="H322" s="52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24"/>
      <c r="B323" s="4"/>
      <c r="C323" s="52"/>
      <c r="D323" s="25"/>
      <c r="E323" s="25"/>
      <c r="F323" s="25"/>
      <c r="G323" s="25"/>
      <c r="H323" s="52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24"/>
      <c r="B324" s="4"/>
      <c r="C324" s="52"/>
      <c r="D324" s="25"/>
      <c r="E324" s="25"/>
      <c r="F324" s="25"/>
      <c r="G324" s="25"/>
      <c r="H324" s="52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24"/>
      <c r="B325" s="4"/>
      <c r="C325" s="52"/>
      <c r="D325" s="25"/>
      <c r="E325" s="25"/>
      <c r="F325" s="25"/>
      <c r="G325" s="25"/>
      <c r="H325" s="52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24"/>
      <c r="B326" s="4"/>
      <c r="C326" s="52"/>
      <c r="D326" s="25"/>
      <c r="E326" s="25"/>
      <c r="F326" s="25"/>
      <c r="G326" s="25"/>
      <c r="H326" s="52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24"/>
      <c r="B327" s="4"/>
      <c r="C327" s="52"/>
      <c r="D327" s="25"/>
      <c r="E327" s="25"/>
      <c r="F327" s="25"/>
      <c r="G327" s="25"/>
      <c r="H327" s="52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24"/>
      <c r="B328" s="4"/>
      <c r="C328" s="52"/>
      <c r="D328" s="25"/>
      <c r="E328" s="25"/>
      <c r="F328" s="25"/>
      <c r="G328" s="25"/>
      <c r="H328" s="52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24"/>
      <c r="B329" s="4"/>
      <c r="C329" s="52"/>
      <c r="D329" s="25"/>
      <c r="E329" s="25"/>
      <c r="F329" s="25"/>
      <c r="G329" s="25"/>
      <c r="H329" s="52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24"/>
      <c r="B330" s="4"/>
      <c r="C330" s="52"/>
      <c r="D330" s="25"/>
      <c r="E330" s="25"/>
      <c r="F330" s="25"/>
      <c r="G330" s="25"/>
      <c r="H330" s="52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24"/>
      <c r="B331" s="4"/>
      <c r="C331" s="52"/>
      <c r="D331" s="25"/>
      <c r="E331" s="25"/>
      <c r="F331" s="25"/>
      <c r="G331" s="25"/>
      <c r="H331" s="52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24"/>
      <c r="B332" s="4"/>
      <c r="C332" s="52"/>
      <c r="D332" s="25"/>
      <c r="E332" s="25"/>
      <c r="F332" s="25"/>
      <c r="G332" s="25"/>
      <c r="H332" s="52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24"/>
      <c r="B333" s="4"/>
      <c r="C333" s="52"/>
      <c r="D333" s="25"/>
      <c r="E333" s="25"/>
      <c r="F333" s="25"/>
      <c r="G333" s="25"/>
      <c r="H333" s="52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24"/>
      <c r="B334" s="4"/>
      <c r="C334" s="52"/>
      <c r="D334" s="25"/>
      <c r="E334" s="25"/>
      <c r="F334" s="25"/>
      <c r="G334" s="25"/>
      <c r="H334" s="52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24"/>
      <c r="B335" s="4"/>
      <c r="C335" s="52"/>
      <c r="D335" s="25"/>
      <c r="E335" s="25"/>
      <c r="F335" s="25"/>
      <c r="G335" s="25"/>
      <c r="H335" s="52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24"/>
      <c r="B336" s="4"/>
      <c r="C336" s="52"/>
      <c r="D336" s="25"/>
      <c r="E336" s="25"/>
      <c r="F336" s="25"/>
      <c r="G336" s="25"/>
      <c r="H336" s="52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24"/>
      <c r="B337" s="4"/>
      <c r="C337" s="52"/>
      <c r="D337" s="25"/>
      <c r="E337" s="25"/>
      <c r="F337" s="25"/>
      <c r="G337" s="25"/>
      <c r="H337" s="52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24"/>
      <c r="B338" s="4"/>
      <c r="C338" s="52"/>
      <c r="D338" s="25"/>
      <c r="E338" s="25"/>
      <c r="F338" s="25"/>
      <c r="G338" s="25"/>
      <c r="H338" s="52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24"/>
      <c r="B339" s="4"/>
      <c r="C339" s="52"/>
      <c r="D339" s="25"/>
      <c r="E339" s="25"/>
      <c r="F339" s="25"/>
      <c r="G339" s="25"/>
      <c r="H339" s="52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24"/>
      <c r="B340" s="4"/>
      <c r="C340" s="52"/>
      <c r="D340" s="25"/>
      <c r="E340" s="25"/>
      <c r="F340" s="25"/>
      <c r="G340" s="25"/>
      <c r="H340" s="52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24"/>
      <c r="B341" s="4"/>
      <c r="C341" s="52"/>
      <c r="D341" s="25"/>
      <c r="E341" s="25"/>
      <c r="F341" s="25"/>
      <c r="G341" s="25"/>
      <c r="H341" s="52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24"/>
      <c r="B342" s="4"/>
      <c r="C342" s="52"/>
      <c r="D342" s="25"/>
      <c r="E342" s="25"/>
      <c r="F342" s="25"/>
      <c r="G342" s="25"/>
      <c r="H342" s="52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24"/>
      <c r="B343" s="4"/>
      <c r="C343" s="52"/>
      <c r="D343" s="25"/>
      <c r="E343" s="25"/>
      <c r="F343" s="25"/>
      <c r="G343" s="25"/>
      <c r="H343" s="52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24"/>
      <c r="B344" s="4"/>
      <c r="C344" s="52"/>
      <c r="D344" s="25"/>
      <c r="E344" s="25"/>
      <c r="F344" s="25"/>
      <c r="G344" s="25"/>
      <c r="H344" s="52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24"/>
      <c r="B345" s="4"/>
      <c r="C345" s="52"/>
      <c r="D345" s="25"/>
      <c r="E345" s="25"/>
      <c r="F345" s="25"/>
      <c r="G345" s="25"/>
      <c r="H345" s="52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24"/>
      <c r="B346" s="4"/>
      <c r="C346" s="52"/>
      <c r="D346" s="25"/>
      <c r="E346" s="25"/>
      <c r="F346" s="25"/>
      <c r="G346" s="25"/>
      <c r="H346" s="52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24"/>
      <c r="B347" s="4"/>
      <c r="C347" s="52"/>
      <c r="D347" s="25"/>
      <c r="E347" s="25"/>
      <c r="F347" s="25"/>
      <c r="G347" s="25"/>
      <c r="H347" s="52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24"/>
      <c r="B348" s="4"/>
      <c r="C348" s="52"/>
      <c r="D348" s="25"/>
      <c r="E348" s="25"/>
      <c r="F348" s="25"/>
      <c r="G348" s="25"/>
      <c r="H348" s="52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24"/>
      <c r="B349" s="4"/>
      <c r="C349" s="52"/>
      <c r="D349" s="25"/>
      <c r="E349" s="25"/>
      <c r="F349" s="25"/>
      <c r="G349" s="25"/>
      <c r="H349" s="52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24"/>
      <c r="B350" s="4"/>
      <c r="C350" s="52"/>
      <c r="D350" s="25"/>
      <c r="E350" s="25"/>
      <c r="F350" s="25"/>
      <c r="G350" s="25"/>
      <c r="H350" s="52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24"/>
      <c r="B351" s="4"/>
      <c r="C351" s="52"/>
      <c r="D351" s="25"/>
      <c r="E351" s="25"/>
      <c r="F351" s="25"/>
      <c r="G351" s="25"/>
      <c r="H351" s="52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24"/>
      <c r="B352" s="4"/>
      <c r="C352" s="52"/>
      <c r="D352" s="25"/>
      <c r="E352" s="25"/>
      <c r="F352" s="25"/>
      <c r="G352" s="25"/>
      <c r="H352" s="52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24"/>
      <c r="B353" s="4"/>
      <c r="C353" s="52"/>
      <c r="D353" s="25"/>
      <c r="E353" s="25"/>
      <c r="F353" s="25"/>
      <c r="G353" s="25"/>
      <c r="H353" s="52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24"/>
      <c r="B354" s="4"/>
      <c r="C354" s="52"/>
      <c r="D354" s="25"/>
      <c r="E354" s="25"/>
      <c r="F354" s="25"/>
      <c r="G354" s="25"/>
      <c r="H354" s="52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24"/>
      <c r="B355" s="4"/>
      <c r="C355" s="52"/>
      <c r="D355" s="25"/>
      <c r="E355" s="25"/>
      <c r="F355" s="25"/>
      <c r="G355" s="25"/>
      <c r="H355" s="52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24"/>
      <c r="B356" s="4"/>
      <c r="C356" s="52"/>
      <c r="D356" s="25"/>
      <c r="E356" s="25"/>
      <c r="F356" s="25"/>
      <c r="G356" s="25"/>
      <c r="H356" s="52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24"/>
      <c r="B357" s="4"/>
      <c r="C357" s="52"/>
      <c r="D357" s="25"/>
      <c r="E357" s="25"/>
      <c r="F357" s="25"/>
      <c r="G357" s="25"/>
      <c r="H357" s="52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24"/>
      <c r="B358" s="4"/>
      <c r="C358" s="52"/>
      <c r="D358" s="25"/>
      <c r="E358" s="25"/>
      <c r="F358" s="25"/>
      <c r="G358" s="25"/>
      <c r="H358" s="52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24"/>
      <c r="B359" s="4"/>
      <c r="C359" s="52"/>
      <c r="D359" s="25"/>
      <c r="E359" s="25"/>
      <c r="F359" s="25"/>
      <c r="G359" s="25"/>
      <c r="H359" s="52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24"/>
      <c r="B360" s="4"/>
      <c r="C360" s="52"/>
      <c r="D360" s="25"/>
      <c r="E360" s="25"/>
      <c r="F360" s="25"/>
      <c r="G360" s="25"/>
      <c r="H360" s="52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24"/>
      <c r="B361" s="4"/>
      <c r="C361" s="52"/>
      <c r="D361" s="25"/>
      <c r="E361" s="25"/>
      <c r="F361" s="25"/>
      <c r="G361" s="25"/>
      <c r="H361" s="52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24"/>
      <c r="B362" s="4"/>
      <c r="C362" s="52"/>
      <c r="D362" s="25"/>
      <c r="E362" s="25"/>
      <c r="F362" s="25"/>
      <c r="G362" s="25"/>
      <c r="H362" s="52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24"/>
      <c r="B363" s="4"/>
      <c r="C363" s="52"/>
      <c r="D363" s="25"/>
      <c r="E363" s="25"/>
      <c r="F363" s="25"/>
      <c r="G363" s="25"/>
      <c r="H363" s="52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24"/>
      <c r="B364" s="4"/>
      <c r="C364" s="52"/>
      <c r="D364" s="25"/>
      <c r="E364" s="25"/>
      <c r="F364" s="25"/>
      <c r="G364" s="25"/>
      <c r="H364" s="52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24"/>
      <c r="B365" s="4"/>
      <c r="C365" s="52"/>
      <c r="D365" s="25"/>
      <c r="E365" s="25"/>
      <c r="F365" s="25"/>
      <c r="G365" s="25"/>
      <c r="H365" s="52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24"/>
      <c r="B366" s="4"/>
      <c r="C366" s="52"/>
      <c r="D366" s="25"/>
      <c r="E366" s="25"/>
      <c r="F366" s="25"/>
      <c r="G366" s="25"/>
      <c r="H366" s="52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24"/>
      <c r="B367" s="4"/>
      <c r="C367" s="52"/>
      <c r="D367" s="25"/>
      <c r="E367" s="25"/>
      <c r="F367" s="25"/>
      <c r="G367" s="25"/>
      <c r="H367" s="52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24"/>
      <c r="B368" s="4"/>
      <c r="C368" s="52"/>
      <c r="D368" s="25"/>
      <c r="E368" s="25"/>
      <c r="F368" s="25"/>
      <c r="G368" s="25"/>
      <c r="H368" s="52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24"/>
      <c r="B369" s="4"/>
      <c r="C369" s="52"/>
      <c r="D369" s="25"/>
      <c r="E369" s="25"/>
      <c r="F369" s="25"/>
      <c r="G369" s="25"/>
      <c r="H369" s="52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24"/>
      <c r="B370" s="4"/>
      <c r="C370" s="52"/>
      <c r="D370" s="25"/>
      <c r="E370" s="25"/>
      <c r="F370" s="25"/>
      <c r="G370" s="25"/>
      <c r="H370" s="52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24"/>
      <c r="B371" s="4"/>
      <c r="C371" s="52"/>
      <c r="D371" s="25"/>
      <c r="E371" s="25"/>
      <c r="F371" s="25"/>
      <c r="G371" s="25"/>
      <c r="H371" s="52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24"/>
      <c r="B372" s="4"/>
      <c r="C372" s="52"/>
      <c r="D372" s="25"/>
      <c r="E372" s="25"/>
      <c r="F372" s="25"/>
      <c r="G372" s="25"/>
      <c r="H372" s="52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24"/>
      <c r="B373" s="4"/>
      <c r="C373" s="52"/>
      <c r="D373" s="25"/>
      <c r="E373" s="25"/>
      <c r="F373" s="25"/>
      <c r="G373" s="25"/>
      <c r="H373" s="52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24"/>
      <c r="B374" s="4"/>
      <c r="C374" s="52"/>
      <c r="D374" s="25"/>
      <c r="E374" s="25"/>
      <c r="F374" s="25"/>
      <c r="G374" s="25"/>
      <c r="H374" s="52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24"/>
      <c r="B375" s="4"/>
      <c r="C375" s="52"/>
      <c r="D375" s="25"/>
      <c r="E375" s="25"/>
      <c r="F375" s="25"/>
      <c r="G375" s="25"/>
      <c r="H375" s="52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24"/>
      <c r="B376" s="4"/>
      <c r="C376" s="52"/>
      <c r="D376" s="25"/>
      <c r="E376" s="25"/>
      <c r="F376" s="25"/>
      <c r="G376" s="25"/>
      <c r="H376" s="52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24"/>
      <c r="B377" s="4"/>
      <c r="C377" s="52"/>
      <c r="D377" s="25"/>
      <c r="E377" s="25"/>
      <c r="F377" s="25"/>
      <c r="G377" s="25"/>
      <c r="H377" s="52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24"/>
      <c r="B378" s="4"/>
      <c r="C378" s="52"/>
      <c r="D378" s="25"/>
      <c r="E378" s="25"/>
      <c r="F378" s="25"/>
      <c r="G378" s="25"/>
      <c r="H378" s="52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24"/>
      <c r="B379" s="4"/>
      <c r="C379" s="52"/>
      <c r="D379" s="25"/>
      <c r="E379" s="25"/>
      <c r="F379" s="25"/>
      <c r="G379" s="25"/>
      <c r="H379" s="52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24"/>
      <c r="B380" s="4"/>
      <c r="C380" s="52"/>
      <c r="D380" s="25"/>
      <c r="E380" s="25"/>
      <c r="F380" s="25"/>
      <c r="G380" s="25"/>
      <c r="H380" s="52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24"/>
      <c r="B381" s="4"/>
      <c r="C381" s="52"/>
      <c r="D381" s="25"/>
      <c r="E381" s="25"/>
      <c r="F381" s="25"/>
      <c r="G381" s="25"/>
      <c r="H381" s="52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24"/>
      <c r="B382" s="4"/>
      <c r="C382" s="52"/>
      <c r="D382" s="25"/>
      <c r="E382" s="25"/>
      <c r="F382" s="25"/>
      <c r="G382" s="25"/>
      <c r="H382" s="52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24"/>
      <c r="B383" s="4"/>
      <c r="C383" s="52"/>
      <c r="D383" s="25"/>
      <c r="E383" s="25"/>
      <c r="F383" s="25"/>
      <c r="G383" s="25"/>
      <c r="H383" s="52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24"/>
      <c r="B384" s="4"/>
      <c r="C384" s="52"/>
      <c r="D384" s="25"/>
      <c r="E384" s="25"/>
      <c r="F384" s="25"/>
      <c r="G384" s="25"/>
      <c r="H384" s="52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24"/>
      <c r="B385" s="4"/>
      <c r="C385" s="52"/>
      <c r="D385" s="25"/>
      <c r="E385" s="25"/>
      <c r="F385" s="25"/>
      <c r="G385" s="25"/>
      <c r="H385" s="52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24"/>
      <c r="B386" s="4"/>
      <c r="C386" s="52"/>
      <c r="D386" s="25"/>
      <c r="E386" s="25"/>
      <c r="F386" s="25"/>
      <c r="G386" s="25"/>
      <c r="H386" s="52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24"/>
      <c r="B387" s="4"/>
      <c r="C387" s="52"/>
      <c r="D387" s="25"/>
      <c r="E387" s="25"/>
      <c r="F387" s="25"/>
      <c r="G387" s="25"/>
      <c r="H387" s="52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24"/>
      <c r="B388" s="4"/>
      <c r="C388" s="52"/>
      <c r="D388" s="25"/>
      <c r="E388" s="25"/>
      <c r="F388" s="25"/>
      <c r="G388" s="25"/>
      <c r="H388" s="52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24"/>
      <c r="B389" s="4"/>
      <c r="C389" s="52"/>
      <c r="D389" s="25"/>
      <c r="E389" s="25"/>
      <c r="F389" s="25"/>
      <c r="G389" s="25"/>
      <c r="H389" s="52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24"/>
      <c r="B390" s="4"/>
      <c r="C390" s="52"/>
      <c r="D390" s="25"/>
      <c r="E390" s="25"/>
      <c r="F390" s="25"/>
      <c r="G390" s="25"/>
      <c r="H390" s="52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24"/>
      <c r="B391" s="4"/>
      <c r="C391" s="52"/>
      <c r="D391" s="25"/>
      <c r="E391" s="25"/>
      <c r="F391" s="25"/>
      <c r="G391" s="25"/>
      <c r="H391" s="52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24"/>
      <c r="B392" s="4"/>
      <c r="C392" s="52"/>
      <c r="D392" s="25"/>
      <c r="E392" s="25"/>
      <c r="F392" s="25"/>
      <c r="G392" s="25"/>
      <c r="H392" s="52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24"/>
      <c r="B393" s="4"/>
      <c r="C393" s="52"/>
      <c r="D393" s="25"/>
      <c r="E393" s="25"/>
      <c r="F393" s="25"/>
      <c r="G393" s="25"/>
      <c r="H393" s="52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24"/>
      <c r="B394" s="4"/>
      <c r="C394" s="52"/>
      <c r="D394" s="25"/>
      <c r="E394" s="25"/>
      <c r="F394" s="25"/>
      <c r="G394" s="25"/>
      <c r="H394" s="52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24"/>
      <c r="B395" s="4"/>
      <c r="C395" s="52"/>
      <c r="D395" s="25"/>
      <c r="E395" s="25"/>
      <c r="F395" s="25"/>
      <c r="G395" s="25"/>
      <c r="H395" s="52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24"/>
      <c r="B396" s="4"/>
      <c r="C396" s="52"/>
      <c r="D396" s="25"/>
      <c r="E396" s="25"/>
      <c r="F396" s="25"/>
      <c r="G396" s="25"/>
      <c r="H396" s="52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24"/>
      <c r="B397" s="4"/>
      <c r="C397" s="52"/>
      <c r="D397" s="25"/>
      <c r="E397" s="25"/>
      <c r="F397" s="25"/>
      <c r="G397" s="25"/>
      <c r="H397" s="52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24"/>
      <c r="B398" s="4"/>
      <c r="C398" s="52"/>
      <c r="D398" s="25"/>
      <c r="E398" s="25"/>
      <c r="F398" s="25"/>
      <c r="G398" s="25"/>
      <c r="H398" s="52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24"/>
      <c r="B399" s="4"/>
      <c r="C399" s="52"/>
      <c r="D399" s="25"/>
      <c r="E399" s="25"/>
      <c r="F399" s="25"/>
      <c r="G399" s="25"/>
      <c r="H399" s="52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24"/>
      <c r="B400" s="4"/>
      <c r="C400" s="52"/>
      <c r="D400" s="25"/>
      <c r="E400" s="25"/>
      <c r="F400" s="25"/>
      <c r="G400" s="25"/>
      <c r="H400" s="52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24"/>
      <c r="B401" s="4"/>
      <c r="C401" s="52"/>
      <c r="D401" s="25"/>
      <c r="E401" s="25"/>
      <c r="F401" s="25"/>
      <c r="G401" s="25"/>
      <c r="H401" s="52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24"/>
      <c r="B402" s="4"/>
      <c r="C402" s="52"/>
      <c r="D402" s="25"/>
      <c r="E402" s="25"/>
      <c r="F402" s="25"/>
      <c r="G402" s="25"/>
      <c r="H402" s="52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24"/>
      <c r="B403" s="4"/>
      <c r="C403" s="52"/>
      <c r="D403" s="25"/>
      <c r="E403" s="25"/>
      <c r="F403" s="25"/>
      <c r="G403" s="25"/>
      <c r="H403" s="52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24"/>
      <c r="B404" s="4"/>
      <c r="C404" s="52"/>
      <c r="D404" s="25"/>
      <c r="E404" s="25"/>
      <c r="F404" s="25"/>
      <c r="G404" s="25"/>
      <c r="H404" s="52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24"/>
      <c r="B405" s="4"/>
      <c r="C405" s="52"/>
      <c r="D405" s="25"/>
      <c r="E405" s="25"/>
      <c r="F405" s="25"/>
      <c r="G405" s="25"/>
      <c r="H405" s="52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24"/>
      <c r="B406" s="4"/>
      <c r="C406" s="52"/>
      <c r="D406" s="25"/>
      <c r="E406" s="25"/>
      <c r="F406" s="25"/>
      <c r="G406" s="25"/>
      <c r="H406" s="52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24"/>
      <c r="B407" s="4"/>
      <c r="C407" s="52"/>
      <c r="D407" s="25"/>
      <c r="E407" s="25"/>
      <c r="F407" s="25"/>
      <c r="G407" s="25"/>
      <c r="H407" s="52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24"/>
      <c r="B408" s="4"/>
      <c r="C408" s="52"/>
      <c r="D408" s="25"/>
      <c r="E408" s="25"/>
      <c r="F408" s="25"/>
      <c r="G408" s="25"/>
      <c r="H408" s="52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24"/>
      <c r="B409" s="4"/>
      <c r="C409" s="52"/>
      <c r="D409" s="25"/>
      <c r="E409" s="25"/>
      <c r="F409" s="25"/>
      <c r="G409" s="25"/>
      <c r="H409" s="52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24"/>
      <c r="B410" s="4"/>
      <c r="C410" s="52"/>
      <c r="D410" s="25"/>
      <c r="E410" s="25"/>
      <c r="F410" s="25"/>
      <c r="G410" s="25"/>
      <c r="H410" s="52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24"/>
      <c r="B411" s="4"/>
      <c r="C411" s="52"/>
      <c r="D411" s="25"/>
      <c r="E411" s="25"/>
      <c r="F411" s="25"/>
      <c r="G411" s="25"/>
      <c r="H411" s="52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24"/>
      <c r="B412" s="4"/>
      <c r="C412" s="52"/>
      <c r="D412" s="25"/>
      <c r="E412" s="25"/>
      <c r="F412" s="25"/>
      <c r="G412" s="25"/>
      <c r="H412" s="52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24"/>
      <c r="B413" s="4"/>
      <c r="C413" s="52"/>
      <c r="D413" s="25"/>
      <c r="E413" s="25"/>
      <c r="F413" s="25"/>
      <c r="G413" s="25"/>
      <c r="H413" s="52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24"/>
      <c r="B414" s="4"/>
      <c r="C414" s="52"/>
      <c r="D414" s="25"/>
      <c r="E414" s="25"/>
      <c r="F414" s="25"/>
      <c r="G414" s="25"/>
      <c r="H414" s="52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24"/>
      <c r="B415" s="4"/>
      <c r="C415" s="52"/>
      <c r="D415" s="25"/>
      <c r="E415" s="25"/>
      <c r="F415" s="25"/>
      <c r="G415" s="25"/>
      <c r="H415" s="52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24"/>
      <c r="B416" s="4"/>
      <c r="C416" s="52"/>
      <c r="D416" s="25"/>
      <c r="E416" s="25"/>
      <c r="F416" s="25"/>
      <c r="G416" s="25"/>
      <c r="H416" s="52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24"/>
      <c r="B417" s="4"/>
      <c r="C417" s="52"/>
      <c r="D417" s="25"/>
      <c r="E417" s="25"/>
      <c r="F417" s="25"/>
      <c r="G417" s="25"/>
      <c r="H417" s="52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24"/>
      <c r="B418" s="4"/>
      <c r="C418" s="52"/>
      <c r="D418" s="25"/>
      <c r="E418" s="25"/>
      <c r="F418" s="25"/>
      <c r="G418" s="25"/>
      <c r="H418" s="52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24"/>
      <c r="B419" s="4"/>
      <c r="C419" s="52"/>
      <c r="D419" s="25"/>
      <c r="E419" s="25"/>
      <c r="F419" s="25"/>
      <c r="G419" s="25"/>
      <c r="H419" s="52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24"/>
      <c r="B420" s="4"/>
      <c r="C420" s="52"/>
      <c r="D420" s="25"/>
      <c r="E420" s="25"/>
      <c r="F420" s="25"/>
      <c r="G420" s="25"/>
      <c r="H420" s="52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24"/>
      <c r="B421" s="4"/>
      <c r="C421" s="52"/>
      <c r="D421" s="25"/>
      <c r="E421" s="25"/>
      <c r="F421" s="25"/>
      <c r="G421" s="25"/>
      <c r="H421" s="52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24"/>
      <c r="B422" s="4"/>
      <c r="C422" s="52"/>
      <c r="D422" s="25"/>
      <c r="E422" s="25"/>
      <c r="F422" s="25"/>
      <c r="G422" s="25"/>
      <c r="H422" s="52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24"/>
      <c r="B423" s="4"/>
      <c r="C423" s="52"/>
      <c r="D423" s="25"/>
      <c r="E423" s="25"/>
      <c r="F423" s="25"/>
      <c r="G423" s="25"/>
      <c r="H423" s="52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24"/>
      <c r="B424" s="4"/>
      <c r="C424" s="52"/>
      <c r="D424" s="25"/>
      <c r="E424" s="25"/>
      <c r="F424" s="25"/>
      <c r="G424" s="25"/>
      <c r="H424" s="52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24"/>
      <c r="B425" s="4"/>
      <c r="C425" s="52"/>
      <c r="D425" s="25"/>
      <c r="E425" s="25"/>
      <c r="F425" s="25"/>
      <c r="G425" s="25"/>
      <c r="H425" s="52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24"/>
      <c r="B426" s="4"/>
      <c r="C426" s="52"/>
      <c r="D426" s="25"/>
      <c r="E426" s="25"/>
      <c r="F426" s="25"/>
      <c r="G426" s="25"/>
      <c r="H426" s="52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24"/>
      <c r="B427" s="4"/>
      <c r="C427" s="52"/>
      <c r="D427" s="25"/>
      <c r="E427" s="25"/>
      <c r="F427" s="25"/>
      <c r="G427" s="25"/>
      <c r="H427" s="52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24"/>
      <c r="B428" s="4"/>
      <c r="C428" s="52"/>
      <c r="D428" s="25"/>
      <c r="E428" s="25"/>
      <c r="F428" s="25"/>
      <c r="G428" s="25"/>
      <c r="H428" s="52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24"/>
      <c r="B429" s="4"/>
      <c r="C429" s="52"/>
      <c r="D429" s="25"/>
      <c r="E429" s="25"/>
      <c r="F429" s="25"/>
      <c r="G429" s="25"/>
      <c r="H429" s="52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24"/>
      <c r="B430" s="4"/>
      <c r="C430" s="52"/>
      <c r="D430" s="25"/>
      <c r="E430" s="25"/>
      <c r="F430" s="25"/>
      <c r="G430" s="25"/>
      <c r="H430" s="52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24"/>
      <c r="B431" s="4"/>
      <c r="C431" s="52"/>
      <c r="D431" s="25"/>
      <c r="E431" s="25"/>
      <c r="F431" s="25"/>
      <c r="G431" s="25"/>
      <c r="H431" s="52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24"/>
      <c r="B432" s="4"/>
      <c r="C432" s="52"/>
      <c r="D432" s="25"/>
      <c r="E432" s="25"/>
      <c r="F432" s="25"/>
      <c r="G432" s="25"/>
      <c r="H432" s="52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24"/>
      <c r="B433" s="4"/>
      <c r="C433" s="52"/>
      <c r="D433" s="25"/>
      <c r="E433" s="25"/>
      <c r="F433" s="25"/>
      <c r="G433" s="25"/>
      <c r="H433" s="52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24"/>
      <c r="B434" s="4"/>
      <c r="C434" s="52"/>
      <c r="D434" s="25"/>
      <c r="E434" s="25"/>
      <c r="F434" s="25"/>
      <c r="G434" s="25"/>
      <c r="H434" s="52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24"/>
      <c r="B435" s="4"/>
      <c r="C435" s="52"/>
      <c r="D435" s="25"/>
      <c r="E435" s="25"/>
      <c r="F435" s="25"/>
      <c r="G435" s="25"/>
      <c r="H435" s="52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24"/>
      <c r="B436" s="4"/>
      <c r="C436" s="52"/>
      <c r="D436" s="25"/>
      <c r="E436" s="25"/>
      <c r="F436" s="25"/>
      <c r="G436" s="25"/>
      <c r="H436" s="52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24"/>
      <c r="B437" s="4"/>
      <c r="C437" s="52"/>
      <c r="D437" s="25"/>
      <c r="E437" s="25"/>
      <c r="F437" s="25"/>
      <c r="G437" s="25"/>
      <c r="H437" s="52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24"/>
      <c r="B438" s="4"/>
      <c r="C438" s="52"/>
      <c r="D438" s="25"/>
      <c r="E438" s="25"/>
      <c r="F438" s="25"/>
      <c r="G438" s="25"/>
      <c r="H438" s="52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24"/>
      <c r="B439" s="4"/>
      <c r="C439" s="52"/>
      <c r="D439" s="25"/>
      <c r="E439" s="25"/>
      <c r="F439" s="25"/>
      <c r="G439" s="25"/>
      <c r="H439" s="52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24"/>
      <c r="B440" s="4"/>
      <c r="C440" s="52"/>
      <c r="D440" s="25"/>
      <c r="E440" s="25"/>
      <c r="F440" s="25"/>
      <c r="G440" s="25"/>
      <c r="H440" s="52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24"/>
      <c r="B441" s="4"/>
      <c r="C441" s="52"/>
      <c r="D441" s="25"/>
      <c r="E441" s="25"/>
      <c r="F441" s="25"/>
      <c r="G441" s="25"/>
      <c r="H441" s="52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24"/>
      <c r="B442" s="4"/>
      <c r="C442" s="52"/>
      <c r="D442" s="25"/>
      <c r="E442" s="25"/>
      <c r="F442" s="25"/>
      <c r="G442" s="25"/>
      <c r="H442" s="52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24"/>
      <c r="B443" s="4"/>
      <c r="C443" s="52"/>
      <c r="D443" s="25"/>
      <c r="E443" s="25"/>
      <c r="F443" s="25"/>
      <c r="G443" s="25"/>
      <c r="H443" s="52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24"/>
      <c r="B444" s="4"/>
      <c r="C444" s="52"/>
      <c r="D444" s="25"/>
      <c r="E444" s="25"/>
      <c r="F444" s="25"/>
      <c r="G444" s="25"/>
      <c r="H444" s="52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24"/>
      <c r="B445" s="4"/>
      <c r="C445" s="52"/>
      <c r="D445" s="25"/>
      <c r="E445" s="25"/>
      <c r="F445" s="25"/>
      <c r="G445" s="25"/>
      <c r="H445" s="52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24"/>
      <c r="B446" s="4"/>
      <c r="C446" s="52"/>
      <c r="D446" s="25"/>
      <c r="E446" s="25"/>
      <c r="F446" s="25"/>
      <c r="G446" s="25"/>
      <c r="H446" s="52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24"/>
      <c r="B447" s="4"/>
      <c r="C447" s="52"/>
      <c r="D447" s="25"/>
      <c r="E447" s="25"/>
      <c r="F447" s="25"/>
      <c r="G447" s="25"/>
      <c r="H447" s="52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24"/>
      <c r="B448" s="4"/>
      <c r="C448" s="52"/>
      <c r="D448" s="25"/>
      <c r="E448" s="25"/>
      <c r="F448" s="25"/>
      <c r="G448" s="25"/>
      <c r="H448" s="52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24"/>
      <c r="B449" s="4"/>
      <c r="C449" s="52"/>
      <c r="D449" s="25"/>
      <c r="E449" s="25"/>
      <c r="F449" s="25"/>
      <c r="G449" s="25"/>
      <c r="H449" s="52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24"/>
      <c r="B450" s="4"/>
      <c r="C450" s="52"/>
      <c r="D450" s="25"/>
      <c r="E450" s="25"/>
      <c r="F450" s="25"/>
      <c r="G450" s="25"/>
      <c r="H450" s="52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24"/>
      <c r="B451" s="4"/>
      <c r="C451" s="52"/>
      <c r="D451" s="25"/>
      <c r="E451" s="25"/>
      <c r="F451" s="25"/>
      <c r="G451" s="25"/>
      <c r="H451" s="52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24"/>
      <c r="B452" s="4"/>
      <c r="C452" s="52"/>
      <c r="D452" s="25"/>
      <c r="E452" s="25"/>
      <c r="F452" s="25"/>
      <c r="G452" s="25"/>
      <c r="H452" s="52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24"/>
      <c r="B453" s="4"/>
      <c r="C453" s="52"/>
      <c r="D453" s="25"/>
      <c r="E453" s="25"/>
      <c r="F453" s="25"/>
      <c r="G453" s="25"/>
      <c r="H453" s="52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24"/>
      <c r="B454" s="4"/>
      <c r="C454" s="52"/>
      <c r="D454" s="25"/>
      <c r="E454" s="25"/>
      <c r="F454" s="25"/>
      <c r="G454" s="25"/>
      <c r="H454" s="52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24"/>
      <c r="B455" s="4"/>
      <c r="C455" s="52"/>
      <c r="D455" s="25"/>
      <c r="E455" s="25"/>
      <c r="F455" s="25"/>
      <c r="G455" s="25"/>
      <c r="H455" s="52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24"/>
      <c r="B456" s="4"/>
      <c r="C456" s="52"/>
      <c r="D456" s="25"/>
      <c r="E456" s="25"/>
      <c r="F456" s="25"/>
      <c r="G456" s="25"/>
      <c r="H456" s="52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24"/>
      <c r="B457" s="4"/>
      <c r="C457" s="52"/>
      <c r="D457" s="25"/>
      <c r="E457" s="25"/>
      <c r="F457" s="25"/>
      <c r="G457" s="25"/>
      <c r="H457" s="52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24"/>
      <c r="B458" s="4"/>
      <c r="C458" s="52"/>
      <c r="D458" s="25"/>
      <c r="E458" s="25"/>
      <c r="F458" s="25"/>
      <c r="G458" s="25"/>
      <c r="H458" s="52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24"/>
      <c r="B459" s="4"/>
      <c r="C459" s="52"/>
      <c r="D459" s="25"/>
      <c r="E459" s="25"/>
      <c r="F459" s="25"/>
      <c r="G459" s="25"/>
      <c r="H459" s="52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24"/>
      <c r="B460" s="4"/>
      <c r="C460" s="52"/>
      <c r="D460" s="25"/>
      <c r="E460" s="25"/>
      <c r="F460" s="25"/>
      <c r="G460" s="25"/>
      <c r="H460" s="52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24"/>
      <c r="B461" s="4"/>
      <c r="C461" s="52"/>
      <c r="D461" s="25"/>
      <c r="E461" s="25"/>
      <c r="F461" s="25"/>
      <c r="G461" s="25"/>
      <c r="H461" s="52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24"/>
      <c r="B462" s="4"/>
      <c r="C462" s="52"/>
      <c r="D462" s="25"/>
      <c r="E462" s="25"/>
      <c r="F462" s="25"/>
      <c r="G462" s="25"/>
      <c r="H462" s="52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24"/>
      <c r="B463" s="4"/>
      <c r="C463" s="52"/>
      <c r="D463" s="25"/>
      <c r="E463" s="25"/>
      <c r="F463" s="25"/>
      <c r="G463" s="25"/>
      <c r="H463" s="52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24"/>
      <c r="B464" s="4"/>
      <c r="C464" s="52"/>
      <c r="D464" s="25"/>
      <c r="E464" s="25"/>
      <c r="F464" s="25"/>
      <c r="G464" s="25"/>
      <c r="H464" s="52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24"/>
      <c r="B465" s="4"/>
      <c r="C465" s="52"/>
      <c r="D465" s="25"/>
      <c r="E465" s="25"/>
      <c r="F465" s="25"/>
      <c r="G465" s="25"/>
      <c r="H465" s="52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24"/>
      <c r="B466" s="4"/>
      <c r="C466" s="52"/>
      <c r="D466" s="25"/>
      <c r="E466" s="25"/>
      <c r="F466" s="25"/>
      <c r="G466" s="25"/>
      <c r="H466" s="52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24"/>
      <c r="B467" s="4"/>
      <c r="C467" s="52"/>
      <c r="D467" s="25"/>
      <c r="E467" s="25"/>
      <c r="F467" s="25"/>
      <c r="G467" s="25"/>
      <c r="H467" s="52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24"/>
      <c r="B468" s="4"/>
      <c r="C468" s="52"/>
      <c r="D468" s="25"/>
      <c r="E468" s="25"/>
      <c r="F468" s="25"/>
      <c r="G468" s="25"/>
      <c r="H468" s="52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24"/>
      <c r="B469" s="4"/>
      <c r="C469" s="52"/>
      <c r="D469" s="25"/>
      <c r="E469" s="25"/>
      <c r="F469" s="25"/>
      <c r="G469" s="25"/>
      <c r="H469" s="52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24"/>
      <c r="B470" s="4"/>
      <c r="C470" s="52"/>
      <c r="D470" s="25"/>
      <c r="E470" s="25"/>
      <c r="F470" s="25"/>
      <c r="G470" s="25"/>
      <c r="H470" s="52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24"/>
      <c r="B471" s="4"/>
      <c r="C471" s="52"/>
      <c r="D471" s="25"/>
      <c r="E471" s="25"/>
      <c r="F471" s="25"/>
      <c r="G471" s="25"/>
      <c r="H471" s="52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24"/>
      <c r="B472" s="4"/>
      <c r="C472" s="52"/>
      <c r="D472" s="25"/>
      <c r="E472" s="25"/>
      <c r="F472" s="25"/>
      <c r="G472" s="25"/>
      <c r="H472" s="52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24"/>
      <c r="B473" s="4"/>
      <c r="C473" s="52"/>
      <c r="D473" s="25"/>
      <c r="E473" s="25"/>
      <c r="F473" s="25"/>
      <c r="G473" s="25"/>
      <c r="H473" s="52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24"/>
      <c r="B474" s="4"/>
      <c r="C474" s="52"/>
      <c r="D474" s="25"/>
      <c r="E474" s="25"/>
      <c r="F474" s="25"/>
      <c r="G474" s="25"/>
      <c r="H474" s="52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24"/>
      <c r="B475" s="4"/>
      <c r="C475" s="52"/>
      <c r="D475" s="25"/>
      <c r="E475" s="25"/>
      <c r="F475" s="25"/>
      <c r="G475" s="25"/>
      <c r="H475" s="52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24"/>
      <c r="B476" s="4"/>
      <c r="C476" s="52"/>
      <c r="D476" s="25"/>
      <c r="E476" s="25"/>
      <c r="F476" s="25"/>
      <c r="G476" s="25"/>
      <c r="H476" s="52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24"/>
      <c r="B477" s="4"/>
      <c r="C477" s="52"/>
      <c r="D477" s="25"/>
      <c r="E477" s="25"/>
      <c r="F477" s="25"/>
      <c r="G477" s="25"/>
      <c r="H477" s="52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24"/>
      <c r="B478" s="4"/>
      <c r="C478" s="52"/>
      <c r="D478" s="25"/>
      <c r="E478" s="25"/>
      <c r="F478" s="25"/>
      <c r="G478" s="25"/>
      <c r="H478" s="52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24"/>
      <c r="B479" s="4"/>
      <c r="C479" s="52"/>
      <c r="D479" s="25"/>
      <c r="E479" s="25"/>
      <c r="F479" s="25"/>
      <c r="G479" s="25"/>
      <c r="H479" s="52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24"/>
      <c r="B480" s="4"/>
      <c r="C480" s="52"/>
      <c r="D480" s="25"/>
      <c r="E480" s="25"/>
      <c r="F480" s="25"/>
      <c r="G480" s="25"/>
      <c r="H480" s="52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24"/>
      <c r="B481" s="4"/>
      <c r="C481" s="52"/>
      <c r="D481" s="25"/>
      <c r="E481" s="25"/>
      <c r="F481" s="25"/>
      <c r="G481" s="25"/>
      <c r="H481" s="52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24"/>
      <c r="B482" s="4"/>
      <c r="C482" s="52"/>
      <c r="D482" s="25"/>
      <c r="E482" s="25"/>
      <c r="F482" s="25"/>
      <c r="G482" s="25"/>
      <c r="H482" s="52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24"/>
      <c r="B483" s="4"/>
      <c r="C483" s="52"/>
      <c r="D483" s="25"/>
      <c r="E483" s="25"/>
      <c r="F483" s="25"/>
      <c r="G483" s="25"/>
      <c r="H483" s="52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24"/>
      <c r="B484" s="4"/>
      <c r="C484" s="52"/>
      <c r="D484" s="25"/>
      <c r="E484" s="25"/>
      <c r="F484" s="25"/>
      <c r="G484" s="25"/>
      <c r="H484" s="52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24"/>
      <c r="B485" s="4"/>
      <c r="C485" s="52"/>
      <c r="D485" s="25"/>
      <c r="E485" s="25"/>
      <c r="F485" s="25"/>
      <c r="G485" s="25"/>
      <c r="H485" s="52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24"/>
      <c r="B486" s="4"/>
      <c r="C486" s="52"/>
      <c r="D486" s="25"/>
      <c r="E486" s="25"/>
      <c r="F486" s="25"/>
      <c r="G486" s="25"/>
      <c r="H486" s="52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24"/>
      <c r="B487" s="4"/>
      <c r="C487" s="52"/>
      <c r="D487" s="25"/>
      <c r="E487" s="25"/>
      <c r="F487" s="25"/>
      <c r="G487" s="25"/>
      <c r="H487" s="52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24"/>
      <c r="B488" s="4"/>
      <c r="C488" s="52"/>
      <c r="D488" s="25"/>
      <c r="E488" s="25"/>
      <c r="F488" s="25"/>
      <c r="G488" s="25"/>
      <c r="H488" s="52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24"/>
      <c r="B489" s="4"/>
      <c r="C489" s="52"/>
      <c r="D489" s="25"/>
      <c r="E489" s="25"/>
      <c r="F489" s="25"/>
      <c r="G489" s="25"/>
      <c r="H489" s="52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24"/>
      <c r="B490" s="4"/>
      <c r="C490" s="52"/>
      <c r="D490" s="25"/>
      <c r="E490" s="25"/>
      <c r="F490" s="25"/>
      <c r="G490" s="25"/>
      <c r="H490" s="52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24"/>
      <c r="B491" s="4"/>
      <c r="C491" s="52"/>
      <c r="D491" s="25"/>
      <c r="E491" s="25"/>
      <c r="F491" s="25"/>
      <c r="G491" s="25"/>
      <c r="H491" s="52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24"/>
      <c r="B492" s="4"/>
      <c r="C492" s="52"/>
      <c r="D492" s="25"/>
      <c r="E492" s="25"/>
      <c r="F492" s="25"/>
      <c r="G492" s="25"/>
      <c r="H492" s="52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24"/>
      <c r="B493" s="4"/>
      <c r="C493" s="52"/>
      <c r="D493" s="25"/>
      <c r="E493" s="25"/>
      <c r="F493" s="25"/>
      <c r="G493" s="25"/>
      <c r="H493" s="52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24"/>
      <c r="B494" s="4"/>
      <c r="C494" s="52"/>
      <c r="D494" s="25"/>
      <c r="E494" s="25"/>
      <c r="F494" s="25"/>
      <c r="G494" s="25"/>
      <c r="H494" s="52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24"/>
      <c r="B495" s="4"/>
      <c r="C495" s="52"/>
      <c r="D495" s="25"/>
      <c r="E495" s="25"/>
      <c r="F495" s="25"/>
      <c r="G495" s="25"/>
      <c r="H495" s="52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24"/>
      <c r="B496" s="4"/>
      <c r="C496" s="52"/>
      <c r="D496" s="25"/>
      <c r="E496" s="25"/>
      <c r="F496" s="25"/>
      <c r="G496" s="25"/>
      <c r="H496" s="52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24"/>
      <c r="B497" s="4"/>
      <c r="C497" s="52"/>
      <c r="D497" s="25"/>
      <c r="E497" s="25"/>
      <c r="F497" s="25"/>
      <c r="G497" s="25"/>
      <c r="H497" s="52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24"/>
      <c r="B498" s="4"/>
      <c r="C498" s="52"/>
      <c r="D498" s="25"/>
      <c r="E498" s="25"/>
      <c r="F498" s="25"/>
      <c r="G498" s="25"/>
      <c r="H498" s="52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24"/>
      <c r="B499" s="4"/>
      <c r="C499" s="52"/>
      <c r="D499" s="25"/>
      <c r="E499" s="25"/>
      <c r="F499" s="25"/>
      <c r="G499" s="25"/>
      <c r="H499" s="52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24"/>
      <c r="B500" s="4"/>
      <c r="C500" s="52"/>
      <c r="D500" s="25"/>
      <c r="E500" s="25"/>
      <c r="F500" s="25"/>
      <c r="G500" s="25"/>
      <c r="H500" s="52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24"/>
      <c r="B501" s="4"/>
      <c r="C501" s="52"/>
      <c r="D501" s="25"/>
      <c r="E501" s="25"/>
      <c r="F501" s="25"/>
      <c r="G501" s="25"/>
      <c r="H501" s="52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24"/>
      <c r="B502" s="4"/>
      <c r="C502" s="52"/>
      <c r="D502" s="25"/>
      <c r="E502" s="25"/>
      <c r="F502" s="25"/>
      <c r="G502" s="25"/>
      <c r="H502" s="52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24"/>
      <c r="B503" s="4"/>
      <c r="C503" s="52"/>
      <c r="D503" s="25"/>
      <c r="E503" s="25"/>
      <c r="F503" s="25"/>
      <c r="G503" s="25"/>
      <c r="H503" s="52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24"/>
      <c r="B504" s="4"/>
      <c r="C504" s="52"/>
      <c r="D504" s="25"/>
      <c r="E504" s="25"/>
      <c r="F504" s="25"/>
      <c r="G504" s="25"/>
      <c r="H504" s="52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24"/>
      <c r="B505" s="4"/>
      <c r="C505" s="52"/>
      <c r="D505" s="25"/>
      <c r="E505" s="25"/>
      <c r="F505" s="25"/>
      <c r="G505" s="25"/>
      <c r="H505" s="52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24"/>
      <c r="B506" s="4"/>
      <c r="C506" s="52"/>
      <c r="D506" s="25"/>
      <c r="E506" s="25"/>
      <c r="F506" s="25"/>
      <c r="G506" s="25"/>
      <c r="H506" s="52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24"/>
      <c r="B507" s="4"/>
      <c r="C507" s="52"/>
      <c r="D507" s="25"/>
      <c r="E507" s="25"/>
      <c r="F507" s="25"/>
      <c r="G507" s="25"/>
      <c r="H507" s="52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24"/>
      <c r="B508" s="4"/>
      <c r="C508" s="52"/>
      <c r="D508" s="25"/>
      <c r="E508" s="25"/>
      <c r="F508" s="25"/>
      <c r="G508" s="25"/>
      <c r="H508" s="52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24"/>
      <c r="B509" s="4"/>
      <c r="C509" s="52"/>
      <c r="D509" s="25"/>
      <c r="E509" s="25"/>
      <c r="F509" s="25"/>
      <c r="G509" s="25"/>
      <c r="H509" s="52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24"/>
      <c r="B510" s="4"/>
      <c r="C510" s="52"/>
      <c r="D510" s="25"/>
      <c r="E510" s="25"/>
      <c r="F510" s="25"/>
      <c r="G510" s="25"/>
      <c r="H510" s="52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24"/>
      <c r="B511" s="4"/>
      <c r="C511" s="52"/>
      <c r="D511" s="25"/>
      <c r="E511" s="25"/>
      <c r="F511" s="25"/>
      <c r="G511" s="25"/>
      <c r="H511" s="52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24"/>
      <c r="B512" s="4"/>
      <c r="C512" s="52"/>
      <c r="D512" s="25"/>
      <c r="E512" s="25"/>
      <c r="F512" s="25"/>
      <c r="G512" s="25"/>
      <c r="H512" s="52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24"/>
      <c r="B513" s="4"/>
      <c r="C513" s="52"/>
      <c r="D513" s="25"/>
      <c r="E513" s="25"/>
      <c r="F513" s="25"/>
      <c r="G513" s="25"/>
      <c r="H513" s="52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24"/>
      <c r="B514" s="4"/>
      <c r="C514" s="52"/>
      <c r="D514" s="25"/>
      <c r="E514" s="25"/>
      <c r="F514" s="25"/>
      <c r="G514" s="25"/>
      <c r="H514" s="52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24"/>
      <c r="B515" s="4"/>
      <c r="C515" s="52"/>
      <c r="D515" s="25"/>
      <c r="E515" s="25"/>
      <c r="F515" s="25"/>
      <c r="G515" s="25"/>
      <c r="H515" s="52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24"/>
      <c r="B516" s="4"/>
      <c r="C516" s="52"/>
      <c r="D516" s="25"/>
      <c r="E516" s="25"/>
      <c r="F516" s="25"/>
      <c r="G516" s="25"/>
      <c r="H516" s="52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24"/>
      <c r="B517" s="4"/>
      <c r="C517" s="52"/>
      <c r="D517" s="25"/>
      <c r="E517" s="25"/>
      <c r="F517" s="25"/>
      <c r="G517" s="25"/>
      <c r="H517" s="52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24"/>
      <c r="B518" s="4"/>
      <c r="C518" s="52"/>
      <c r="D518" s="25"/>
      <c r="E518" s="25"/>
      <c r="F518" s="25"/>
      <c r="G518" s="25"/>
      <c r="H518" s="5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24"/>
      <c r="B519" s="4"/>
      <c r="C519" s="52"/>
      <c r="D519" s="25"/>
      <c r="E519" s="25"/>
      <c r="F519" s="25"/>
      <c r="G519" s="25"/>
      <c r="H519" s="52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24"/>
      <c r="B520" s="4"/>
      <c r="C520" s="52"/>
      <c r="D520" s="25"/>
      <c r="E520" s="25"/>
      <c r="F520" s="25"/>
      <c r="G520" s="25"/>
      <c r="H520" s="52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24"/>
      <c r="B521" s="4"/>
      <c r="C521" s="52"/>
      <c r="D521" s="25"/>
      <c r="E521" s="25"/>
      <c r="F521" s="25"/>
      <c r="G521" s="25"/>
      <c r="H521" s="52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24"/>
      <c r="B522" s="4"/>
      <c r="C522" s="52"/>
      <c r="D522" s="25"/>
      <c r="E522" s="25"/>
      <c r="F522" s="25"/>
      <c r="G522" s="25"/>
      <c r="H522" s="52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24"/>
      <c r="B523" s="4"/>
      <c r="C523" s="52"/>
      <c r="D523" s="25"/>
      <c r="E523" s="25"/>
      <c r="F523" s="25"/>
      <c r="G523" s="25"/>
      <c r="H523" s="52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24"/>
      <c r="B524" s="4"/>
      <c r="C524" s="52"/>
      <c r="D524" s="25"/>
      <c r="E524" s="25"/>
      <c r="F524" s="25"/>
      <c r="G524" s="25"/>
      <c r="H524" s="52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24"/>
      <c r="B525" s="4"/>
      <c r="C525" s="52"/>
      <c r="D525" s="25"/>
      <c r="E525" s="25"/>
      <c r="F525" s="25"/>
      <c r="G525" s="25"/>
      <c r="H525" s="52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24"/>
      <c r="B526" s="4"/>
      <c r="C526" s="52"/>
      <c r="D526" s="25"/>
      <c r="E526" s="25"/>
      <c r="F526" s="25"/>
      <c r="G526" s="25"/>
      <c r="H526" s="5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24"/>
      <c r="B527" s="4"/>
      <c r="C527" s="52"/>
      <c r="D527" s="25"/>
      <c r="E527" s="25"/>
      <c r="F527" s="25"/>
      <c r="G527" s="25"/>
      <c r="H527" s="5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24"/>
      <c r="B528" s="4"/>
      <c r="C528" s="52"/>
      <c r="D528" s="25"/>
      <c r="E528" s="25"/>
      <c r="F528" s="25"/>
      <c r="G528" s="25"/>
      <c r="H528" s="5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24"/>
      <c r="B529" s="4"/>
      <c r="C529" s="52"/>
      <c r="D529" s="25"/>
      <c r="E529" s="25"/>
      <c r="F529" s="25"/>
      <c r="G529" s="25"/>
      <c r="H529" s="5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24"/>
      <c r="B530" s="4"/>
      <c r="C530" s="52"/>
      <c r="D530" s="25"/>
      <c r="E530" s="25"/>
      <c r="F530" s="25"/>
      <c r="G530" s="25"/>
      <c r="H530" s="52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24"/>
      <c r="B531" s="4"/>
      <c r="C531" s="52"/>
      <c r="D531" s="25"/>
      <c r="E531" s="25"/>
      <c r="F531" s="25"/>
      <c r="G531" s="25"/>
      <c r="H531" s="5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24"/>
      <c r="B532" s="4"/>
      <c r="C532" s="52"/>
      <c r="D532" s="25"/>
      <c r="E532" s="25"/>
      <c r="F532" s="25"/>
      <c r="G532" s="25"/>
      <c r="H532" s="52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24"/>
      <c r="B533" s="4"/>
      <c r="C533" s="52"/>
      <c r="D533" s="25"/>
      <c r="E533" s="25"/>
      <c r="F533" s="25"/>
      <c r="G533" s="25"/>
      <c r="H533" s="52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24"/>
      <c r="B534" s="4"/>
      <c r="C534" s="52"/>
      <c r="D534" s="25"/>
      <c r="E534" s="25"/>
      <c r="F534" s="25"/>
      <c r="G534" s="25"/>
      <c r="H534" s="52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24"/>
      <c r="B535" s="4"/>
      <c r="C535" s="52"/>
      <c r="D535" s="25"/>
      <c r="E535" s="25"/>
      <c r="F535" s="25"/>
      <c r="G535" s="25"/>
      <c r="H535" s="52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24"/>
      <c r="B536" s="4"/>
      <c r="C536" s="52"/>
      <c r="D536" s="25"/>
      <c r="E536" s="25"/>
      <c r="F536" s="25"/>
      <c r="G536" s="25"/>
      <c r="H536" s="52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24"/>
      <c r="B537" s="4"/>
      <c r="C537" s="52"/>
      <c r="D537" s="25"/>
      <c r="E537" s="25"/>
      <c r="F537" s="25"/>
      <c r="G537" s="25"/>
      <c r="H537" s="52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24"/>
      <c r="B538" s="4"/>
      <c r="C538" s="52"/>
      <c r="D538" s="25"/>
      <c r="E538" s="25"/>
      <c r="F538" s="25"/>
      <c r="G538" s="25"/>
      <c r="H538" s="52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24"/>
      <c r="B539" s="4"/>
      <c r="C539" s="52"/>
      <c r="D539" s="25"/>
      <c r="E539" s="25"/>
      <c r="F539" s="25"/>
      <c r="G539" s="25"/>
      <c r="H539" s="52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24"/>
      <c r="B540" s="4"/>
      <c r="C540" s="52"/>
      <c r="D540" s="25"/>
      <c r="E540" s="25"/>
      <c r="F540" s="25"/>
      <c r="G540" s="25"/>
      <c r="H540" s="52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24"/>
      <c r="B541" s="4"/>
      <c r="C541" s="52"/>
      <c r="D541" s="25"/>
      <c r="E541" s="25"/>
      <c r="F541" s="25"/>
      <c r="G541" s="25"/>
      <c r="H541" s="52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24"/>
      <c r="B542" s="4"/>
      <c r="C542" s="52"/>
      <c r="D542" s="25"/>
      <c r="E542" s="25"/>
      <c r="F542" s="25"/>
      <c r="G542" s="25"/>
      <c r="H542" s="52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24"/>
      <c r="B543" s="4"/>
      <c r="C543" s="52"/>
      <c r="D543" s="25"/>
      <c r="E543" s="25"/>
      <c r="F543" s="25"/>
      <c r="G543" s="25"/>
      <c r="H543" s="52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24"/>
      <c r="B544" s="4"/>
      <c r="C544" s="52"/>
      <c r="D544" s="25"/>
      <c r="E544" s="25"/>
      <c r="F544" s="25"/>
      <c r="G544" s="25"/>
      <c r="H544" s="52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24"/>
      <c r="B545" s="4"/>
      <c r="C545" s="52"/>
      <c r="D545" s="25"/>
      <c r="E545" s="25"/>
      <c r="F545" s="25"/>
      <c r="G545" s="25"/>
      <c r="H545" s="52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24"/>
      <c r="B546" s="4"/>
      <c r="C546" s="52"/>
      <c r="D546" s="25"/>
      <c r="E546" s="25"/>
      <c r="F546" s="25"/>
      <c r="G546" s="25"/>
      <c r="H546" s="5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24"/>
      <c r="B547" s="4"/>
      <c r="C547" s="52"/>
      <c r="D547" s="25"/>
      <c r="E547" s="25"/>
      <c r="F547" s="25"/>
      <c r="G547" s="25"/>
      <c r="H547" s="52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24"/>
      <c r="B548" s="4"/>
      <c r="C548" s="52"/>
      <c r="D548" s="25"/>
      <c r="E548" s="25"/>
      <c r="F548" s="25"/>
      <c r="G548" s="25"/>
      <c r="H548" s="52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24"/>
      <c r="B549" s="4"/>
      <c r="C549" s="52"/>
      <c r="D549" s="25"/>
      <c r="E549" s="25"/>
      <c r="F549" s="25"/>
      <c r="G549" s="25"/>
      <c r="H549" s="52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24"/>
      <c r="B550" s="4"/>
      <c r="C550" s="52"/>
      <c r="D550" s="25"/>
      <c r="E550" s="25"/>
      <c r="F550" s="25"/>
      <c r="G550" s="25"/>
      <c r="H550" s="52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24"/>
      <c r="B551" s="4"/>
      <c r="C551" s="52"/>
      <c r="D551" s="25"/>
      <c r="E551" s="25"/>
      <c r="F551" s="25"/>
      <c r="G551" s="25"/>
      <c r="H551" s="52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24"/>
      <c r="B552" s="4"/>
      <c r="C552" s="52"/>
      <c r="D552" s="25"/>
      <c r="E552" s="25"/>
      <c r="F552" s="25"/>
      <c r="G552" s="25"/>
      <c r="H552" s="52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24"/>
      <c r="B553" s="4"/>
      <c r="C553" s="52"/>
      <c r="D553" s="25"/>
      <c r="E553" s="25"/>
      <c r="F553" s="25"/>
      <c r="G553" s="25"/>
      <c r="H553" s="52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24"/>
      <c r="B554" s="4"/>
      <c r="C554" s="52"/>
      <c r="D554" s="25"/>
      <c r="E554" s="25"/>
      <c r="F554" s="25"/>
      <c r="G554" s="25"/>
      <c r="H554" s="52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24"/>
      <c r="B555" s="4"/>
      <c r="C555" s="52"/>
      <c r="D555" s="25"/>
      <c r="E555" s="25"/>
      <c r="F555" s="25"/>
      <c r="G555" s="25"/>
      <c r="H555" s="52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24"/>
      <c r="B556" s="4"/>
      <c r="C556" s="52"/>
      <c r="D556" s="25"/>
      <c r="E556" s="25"/>
      <c r="F556" s="25"/>
      <c r="G556" s="25"/>
      <c r="H556" s="52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24"/>
      <c r="B557" s="4"/>
      <c r="C557" s="52"/>
      <c r="D557" s="25"/>
      <c r="E557" s="25"/>
      <c r="F557" s="25"/>
      <c r="G557" s="25"/>
      <c r="H557" s="5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24"/>
      <c r="B558" s="4"/>
      <c r="C558" s="52"/>
      <c r="D558" s="25"/>
      <c r="E558" s="25"/>
      <c r="F558" s="25"/>
      <c r="G558" s="25"/>
      <c r="H558" s="52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24"/>
      <c r="B559" s="4"/>
      <c r="C559" s="52"/>
      <c r="D559" s="25"/>
      <c r="E559" s="25"/>
      <c r="F559" s="25"/>
      <c r="G559" s="25"/>
      <c r="H559" s="52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24"/>
      <c r="B560" s="4"/>
      <c r="C560" s="52"/>
      <c r="D560" s="25"/>
      <c r="E560" s="25"/>
      <c r="F560" s="25"/>
      <c r="G560" s="25"/>
      <c r="H560" s="52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24"/>
      <c r="B561" s="4"/>
      <c r="C561" s="52"/>
      <c r="D561" s="25"/>
      <c r="E561" s="25"/>
      <c r="F561" s="25"/>
      <c r="G561" s="25"/>
      <c r="H561" s="52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24"/>
      <c r="B562" s="4"/>
      <c r="C562" s="52"/>
      <c r="D562" s="25"/>
      <c r="E562" s="25"/>
      <c r="F562" s="25"/>
      <c r="G562" s="25"/>
      <c r="H562" s="52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24"/>
      <c r="B563" s="4"/>
      <c r="C563" s="52"/>
      <c r="D563" s="25"/>
      <c r="E563" s="25"/>
      <c r="F563" s="25"/>
      <c r="G563" s="25"/>
      <c r="H563" s="5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24"/>
      <c r="B564" s="4"/>
      <c r="C564" s="52"/>
      <c r="D564" s="25"/>
      <c r="E564" s="25"/>
      <c r="F564" s="25"/>
      <c r="G564" s="25"/>
      <c r="H564" s="52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24"/>
      <c r="B565" s="4"/>
      <c r="C565" s="52"/>
      <c r="D565" s="25"/>
      <c r="E565" s="25"/>
      <c r="F565" s="25"/>
      <c r="G565" s="25"/>
      <c r="H565" s="52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24"/>
      <c r="B566" s="4"/>
      <c r="C566" s="52"/>
      <c r="D566" s="25"/>
      <c r="E566" s="25"/>
      <c r="F566" s="25"/>
      <c r="G566" s="25"/>
      <c r="H566" s="52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24"/>
      <c r="B567" s="4"/>
      <c r="C567" s="52"/>
      <c r="D567" s="25"/>
      <c r="E567" s="25"/>
      <c r="F567" s="25"/>
      <c r="G567" s="25"/>
      <c r="H567" s="5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24"/>
      <c r="B568" s="4"/>
      <c r="C568" s="52"/>
      <c r="D568" s="25"/>
      <c r="E568" s="25"/>
      <c r="F568" s="25"/>
      <c r="G568" s="25"/>
      <c r="H568" s="52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24"/>
      <c r="B569" s="4"/>
      <c r="C569" s="52"/>
      <c r="D569" s="25"/>
      <c r="E569" s="25"/>
      <c r="F569" s="25"/>
      <c r="G569" s="25"/>
      <c r="H569" s="52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24"/>
      <c r="B570" s="4"/>
      <c r="C570" s="52"/>
      <c r="D570" s="25"/>
      <c r="E570" s="25"/>
      <c r="F570" s="25"/>
      <c r="G570" s="25"/>
      <c r="H570" s="52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24"/>
      <c r="B571" s="4"/>
      <c r="C571" s="52"/>
      <c r="D571" s="25"/>
      <c r="E571" s="25"/>
      <c r="F571" s="25"/>
      <c r="G571" s="25"/>
      <c r="H571" s="5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24"/>
      <c r="B572" s="4"/>
      <c r="C572" s="52"/>
      <c r="D572" s="25"/>
      <c r="E572" s="25"/>
      <c r="F572" s="25"/>
      <c r="G572" s="25"/>
      <c r="H572" s="52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24"/>
      <c r="B573" s="4"/>
      <c r="C573" s="52"/>
      <c r="D573" s="25"/>
      <c r="E573" s="25"/>
      <c r="F573" s="25"/>
      <c r="G573" s="25"/>
      <c r="H573" s="52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24"/>
      <c r="B574" s="4"/>
      <c r="C574" s="52"/>
      <c r="D574" s="25"/>
      <c r="E574" s="25"/>
      <c r="F574" s="25"/>
      <c r="G574" s="25"/>
      <c r="H574" s="52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24"/>
      <c r="B575" s="4"/>
      <c r="C575" s="52"/>
      <c r="D575" s="25"/>
      <c r="E575" s="25"/>
      <c r="F575" s="25"/>
      <c r="G575" s="25"/>
      <c r="H575" s="52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24"/>
      <c r="B576" s="4"/>
      <c r="C576" s="52"/>
      <c r="D576" s="25"/>
      <c r="E576" s="25"/>
      <c r="F576" s="25"/>
      <c r="G576" s="25"/>
      <c r="H576" s="52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24"/>
      <c r="B577" s="4"/>
      <c r="C577" s="52"/>
      <c r="D577" s="25"/>
      <c r="E577" s="25"/>
      <c r="F577" s="25"/>
      <c r="G577" s="25"/>
      <c r="H577" s="52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24"/>
      <c r="B578" s="4"/>
      <c r="C578" s="52"/>
      <c r="D578" s="25"/>
      <c r="E578" s="25"/>
      <c r="F578" s="25"/>
      <c r="G578" s="25"/>
      <c r="H578" s="52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24"/>
      <c r="B579" s="4"/>
      <c r="C579" s="52"/>
      <c r="D579" s="25"/>
      <c r="E579" s="25"/>
      <c r="F579" s="25"/>
      <c r="G579" s="25"/>
      <c r="H579" s="52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24"/>
      <c r="B580" s="4"/>
      <c r="C580" s="52"/>
      <c r="D580" s="25"/>
      <c r="E580" s="25"/>
      <c r="F580" s="25"/>
      <c r="G580" s="25"/>
      <c r="H580" s="52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24"/>
      <c r="B581" s="4"/>
      <c r="C581" s="52"/>
      <c r="D581" s="25"/>
      <c r="E581" s="25"/>
      <c r="F581" s="25"/>
      <c r="G581" s="25"/>
      <c r="H581" s="52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24"/>
      <c r="B582" s="4"/>
      <c r="C582" s="52"/>
      <c r="D582" s="25"/>
      <c r="E582" s="25"/>
      <c r="F582" s="25"/>
      <c r="G582" s="25"/>
      <c r="H582" s="52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24"/>
      <c r="B583" s="4"/>
      <c r="C583" s="52"/>
      <c r="D583" s="25"/>
      <c r="E583" s="25"/>
      <c r="F583" s="25"/>
      <c r="G583" s="25"/>
      <c r="H583" s="52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24"/>
      <c r="B584" s="4"/>
      <c r="C584" s="52"/>
      <c r="D584" s="25"/>
      <c r="E584" s="25"/>
      <c r="F584" s="25"/>
      <c r="G584" s="25"/>
      <c r="H584" s="52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24"/>
      <c r="B585" s="4"/>
      <c r="C585" s="52"/>
      <c r="D585" s="25"/>
      <c r="E585" s="25"/>
      <c r="F585" s="25"/>
      <c r="G585" s="25"/>
      <c r="H585" s="52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24"/>
      <c r="B586" s="4"/>
      <c r="C586" s="52"/>
      <c r="D586" s="25"/>
      <c r="E586" s="25"/>
      <c r="F586" s="25"/>
      <c r="G586" s="25"/>
      <c r="H586" s="52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24"/>
      <c r="B587" s="4"/>
      <c r="C587" s="52"/>
      <c r="D587" s="25"/>
      <c r="E587" s="25"/>
      <c r="F587" s="25"/>
      <c r="G587" s="25"/>
      <c r="H587" s="52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24"/>
      <c r="B588" s="4"/>
      <c r="C588" s="52"/>
      <c r="D588" s="25"/>
      <c r="E588" s="25"/>
      <c r="F588" s="25"/>
      <c r="G588" s="25"/>
      <c r="H588" s="52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24"/>
      <c r="B589" s="4"/>
      <c r="C589" s="52"/>
      <c r="D589" s="25"/>
      <c r="E589" s="25"/>
      <c r="F589" s="25"/>
      <c r="G589" s="25"/>
      <c r="H589" s="52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24"/>
      <c r="B590" s="4"/>
      <c r="C590" s="52"/>
      <c r="D590" s="25"/>
      <c r="E590" s="25"/>
      <c r="F590" s="25"/>
      <c r="G590" s="25"/>
      <c r="H590" s="52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24"/>
      <c r="B591" s="4"/>
      <c r="C591" s="52"/>
      <c r="D591" s="25"/>
      <c r="E591" s="25"/>
      <c r="F591" s="25"/>
      <c r="G591" s="25"/>
      <c r="H591" s="52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24"/>
      <c r="B592" s="4"/>
      <c r="C592" s="52"/>
      <c r="D592" s="25"/>
      <c r="E592" s="25"/>
      <c r="F592" s="25"/>
      <c r="G592" s="25"/>
      <c r="H592" s="52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24"/>
      <c r="B593" s="4"/>
      <c r="C593" s="52"/>
      <c r="D593" s="25"/>
      <c r="E593" s="25"/>
      <c r="F593" s="25"/>
      <c r="G593" s="25"/>
      <c r="H593" s="52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24"/>
      <c r="B594" s="4"/>
      <c r="C594" s="52"/>
      <c r="D594" s="25"/>
      <c r="E594" s="25"/>
      <c r="F594" s="25"/>
      <c r="G594" s="25"/>
      <c r="H594" s="52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24"/>
      <c r="B595" s="4"/>
      <c r="C595" s="52"/>
      <c r="D595" s="25"/>
      <c r="E595" s="25"/>
      <c r="F595" s="25"/>
      <c r="G595" s="25"/>
      <c r="H595" s="52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24"/>
      <c r="B596" s="4"/>
      <c r="C596" s="52"/>
      <c r="D596" s="25"/>
      <c r="E596" s="25"/>
      <c r="F596" s="25"/>
      <c r="G596" s="25"/>
      <c r="H596" s="52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24"/>
      <c r="B597" s="4"/>
      <c r="C597" s="52"/>
      <c r="D597" s="25"/>
      <c r="E597" s="25"/>
      <c r="F597" s="25"/>
      <c r="G597" s="25"/>
      <c r="H597" s="52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24"/>
      <c r="B598" s="4"/>
      <c r="C598" s="52"/>
      <c r="D598" s="25"/>
      <c r="E598" s="25"/>
      <c r="F598" s="25"/>
      <c r="G598" s="25"/>
      <c r="H598" s="52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24"/>
      <c r="B599" s="4"/>
      <c r="C599" s="52"/>
      <c r="D599" s="25"/>
      <c r="E599" s="25"/>
      <c r="F599" s="25"/>
      <c r="G599" s="25"/>
      <c r="H599" s="52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24"/>
      <c r="B600" s="4"/>
      <c r="C600" s="52"/>
      <c r="D600" s="25"/>
      <c r="E600" s="25"/>
      <c r="F600" s="25"/>
      <c r="G600" s="25"/>
      <c r="H600" s="52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24"/>
      <c r="B601" s="4"/>
      <c r="C601" s="52"/>
      <c r="D601" s="25"/>
      <c r="E601" s="25"/>
      <c r="F601" s="25"/>
      <c r="G601" s="25"/>
      <c r="H601" s="52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24"/>
      <c r="B602" s="4"/>
      <c r="C602" s="52"/>
      <c r="D602" s="25"/>
      <c r="E602" s="25"/>
      <c r="F602" s="25"/>
      <c r="G602" s="25"/>
      <c r="H602" s="52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24"/>
      <c r="B603" s="4"/>
      <c r="C603" s="52"/>
      <c r="D603" s="25"/>
      <c r="E603" s="25"/>
      <c r="F603" s="25"/>
      <c r="G603" s="25"/>
      <c r="H603" s="52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24"/>
      <c r="B604" s="4"/>
      <c r="C604" s="52"/>
      <c r="D604" s="25"/>
      <c r="E604" s="25"/>
      <c r="F604" s="25"/>
      <c r="G604" s="25"/>
      <c r="H604" s="52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24"/>
      <c r="B605" s="4"/>
      <c r="C605" s="52"/>
      <c r="D605" s="25"/>
      <c r="E605" s="25"/>
      <c r="F605" s="25"/>
      <c r="G605" s="25"/>
      <c r="H605" s="52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24"/>
      <c r="B606" s="4"/>
      <c r="C606" s="52"/>
      <c r="D606" s="25"/>
      <c r="E606" s="25"/>
      <c r="F606" s="25"/>
      <c r="G606" s="25"/>
      <c r="H606" s="52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24"/>
      <c r="B607" s="4"/>
      <c r="C607" s="52"/>
      <c r="D607" s="25"/>
      <c r="E607" s="25"/>
      <c r="F607" s="25"/>
      <c r="G607" s="25"/>
      <c r="H607" s="52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24"/>
      <c r="B608" s="4"/>
      <c r="C608" s="52"/>
      <c r="D608" s="25"/>
      <c r="E608" s="25"/>
      <c r="F608" s="25"/>
      <c r="G608" s="25"/>
      <c r="H608" s="52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24"/>
      <c r="B609" s="4"/>
      <c r="C609" s="52"/>
      <c r="D609" s="25"/>
      <c r="E609" s="25"/>
      <c r="F609" s="25"/>
      <c r="G609" s="25"/>
      <c r="H609" s="52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24"/>
      <c r="B610" s="4"/>
      <c r="C610" s="52"/>
      <c r="D610" s="25"/>
      <c r="E610" s="25"/>
      <c r="F610" s="25"/>
      <c r="G610" s="25"/>
      <c r="H610" s="52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24"/>
      <c r="B611" s="4"/>
      <c r="C611" s="52"/>
      <c r="D611" s="25"/>
      <c r="E611" s="25"/>
      <c r="F611" s="25"/>
      <c r="G611" s="25"/>
      <c r="H611" s="52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24"/>
      <c r="B612" s="4"/>
      <c r="C612" s="52"/>
      <c r="D612" s="25"/>
      <c r="E612" s="25"/>
      <c r="F612" s="25"/>
      <c r="G612" s="25"/>
      <c r="H612" s="52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24"/>
      <c r="B613" s="4"/>
      <c r="C613" s="52"/>
      <c r="D613" s="25"/>
      <c r="E613" s="25"/>
      <c r="F613" s="25"/>
      <c r="G613" s="25"/>
      <c r="H613" s="52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24"/>
      <c r="B614" s="4"/>
      <c r="C614" s="52"/>
      <c r="D614" s="25"/>
      <c r="E614" s="25"/>
      <c r="F614" s="25"/>
      <c r="G614" s="25"/>
      <c r="H614" s="52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24"/>
      <c r="B615" s="4"/>
      <c r="C615" s="52"/>
      <c r="D615" s="25"/>
      <c r="E615" s="25"/>
      <c r="F615" s="25"/>
      <c r="G615" s="25"/>
      <c r="H615" s="52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24"/>
      <c r="B616" s="4"/>
      <c r="C616" s="52"/>
      <c r="D616" s="25"/>
      <c r="E616" s="25"/>
      <c r="F616" s="25"/>
      <c r="G616" s="25"/>
      <c r="H616" s="52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24"/>
      <c r="B617" s="4"/>
      <c r="C617" s="52"/>
      <c r="D617" s="25"/>
      <c r="E617" s="25"/>
      <c r="F617" s="25"/>
      <c r="G617" s="25"/>
      <c r="H617" s="52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24"/>
      <c r="B618" s="4"/>
      <c r="C618" s="52"/>
      <c r="D618" s="25"/>
      <c r="E618" s="25"/>
      <c r="F618" s="25"/>
      <c r="G618" s="25"/>
      <c r="H618" s="52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24"/>
      <c r="B619" s="4"/>
      <c r="C619" s="52"/>
      <c r="D619" s="25"/>
      <c r="E619" s="25"/>
      <c r="F619" s="25"/>
      <c r="G619" s="25"/>
      <c r="H619" s="52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24"/>
      <c r="B620" s="4"/>
      <c r="C620" s="52"/>
      <c r="D620" s="25"/>
      <c r="E620" s="25"/>
      <c r="F620" s="25"/>
      <c r="G620" s="25"/>
      <c r="H620" s="52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24"/>
      <c r="B621" s="4"/>
      <c r="C621" s="52"/>
      <c r="D621" s="25"/>
      <c r="E621" s="25"/>
      <c r="F621" s="25"/>
      <c r="G621" s="25"/>
      <c r="H621" s="52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24"/>
      <c r="B622" s="4"/>
      <c r="C622" s="52"/>
      <c r="D622" s="25"/>
      <c r="E622" s="25"/>
      <c r="F622" s="25"/>
      <c r="G622" s="25"/>
      <c r="H622" s="52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24"/>
      <c r="B623" s="4"/>
      <c r="C623" s="52"/>
      <c r="D623" s="25"/>
      <c r="E623" s="25"/>
      <c r="F623" s="25"/>
      <c r="G623" s="25"/>
      <c r="H623" s="52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24"/>
      <c r="B624" s="4"/>
      <c r="C624" s="52"/>
      <c r="D624" s="25"/>
      <c r="E624" s="25"/>
      <c r="F624" s="25"/>
      <c r="G624" s="25"/>
      <c r="H624" s="52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24"/>
      <c r="B625" s="4"/>
      <c r="C625" s="52"/>
      <c r="D625" s="25"/>
      <c r="E625" s="25"/>
      <c r="F625" s="25"/>
      <c r="G625" s="25"/>
      <c r="H625" s="52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24"/>
      <c r="B626" s="4"/>
      <c r="C626" s="52"/>
      <c r="D626" s="25"/>
      <c r="E626" s="25"/>
      <c r="F626" s="25"/>
      <c r="G626" s="25"/>
      <c r="H626" s="52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24"/>
      <c r="B627" s="4"/>
      <c r="C627" s="52"/>
      <c r="D627" s="25"/>
      <c r="E627" s="25"/>
      <c r="F627" s="25"/>
      <c r="G627" s="25"/>
      <c r="H627" s="52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24"/>
      <c r="B628" s="4"/>
      <c r="C628" s="52"/>
      <c r="D628" s="25"/>
      <c r="E628" s="25"/>
      <c r="F628" s="25"/>
      <c r="G628" s="25"/>
      <c r="H628" s="52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24"/>
      <c r="B629" s="4"/>
      <c r="C629" s="52"/>
      <c r="D629" s="25"/>
      <c r="E629" s="25"/>
      <c r="F629" s="25"/>
      <c r="G629" s="25"/>
      <c r="H629" s="52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24"/>
      <c r="B630" s="4"/>
      <c r="C630" s="52"/>
      <c r="D630" s="25"/>
      <c r="E630" s="25"/>
      <c r="F630" s="25"/>
      <c r="G630" s="25"/>
      <c r="H630" s="52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24"/>
      <c r="B631" s="4"/>
      <c r="C631" s="52"/>
      <c r="D631" s="25"/>
      <c r="E631" s="25"/>
      <c r="F631" s="25"/>
      <c r="G631" s="25"/>
      <c r="H631" s="52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24"/>
      <c r="B632" s="4"/>
      <c r="C632" s="52"/>
      <c r="D632" s="25"/>
      <c r="E632" s="25"/>
      <c r="F632" s="25"/>
      <c r="G632" s="25"/>
      <c r="H632" s="52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24"/>
      <c r="B633" s="4"/>
      <c r="C633" s="52"/>
      <c r="D633" s="25"/>
      <c r="E633" s="25"/>
      <c r="F633" s="25"/>
      <c r="G633" s="25"/>
      <c r="H633" s="52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24"/>
      <c r="B634" s="4"/>
      <c r="C634" s="52"/>
      <c r="D634" s="25"/>
      <c r="E634" s="25"/>
      <c r="F634" s="25"/>
      <c r="G634" s="25"/>
      <c r="H634" s="52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24"/>
      <c r="B635" s="4"/>
      <c r="C635" s="52"/>
      <c r="D635" s="25"/>
      <c r="E635" s="25"/>
      <c r="F635" s="25"/>
      <c r="G635" s="25"/>
      <c r="H635" s="52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24"/>
      <c r="B636" s="4"/>
      <c r="C636" s="52"/>
      <c r="D636" s="25"/>
      <c r="E636" s="25"/>
      <c r="F636" s="25"/>
      <c r="G636" s="25"/>
      <c r="H636" s="52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24"/>
      <c r="B637" s="4"/>
      <c r="C637" s="52"/>
      <c r="D637" s="25"/>
      <c r="E637" s="25"/>
      <c r="F637" s="25"/>
      <c r="G637" s="25"/>
      <c r="H637" s="52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24"/>
      <c r="B638" s="4"/>
      <c r="C638" s="52"/>
      <c r="D638" s="25"/>
      <c r="E638" s="25"/>
      <c r="F638" s="25"/>
      <c r="G638" s="25"/>
      <c r="H638" s="52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24"/>
      <c r="B639" s="4"/>
      <c r="C639" s="52"/>
      <c r="D639" s="25"/>
      <c r="E639" s="25"/>
      <c r="F639" s="25"/>
      <c r="G639" s="25"/>
      <c r="H639" s="52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24"/>
      <c r="B640" s="4"/>
      <c r="C640" s="52"/>
      <c r="D640" s="25"/>
      <c r="E640" s="25"/>
      <c r="F640" s="25"/>
      <c r="G640" s="25"/>
      <c r="H640" s="52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24"/>
      <c r="B641" s="4"/>
      <c r="C641" s="52"/>
      <c r="D641" s="25"/>
      <c r="E641" s="25"/>
      <c r="F641" s="25"/>
      <c r="G641" s="25"/>
      <c r="H641" s="52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24"/>
      <c r="B642" s="4"/>
      <c r="C642" s="52"/>
      <c r="D642" s="25"/>
      <c r="E642" s="25"/>
      <c r="F642" s="25"/>
      <c r="G642" s="25"/>
      <c r="H642" s="52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24"/>
      <c r="B643" s="4"/>
      <c r="C643" s="52"/>
      <c r="D643" s="25"/>
      <c r="E643" s="25"/>
      <c r="F643" s="25"/>
      <c r="G643" s="25"/>
      <c r="H643" s="52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24"/>
      <c r="B644" s="4"/>
      <c r="C644" s="52"/>
      <c r="D644" s="25"/>
      <c r="E644" s="25"/>
      <c r="F644" s="25"/>
      <c r="G644" s="25"/>
      <c r="H644" s="52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24"/>
      <c r="B645" s="4"/>
      <c r="C645" s="52"/>
      <c r="D645" s="25"/>
      <c r="E645" s="25"/>
      <c r="F645" s="25"/>
      <c r="G645" s="25"/>
      <c r="H645" s="52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24"/>
      <c r="B646" s="4"/>
      <c r="C646" s="52"/>
      <c r="D646" s="25"/>
      <c r="E646" s="25"/>
      <c r="F646" s="25"/>
      <c r="G646" s="25"/>
      <c r="H646" s="52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24"/>
      <c r="B647" s="4"/>
      <c r="C647" s="52"/>
      <c r="D647" s="25"/>
      <c r="E647" s="25"/>
      <c r="F647" s="25"/>
      <c r="G647" s="25"/>
      <c r="H647" s="52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24"/>
      <c r="B648" s="4"/>
      <c r="C648" s="52"/>
      <c r="D648" s="25"/>
      <c r="E648" s="25"/>
      <c r="F648" s="25"/>
      <c r="G648" s="25"/>
      <c r="H648" s="52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24"/>
      <c r="B649" s="4"/>
      <c r="C649" s="52"/>
      <c r="D649" s="25"/>
      <c r="E649" s="25"/>
      <c r="F649" s="25"/>
      <c r="G649" s="25"/>
      <c r="H649" s="52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24"/>
      <c r="B650" s="4"/>
      <c r="C650" s="52"/>
      <c r="D650" s="25"/>
      <c r="E650" s="25"/>
      <c r="F650" s="25"/>
      <c r="G650" s="25"/>
      <c r="H650" s="52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24"/>
      <c r="B651" s="4"/>
      <c r="C651" s="52"/>
      <c r="D651" s="25"/>
      <c r="E651" s="25"/>
      <c r="F651" s="25"/>
      <c r="G651" s="25"/>
      <c r="H651" s="52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24"/>
      <c r="B652" s="4"/>
      <c r="C652" s="52"/>
      <c r="D652" s="25"/>
      <c r="E652" s="25"/>
      <c r="F652" s="25"/>
      <c r="G652" s="25"/>
      <c r="H652" s="52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24"/>
      <c r="B653" s="4"/>
      <c r="C653" s="52"/>
      <c r="D653" s="25"/>
      <c r="E653" s="25"/>
      <c r="F653" s="25"/>
      <c r="G653" s="25"/>
      <c r="H653" s="52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24"/>
      <c r="B654" s="4"/>
      <c r="C654" s="52"/>
      <c r="D654" s="25"/>
      <c r="E654" s="25"/>
      <c r="F654" s="25"/>
      <c r="G654" s="25"/>
      <c r="H654" s="52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24"/>
      <c r="B655" s="4"/>
      <c r="C655" s="52"/>
      <c r="D655" s="25"/>
      <c r="E655" s="25"/>
      <c r="F655" s="25"/>
      <c r="G655" s="25"/>
      <c r="H655" s="52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24"/>
      <c r="B656" s="4"/>
      <c r="C656" s="52"/>
      <c r="D656" s="25"/>
      <c r="E656" s="25"/>
      <c r="F656" s="25"/>
      <c r="G656" s="25"/>
      <c r="H656" s="52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24"/>
      <c r="B657" s="4"/>
      <c r="C657" s="52"/>
      <c r="D657" s="25"/>
      <c r="E657" s="25"/>
      <c r="F657" s="25"/>
      <c r="G657" s="25"/>
      <c r="H657" s="52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24"/>
      <c r="B658" s="4"/>
      <c r="C658" s="52"/>
      <c r="D658" s="25"/>
      <c r="E658" s="25"/>
      <c r="F658" s="25"/>
      <c r="G658" s="25"/>
      <c r="H658" s="52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24"/>
      <c r="B659" s="4"/>
      <c r="C659" s="52"/>
      <c r="D659" s="25"/>
      <c r="E659" s="25"/>
      <c r="F659" s="25"/>
      <c r="G659" s="25"/>
      <c r="H659" s="52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24"/>
      <c r="B660" s="4"/>
      <c r="C660" s="52"/>
      <c r="D660" s="25"/>
      <c r="E660" s="25"/>
      <c r="F660" s="25"/>
      <c r="G660" s="25"/>
      <c r="H660" s="52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24"/>
      <c r="B661" s="4"/>
      <c r="C661" s="52"/>
      <c r="D661" s="25"/>
      <c r="E661" s="25"/>
      <c r="F661" s="25"/>
      <c r="G661" s="25"/>
      <c r="H661" s="52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24"/>
      <c r="B662" s="4"/>
      <c r="C662" s="52"/>
      <c r="D662" s="25"/>
      <c r="E662" s="25"/>
      <c r="F662" s="25"/>
      <c r="G662" s="25"/>
      <c r="H662" s="52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24"/>
      <c r="B663" s="4"/>
      <c r="C663" s="52"/>
      <c r="D663" s="25"/>
      <c r="E663" s="25"/>
      <c r="F663" s="25"/>
      <c r="G663" s="25"/>
      <c r="H663" s="52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24"/>
      <c r="B664" s="4"/>
      <c r="C664" s="52"/>
      <c r="D664" s="25"/>
      <c r="E664" s="25"/>
      <c r="F664" s="25"/>
      <c r="G664" s="25"/>
      <c r="H664" s="52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24"/>
      <c r="B665" s="4"/>
      <c r="C665" s="52"/>
      <c r="D665" s="25"/>
      <c r="E665" s="25"/>
      <c r="F665" s="25"/>
      <c r="G665" s="25"/>
      <c r="H665" s="52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24"/>
      <c r="B666" s="4"/>
      <c r="C666" s="52"/>
      <c r="D666" s="25"/>
      <c r="E666" s="25"/>
      <c r="F666" s="25"/>
      <c r="G666" s="25"/>
      <c r="H666" s="52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24"/>
      <c r="B667" s="4"/>
      <c r="C667" s="52"/>
      <c r="D667" s="25"/>
      <c r="E667" s="25"/>
      <c r="F667" s="25"/>
      <c r="G667" s="25"/>
      <c r="H667" s="52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24"/>
      <c r="B668" s="4"/>
      <c r="C668" s="52"/>
      <c r="D668" s="25"/>
      <c r="E668" s="25"/>
      <c r="F668" s="25"/>
      <c r="G668" s="25"/>
      <c r="H668" s="52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24"/>
      <c r="B669" s="4"/>
      <c r="C669" s="52"/>
      <c r="D669" s="25"/>
      <c r="E669" s="25"/>
      <c r="F669" s="25"/>
      <c r="G669" s="25"/>
      <c r="H669" s="52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24"/>
      <c r="B670" s="4"/>
      <c r="C670" s="52"/>
      <c r="D670" s="25"/>
      <c r="E670" s="25"/>
      <c r="F670" s="25"/>
      <c r="G670" s="25"/>
      <c r="H670" s="52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24"/>
      <c r="B671" s="4"/>
      <c r="C671" s="52"/>
      <c r="D671" s="25"/>
      <c r="E671" s="25"/>
      <c r="F671" s="25"/>
      <c r="G671" s="25"/>
      <c r="H671" s="52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24"/>
      <c r="B672" s="4"/>
      <c r="C672" s="52"/>
      <c r="D672" s="25"/>
      <c r="E672" s="25"/>
      <c r="F672" s="25"/>
      <c r="G672" s="25"/>
      <c r="H672" s="52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24"/>
      <c r="B673" s="4"/>
      <c r="C673" s="52"/>
      <c r="D673" s="25"/>
      <c r="E673" s="25"/>
      <c r="F673" s="25"/>
      <c r="G673" s="25"/>
      <c r="H673" s="52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24"/>
      <c r="B674" s="4"/>
      <c r="C674" s="52"/>
      <c r="D674" s="25"/>
      <c r="E674" s="25"/>
      <c r="F674" s="25"/>
      <c r="G674" s="25"/>
      <c r="H674" s="52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24"/>
      <c r="B675" s="4"/>
      <c r="C675" s="52"/>
      <c r="D675" s="25"/>
      <c r="E675" s="25"/>
      <c r="F675" s="25"/>
      <c r="G675" s="25"/>
      <c r="H675" s="52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24"/>
      <c r="B676" s="4"/>
      <c r="C676" s="52"/>
      <c r="D676" s="25"/>
      <c r="E676" s="25"/>
      <c r="F676" s="25"/>
      <c r="G676" s="25"/>
      <c r="H676" s="52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24"/>
      <c r="B677" s="4"/>
      <c r="C677" s="52"/>
      <c r="D677" s="25"/>
      <c r="E677" s="25"/>
      <c r="F677" s="25"/>
      <c r="G677" s="25"/>
      <c r="H677" s="52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24"/>
      <c r="B678" s="4"/>
      <c r="C678" s="52"/>
      <c r="D678" s="25"/>
      <c r="E678" s="25"/>
      <c r="F678" s="25"/>
      <c r="G678" s="25"/>
      <c r="H678" s="52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24"/>
      <c r="B679" s="4"/>
      <c r="C679" s="52"/>
      <c r="D679" s="25"/>
      <c r="E679" s="25"/>
      <c r="F679" s="25"/>
      <c r="G679" s="25"/>
      <c r="H679" s="52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24"/>
      <c r="B680" s="4"/>
      <c r="C680" s="52"/>
      <c r="D680" s="25"/>
      <c r="E680" s="25"/>
      <c r="F680" s="25"/>
      <c r="G680" s="25"/>
      <c r="H680" s="52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24"/>
      <c r="B681" s="4"/>
      <c r="C681" s="52"/>
      <c r="D681" s="25"/>
      <c r="E681" s="25"/>
      <c r="F681" s="25"/>
      <c r="G681" s="25"/>
      <c r="H681" s="52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24"/>
      <c r="B682" s="4"/>
      <c r="C682" s="52"/>
      <c r="D682" s="25"/>
      <c r="E682" s="25"/>
      <c r="F682" s="25"/>
      <c r="G682" s="25"/>
      <c r="H682" s="52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24"/>
      <c r="B683" s="4"/>
      <c r="C683" s="52"/>
      <c r="D683" s="25"/>
      <c r="E683" s="25"/>
      <c r="F683" s="25"/>
      <c r="G683" s="25"/>
      <c r="H683" s="52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24"/>
      <c r="B684" s="4"/>
      <c r="C684" s="52"/>
      <c r="D684" s="25"/>
      <c r="E684" s="25"/>
      <c r="F684" s="25"/>
      <c r="G684" s="25"/>
      <c r="H684" s="52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24"/>
      <c r="B685" s="4"/>
      <c r="C685" s="52"/>
      <c r="D685" s="25"/>
      <c r="E685" s="25"/>
      <c r="F685" s="25"/>
      <c r="G685" s="25"/>
      <c r="H685" s="52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24"/>
      <c r="B686" s="4"/>
      <c r="C686" s="52"/>
      <c r="D686" s="25"/>
      <c r="E686" s="25"/>
      <c r="F686" s="25"/>
      <c r="G686" s="25"/>
      <c r="H686" s="52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24"/>
      <c r="B687" s="4"/>
      <c r="C687" s="52"/>
      <c r="D687" s="25"/>
      <c r="E687" s="25"/>
      <c r="F687" s="25"/>
      <c r="G687" s="25"/>
      <c r="H687" s="52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24"/>
      <c r="B688" s="4"/>
      <c r="C688" s="52"/>
      <c r="D688" s="25"/>
      <c r="E688" s="25"/>
      <c r="F688" s="25"/>
      <c r="G688" s="25"/>
      <c r="H688" s="52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24"/>
      <c r="B689" s="4"/>
      <c r="C689" s="52"/>
      <c r="D689" s="25"/>
      <c r="E689" s="25"/>
      <c r="F689" s="25"/>
      <c r="G689" s="25"/>
      <c r="H689" s="52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24"/>
      <c r="B690" s="4"/>
      <c r="C690" s="52"/>
      <c r="D690" s="25"/>
      <c r="E690" s="25"/>
      <c r="F690" s="25"/>
      <c r="G690" s="25"/>
      <c r="H690" s="52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24"/>
      <c r="B691" s="4"/>
      <c r="C691" s="52"/>
      <c r="D691" s="25"/>
      <c r="E691" s="25"/>
      <c r="F691" s="25"/>
      <c r="G691" s="25"/>
      <c r="H691" s="52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24"/>
      <c r="B692" s="4"/>
      <c r="C692" s="52"/>
      <c r="D692" s="25"/>
      <c r="E692" s="25"/>
      <c r="F692" s="25"/>
      <c r="G692" s="25"/>
      <c r="H692" s="52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24"/>
      <c r="B693" s="4"/>
      <c r="C693" s="52"/>
      <c r="D693" s="25"/>
      <c r="E693" s="25"/>
      <c r="F693" s="25"/>
      <c r="G693" s="25"/>
      <c r="H693" s="52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24"/>
      <c r="B694" s="4"/>
      <c r="C694" s="52"/>
      <c r="D694" s="25"/>
      <c r="E694" s="25"/>
      <c r="F694" s="25"/>
      <c r="G694" s="25"/>
      <c r="H694" s="52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24"/>
      <c r="B695" s="4"/>
      <c r="C695" s="52"/>
      <c r="D695" s="25"/>
      <c r="E695" s="25"/>
      <c r="F695" s="25"/>
      <c r="G695" s="25"/>
      <c r="H695" s="52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24"/>
      <c r="B696" s="4"/>
      <c r="C696" s="52"/>
      <c r="D696" s="25"/>
      <c r="E696" s="25"/>
      <c r="F696" s="25"/>
      <c r="G696" s="25"/>
      <c r="H696" s="52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24"/>
      <c r="B697" s="4"/>
      <c r="C697" s="52"/>
      <c r="D697" s="25"/>
      <c r="E697" s="25"/>
      <c r="F697" s="25"/>
      <c r="G697" s="25"/>
      <c r="H697" s="52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24"/>
      <c r="B698" s="4"/>
      <c r="C698" s="52"/>
      <c r="D698" s="25"/>
      <c r="E698" s="25"/>
      <c r="F698" s="25"/>
      <c r="G698" s="25"/>
      <c r="H698" s="52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24"/>
      <c r="B699" s="4"/>
      <c r="C699" s="52"/>
      <c r="D699" s="25"/>
      <c r="E699" s="25"/>
      <c r="F699" s="25"/>
      <c r="G699" s="25"/>
      <c r="H699" s="52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24"/>
      <c r="B700" s="4"/>
      <c r="C700" s="52"/>
      <c r="D700" s="25"/>
      <c r="E700" s="25"/>
      <c r="F700" s="25"/>
      <c r="G700" s="25"/>
      <c r="H700" s="52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24"/>
      <c r="B701" s="4"/>
      <c r="C701" s="52"/>
      <c r="D701" s="25"/>
      <c r="E701" s="25"/>
      <c r="F701" s="25"/>
      <c r="G701" s="25"/>
      <c r="H701" s="52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24"/>
      <c r="B702" s="4"/>
      <c r="C702" s="52"/>
      <c r="D702" s="25"/>
      <c r="E702" s="25"/>
      <c r="F702" s="25"/>
      <c r="G702" s="25"/>
      <c r="H702" s="52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24"/>
      <c r="B703" s="4"/>
      <c r="C703" s="52"/>
      <c r="D703" s="25"/>
      <c r="E703" s="25"/>
      <c r="F703" s="25"/>
      <c r="G703" s="25"/>
      <c r="H703" s="52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24"/>
      <c r="B704" s="4"/>
      <c r="C704" s="52"/>
      <c r="D704" s="25"/>
      <c r="E704" s="25"/>
      <c r="F704" s="25"/>
      <c r="G704" s="25"/>
      <c r="H704" s="52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24"/>
      <c r="B705" s="4"/>
      <c r="C705" s="52"/>
      <c r="D705" s="25"/>
      <c r="E705" s="25"/>
      <c r="F705" s="25"/>
      <c r="G705" s="25"/>
      <c r="H705" s="52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24"/>
      <c r="B706" s="4"/>
      <c r="C706" s="52"/>
      <c r="D706" s="25"/>
      <c r="E706" s="25"/>
      <c r="F706" s="25"/>
      <c r="G706" s="25"/>
      <c r="H706" s="52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24"/>
      <c r="B707" s="4"/>
      <c r="C707" s="52"/>
      <c r="D707" s="25"/>
      <c r="E707" s="25"/>
      <c r="F707" s="25"/>
      <c r="G707" s="25"/>
      <c r="H707" s="52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24"/>
      <c r="B708" s="4"/>
      <c r="C708" s="52"/>
      <c r="D708" s="25"/>
      <c r="E708" s="25"/>
      <c r="F708" s="25"/>
      <c r="G708" s="25"/>
      <c r="H708" s="52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24"/>
      <c r="B709" s="4"/>
      <c r="C709" s="52"/>
      <c r="D709" s="25"/>
      <c r="E709" s="25"/>
      <c r="F709" s="25"/>
      <c r="G709" s="25"/>
      <c r="H709" s="52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24"/>
      <c r="B710" s="4"/>
      <c r="C710" s="52"/>
      <c r="D710" s="25"/>
      <c r="E710" s="25"/>
      <c r="F710" s="25"/>
      <c r="G710" s="25"/>
      <c r="H710" s="52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24"/>
      <c r="B711" s="4"/>
      <c r="C711" s="52"/>
      <c r="D711" s="25"/>
      <c r="E711" s="25"/>
      <c r="F711" s="25"/>
      <c r="G711" s="25"/>
      <c r="H711" s="52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24"/>
      <c r="B712" s="4"/>
      <c r="C712" s="52"/>
      <c r="D712" s="25"/>
      <c r="E712" s="25"/>
      <c r="F712" s="25"/>
      <c r="G712" s="25"/>
      <c r="H712" s="52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24"/>
      <c r="B713" s="4"/>
      <c r="C713" s="52"/>
      <c r="D713" s="25"/>
      <c r="E713" s="25"/>
      <c r="F713" s="25"/>
      <c r="G713" s="25"/>
      <c r="H713" s="52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24"/>
      <c r="B714" s="4"/>
      <c r="C714" s="52"/>
      <c r="D714" s="25"/>
      <c r="E714" s="25"/>
      <c r="F714" s="25"/>
      <c r="G714" s="25"/>
      <c r="H714" s="52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24"/>
      <c r="B715" s="4"/>
      <c r="C715" s="52"/>
      <c r="D715" s="25"/>
      <c r="E715" s="25"/>
      <c r="F715" s="25"/>
      <c r="G715" s="25"/>
      <c r="H715" s="52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24"/>
      <c r="B716" s="4"/>
      <c r="C716" s="52"/>
      <c r="D716" s="25"/>
      <c r="E716" s="25"/>
      <c r="F716" s="25"/>
      <c r="G716" s="25"/>
      <c r="H716" s="52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24"/>
      <c r="B717" s="4"/>
      <c r="C717" s="52"/>
      <c r="D717" s="25"/>
      <c r="E717" s="25"/>
      <c r="F717" s="25"/>
      <c r="G717" s="25"/>
      <c r="H717" s="52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24"/>
      <c r="B718" s="4"/>
      <c r="C718" s="52"/>
      <c r="D718" s="25"/>
      <c r="E718" s="25"/>
      <c r="F718" s="25"/>
      <c r="G718" s="25"/>
      <c r="H718" s="52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24"/>
      <c r="B719" s="4"/>
      <c r="C719" s="52"/>
      <c r="D719" s="25"/>
      <c r="E719" s="25"/>
      <c r="F719" s="25"/>
      <c r="G719" s="25"/>
      <c r="H719" s="52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24"/>
      <c r="B720" s="4"/>
      <c r="C720" s="52"/>
      <c r="D720" s="25"/>
      <c r="E720" s="25"/>
      <c r="F720" s="25"/>
      <c r="G720" s="25"/>
      <c r="H720" s="52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24"/>
      <c r="B721" s="4"/>
      <c r="C721" s="52"/>
      <c r="D721" s="25"/>
      <c r="E721" s="25"/>
      <c r="F721" s="25"/>
      <c r="G721" s="25"/>
      <c r="H721" s="52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24"/>
      <c r="B722" s="4"/>
      <c r="C722" s="52"/>
      <c r="D722" s="25"/>
      <c r="E722" s="25"/>
      <c r="F722" s="25"/>
      <c r="G722" s="25"/>
      <c r="H722" s="52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24"/>
      <c r="B723" s="4"/>
      <c r="C723" s="52"/>
      <c r="D723" s="25"/>
      <c r="E723" s="25"/>
      <c r="F723" s="25"/>
      <c r="G723" s="25"/>
      <c r="H723" s="52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24"/>
      <c r="B724" s="4"/>
      <c r="C724" s="52"/>
      <c r="D724" s="25"/>
      <c r="E724" s="25"/>
      <c r="F724" s="25"/>
      <c r="G724" s="25"/>
      <c r="H724" s="52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24"/>
      <c r="B725" s="4"/>
      <c r="C725" s="52"/>
      <c r="D725" s="25"/>
      <c r="E725" s="25"/>
      <c r="F725" s="25"/>
      <c r="G725" s="25"/>
      <c r="H725" s="52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24"/>
      <c r="B726" s="4"/>
      <c r="C726" s="52"/>
      <c r="D726" s="25"/>
      <c r="E726" s="25"/>
      <c r="F726" s="25"/>
      <c r="G726" s="25"/>
      <c r="H726" s="52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24"/>
      <c r="B727" s="4"/>
      <c r="C727" s="52"/>
      <c r="D727" s="25"/>
      <c r="E727" s="25"/>
      <c r="F727" s="25"/>
      <c r="G727" s="25"/>
      <c r="H727" s="52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24"/>
      <c r="B728" s="4"/>
      <c r="C728" s="52"/>
      <c r="D728" s="25"/>
      <c r="E728" s="25"/>
      <c r="F728" s="25"/>
      <c r="G728" s="25"/>
      <c r="H728" s="52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24"/>
      <c r="B729" s="4"/>
      <c r="C729" s="52"/>
      <c r="D729" s="25"/>
      <c r="E729" s="25"/>
      <c r="F729" s="25"/>
      <c r="G729" s="25"/>
      <c r="H729" s="52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24"/>
      <c r="B730" s="4"/>
      <c r="C730" s="52"/>
      <c r="D730" s="25"/>
      <c r="E730" s="25"/>
      <c r="F730" s="25"/>
      <c r="G730" s="25"/>
      <c r="H730" s="52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24"/>
      <c r="B731" s="4"/>
      <c r="C731" s="52"/>
      <c r="D731" s="25"/>
      <c r="E731" s="25"/>
      <c r="F731" s="25"/>
      <c r="G731" s="25"/>
      <c r="H731" s="52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24"/>
      <c r="B732" s="4"/>
      <c r="C732" s="52"/>
      <c r="D732" s="25"/>
      <c r="E732" s="25"/>
      <c r="F732" s="25"/>
      <c r="G732" s="25"/>
      <c r="H732" s="52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24"/>
      <c r="B733" s="4"/>
      <c r="C733" s="52"/>
      <c r="D733" s="25"/>
      <c r="E733" s="25"/>
      <c r="F733" s="25"/>
      <c r="G733" s="25"/>
      <c r="H733" s="52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24"/>
      <c r="B734" s="4"/>
      <c r="C734" s="52"/>
      <c r="D734" s="25"/>
      <c r="E734" s="25"/>
      <c r="F734" s="25"/>
      <c r="G734" s="25"/>
      <c r="H734" s="52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24"/>
      <c r="B735" s="4"/>
      <c r="C735" s="52"/>
      <c r="D735" s="25"/>
      <c r="E735" s="25"/>
      <c r="F735" s="25"/>
      <c r="G735" s="25"/>
      <c r="H735" s="52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24"/>
      <c r="B736" s="4"/>
      <c r="C736" s="52"/>
      <c r="D736" s="25"/>
      <c r="E736" s="25"/>
      <c r="F736" s="25"/>
      <c r="G736" s="25"/>
      <c r="H736" s="52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24"/>
      <c r="B737" s="4"/>
      <c r="C737" s="52"/>
      <c r="D737" s="25"/>
      <c r="E737" s="25"/>
      <c r="F737" s="25"/>
      <c r="G737" s="25"/>
      <c r="H737" s="52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24"/>
      <c r="B738" s="4"/>
      <c r="C738" s="52"/>
      <c r="D738" s="25"/>
      <c r="E738" s="25"/>
      <c r="F738" s="25"/>
      <c r="G738" s="25"/>
      <c r="H738" s="52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24"/>
      <c r="B739" s="4"/>
      <c r="C739" s="52"/>
      <c r="D739" s="25"/>
      <c r="E739" s="25"/>
      <c r="F739" s="25"/>
      <c r="G739" s="25"/>
      <c r="H739" s="52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24"/>
      <c r="B740" s="4"/>
      <c r="C740" s="52"/>
      <c r="D740" s="25"/>
      <c r="E740" s="25"/>
      <c r="F740" s="25"/>
      <c r="G740" s="25"/>
      <c r="H740" s="52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24"/>
      <c r="B741" s="4"/>
      <c r="C741" s="52"/>
      <c r="D741" s="25"/>
      <c r="E741" s="25"/>
      <c r="F741" s="25"/>
      <c r="G741" s="25"/>
      <c r="H741" s="52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24"/>
      <c r="B742" s="4"/>
      <c r="C742" s="52"/>
      <c r="D742" s="25"/>
      <c r="E742" s="25"/>
      <c r="F742" s="25"/>
      <c r="G742" s="25"/>
      <c r="H742" s="52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24"/>
      <c r="B743" s="4"/>
      <c r="C743" s="52"/>
      <c r="D743" s="25"/>
      <c r="E743" s="25"/>
      <c r="F743" s="25"/>
      <c r="G743" s="25"/>
      <c r="H743" s="52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24"/>
      <c r="B744" s="4"/>
      <c r="C744" s="52"/>
      <c r="D744" s="25"/>
      <c r="E744" s="25"/>
      <c r="F744" s="25"/>
      <c r="G744" s="25"/>
      <c r="H744" s="52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24"/>
      <c r="B745" s="4"/>
      <c r="C745" s="52"/>
      <c r="D745" s="25"/>
      <c r="E745" s="25"/>
      <c r="F745" s="25"/>
      <c r="G745" s="25"/>
      <c r="H745" s="52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24"/>
      <c r="B746" s="4"/>
      <c r="C746" s="52"/>
      <c r="D746" s="25"/>
      <c r="E746" s="25"/>
      <c r="F746" s="25"/>
      <c r="G746" s="25"/>
      <c r="H746" s="52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24"/>
      <c r="B747" s="4"/>
      <c r="C747" s="52"/>
      <c r="D747" s="25"/>
      <c r="E747" s="25"/>
      <c r="F747" s="25"/>
      <c r="G747" s="25"/>
      <c r="H747" s="52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24"/>
      <c r="B748" s="4"/>
      <c r="C748" s="52"/>
      <c r="D748" s="25"/>
      <c r="E748" s="25"/>
      <c r="F748" s="25"/>
      <c r="G748" s="25"/>
      <c r="H748" s="52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24"/>
      <c r="B749" s="4"/>
      <c r="C749" s="52"/>
      <c r="D749" s="25"/>
      <c r="E749" s="25"/>
      <c r="F749" s="25"/>
      <c r="G749" s="25"/>
      <c r="H749" s="52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24"/>
      <c r="B750" s="4"/>
      <c r="C750" s="52"/>
      <c r="D750" s="25"/>
      <c r="E750" s="25"/>
      <c r="F750" s="25"/>
      <c r="G750" s="25"/>
      <c r="H750" s="52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24"/>
      <c r="B751" s="4"/>
      <c r="C751" s="52"/>
      <c r="D751" s="25"/>
      <c r="E751" s="25"/>
      <c r="F751" s="25"/>
      <c r="G751" s="25"/>
      <c r="H751" s="52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24"/>
      <c r="B752" s="4"/>
      <c r="C752" s="52"/>
      <c r="D752" s="25"/>
      <c r="E752" s="25"/>
      <c r="F752" s="25"/>
      <c r="G752" s="25"/>
      <c r="H752" s="52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24"/>
      <c r="B753" s="4"/>
      <c r="C753" s="52"/>
      <c r="D753" s="25"/>
      <c r="E753" s="25"/>
      <c r="F753" s="25"/>
      <c r="G753" s="25"/>
      <c r="H753" s="52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24"/>
      <c r="B754" s="4"/>
      <c r="C754" s="52"/>
      <c r="D754" s="25"/>
      <c r="E754" s="25"/>
      <c r="F754" s="25"/>
      <c r="G754" s="25"/>
      <c r="H754" s="52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24"/>
      <c r="B755" s="4"/>
      <c r="C755" s="52"/>
      <c r="D755" s="25"/>
      <c r="E755" s="25"/>
      <c r="F755" s="25"/>
      <c r="G755" s="25"/>
      <c r="H755" s="52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24"/>
      <c r="B756" s="4"/>
      <c r="C756" s="52"/>
      <c r="D756" s="25"/>
      <c r="E756" s="25"/>
      <c r="F756" s="25"/>
      <c r="G756" s="25"/>
      <c r="H756" s="52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24"/>
      <c r="B757" s="4"/>
      <c r="C757" s="52"/>
      <c r="D757" s="25"/>
      <c r="E757" s="25"/>
      <c r="F757" s="25"/>
      <c r="G757" s="25"/>
      <c r="H757" s="52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24"/>
      <c r="B758" s="4"/>
      <c r="C758" s="52"/>
      <c r="D758" s="25"/>
      <c r="E758" s="25"/>
      <c r="F758" s="25"/>
      <c r="G758" s="25"/>
      <c r="H758" s="52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24"/>
      <c r="B759" s="4"/>
      <c r="C759" s="52"/>
      <c r="D759" s="25"/>
      <c r="E759" s="25"/>
      <c r="F759" s="25"/>
      <c r="G759" s="25"/>
      <c r="H759" s="52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24"/>
      <c r="B760" s="4"/>
      <c r="C760" s="52"/>
      <c r="D760" s="25"/>
      <c r="E760" s="25"/>
      <c r="F760" s="25"/>
      <c r="G760" s="25"/>
      <c r="H760" s="52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24"/>
      <c r="B761" s="4"/>
      <c r="C761" s="52"/>
      <c r="D761" s="25"/>
      <c r="E761" s="25"/>
      <c r="F761" s="25"/>
      <c r="G761" s="25"/>
      <c r="H761" s="52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24"/>
      <c r="B762" s="4"/>
      <c r="C762" s="52"/>
      <c r="D762" s="25"/>
      <c r="E762" s="25"/>
      <c r="F762" s="25"/>
      <c r="G762" s="25"/>
      <c r="H762" s="52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24"/>
      <c r="B763" s="4"/>
      <c r="C763" s="52"/>
      <c r="D763" s="25"/>
      <c r="E763" s="25"/>
      <c r="F763" s="25"/>
      <c r="G763" s="25"/>
      <c r="H763" s="52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24"/>
      <c r="B764" s="4"/>
      <c r="C764" s="52"/>
      <c r="D764" s="25"/>
      <c r="E764" s="25"/>
      <c r="F764" s="25"/>
      <c r="G764" s="25"/>
      <c r="H764" s="52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24"/>
      <c r="B765" s="4"/>
      <c r="C765" s="52"/>
      <c r="D765" s="25"/>
      <c r="E765" s="25"/>
      <c r="F765" s="25"/>
      <c r="G765" s="25"/>
      <c r="H765" s="52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24"/>
      <c r="B766" s="4"/>
      <c r="C766" s="52"/>
      <c r="D766" s="25"/>
      <c r="E766" s="25"/>
      <c r="F766" s="25"/>
      <c r="G766" s="25"/>
      <c r="H766" s="52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24"/>
      <c r="B767" s="4"/>
      <c r="C767" s="52"/>
      <c r="D767" s="25"/>
      <c r="E767" s="25"/>
      <c r="F767" s="25"/>
      <c r="G767" s="25"/>
      <c r="H767" s="52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24"/>
      <c r="B768" s="4"/>
      <c r="C768" s="52"/>
      <c r="D768" s="25"/>
      <c r="E768" s="25"/>
      <c r="F768" s="25"/>
      <c r="G768" s="25"/>
      <c r="H768" s="52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24"/>
      <c r="B769" s="4"/>
      <c r="C769" s="52"/>
      <c r="D769" s="25"/>
      <c r="E769" s="25"/>
      <c r="F769" s="25"/>
      <c r="G769" s="25"/>
      <c r="H769" s="52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24"/>
      <c r="B770" s="4"/>
      <c r="C770" s="52"/>
      <c r="D770" s="25"/>
      <c r="E770" s="25"/>
      <c r="F770" s="25"/>
      <c r="G770" s="25"/>
      <c r="H770" s="52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24"/>
      <c r="B771" s="4"/>
      <c r="C771" s="52"/>
      <c r="D771" s="25"/>
      <c r="E771" s="25"/>
      <c r="F771" s="25"/>
      <c r="G771" s="25"/>
      <c r="H771" s="52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24"/>
      <c r="B772" s="4"/>
      <c r="C772" s="52"/>
      <c r="D772" s="25"/>
      <c r="E772" s="25"/>
      <c r="F772" s="25"/>
      <c r="G772" s="25"/>
      <c r="H772" s="52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24"/>
      <c r="B773" s="4"/>
      <c r="C773" s="52"/>
      <c r="D773" s="25"/>
      <c r="E773" s="25"/>
      <c r="F773" s="25"/>
      <c r="G773" s="25"/>
      <c r="H773" s="52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24"/>
      <c r="B774" s="4"/>
      <c r="C774" s="52"/>
      <c r="D774" s="25"/>
      <c r="E774" s="25"/>
      <c r="F774" s="25"/>
      <c r="G774" s="25"/>
      <c r="H774" s="52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24"/>
      <c r="B775" s="4"/>
      <c r="C775" s="52"/>
      <c r="D775" s="25"/>
      <c r="E775" s="25"/>
      <c r="F775" s="25"/>
      <c r="G775" s="25"/>
      <c r="H775" s="52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24"/>
      <c r="B776" s="4"/>
      <c r="C776" s="52"/>
      <c r="D776" s="25"/>
      <c r="E776" s="25"/>
      <c r="F776" s="25"/>
      <c r="G776" s="25"/>
      <c r="H776" s="52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24"/>
      <c r="B777" s="4"/>
      <c r="C777" s="52"/>
      <c r="D777" s="25"/>
      <c r="E777" s="25"/>
      <c r="F777" s="25"/>
      <c r="G777" s="25"/>
      <c r="H777" s="52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24"/>
      <c r="B778" s="4"/>
      <c r="C778" s="52"/>
      <c r="D778" s="25"/>
      <c r="E778" s="25"/>
      <c r="F778" s="25"/>
      <c r="G778" s="25"/>
      <c r="H778" s="52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24"/>
      <c r="B779" s="4"/>
      <c r="C779" s="52"/>
      <c r="D779" s="25"/>
      <c r="E779" s="25"/>
      <c r="F779" s="25"/>
      <c r="G779" s="25"/>
      <c r="H779" s="52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24"/>
      <c r="B780" s="4"/>
      <c r="C780" s="52"/>
      <c r="D780" s="25"/>
      <c r="E780" s="25"/>
      <c r="F780" s="25"/>
      <c r="G780" s="25"/>
      <c r="H780" s="52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24"/>
      <c r="B781" s="4"/>
      <c r="C781" s="52"/>
      <c r="D781" s="25"/>
      <c r="E781" s="25"/>
      <c r="F781" s="25"/>
      <c r="G781" s="25"/>
      <c r="H781" s="52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24"/>
      <c r="B782" s="4"/>
      <c r="C782" s="52"/>
      <c r="D782" s="25"/>
      <c r="E782" s="25"/>
      <c r="F782" s="25"/>
      <c r="G782" s="25"/>
      <c r="H782" s="52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24"/>
      <c r="B783" s="4"/>
      <c r="C783" s="52"/>
      <c r="D783" s="25"/>
      <c r="E783" s="25"/>
      <c r="F783" s="25"/>
      <c r="G783" s="25"/>
      <c r="H783" s="52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24"/>
      <c r="B784" s="4"/>
      <c r="C784" s="52"/>
      <c r="D784" s="25"/>
      <c r="E784" s="25"/>
      <c r="F784" s="25"/>
      <c r="G784" s="25"/>
      <c r="H784" s="52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24"/>
      <c r="B785" s="4"/>
      <c r="C785" s="52"/>
      <c r="D785" s="25"/>
      <c r="E785" s="25"/>
      <c r="F785" s="25"/>
      <c r="G785" s="25"/>
      <c r="H785" s="52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24"/>
      <c r="B786" s="4"/>
      <c r="C786" s="52"/>
      <c r="D786" s="25"/>
      <c r="E786" s="25"/>
      <c r="F786" s="25"/>
      <c r="G786" s="25"/>
      <c r="H786" s="52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24"/>
      <c r="B787" s="4"/>
      <c r="C787" s="52"/>
      <c r="D787" s="25"/>
      <c r="E787" s="25"/>
      <c r="F787" s="25"/>
      <c r="G787" s="25"/>
      <c r="H787" s="52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24"/>
      <c r="B788" s="4"/>
      <c r="C788" s="52"/>
      <c r="D788" s="25"/>
      <c r="E788" s="25"/>
      <c r="F788" s="25"/>
      <c r="G788" s="25"/>
      <c r="H788" s="52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24"/>
      <c r="B789" s="4"/>
      <c r="C789" s="52"/>
      <c r="D789" s="25"/>
      <c r="E789" s="25"/>
      <c r="F789" s="25"/>
      <c r="G789" s="25"/>
      <c r="H789" s="52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24"/>
      <c r="B790" s="4"/>
      <c r="C790" s="52"/>
      <c r="D790" s="25"/>
      <c r="E790" s="25"/>
      <c r="F790" s="25"/>
      <c r="G790" s="25"/>
      <c r="H790" s="52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24"/>
      <c r="B791" s="4"/>
      <c r="C791" s="52"/>
      <c r="D791" s="25"/>
      <c r="E791" s="25"/>
      <c r="F791" s="25"/>
      <c r="G791" s="25"/>
      <c r="H791" s="52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24"/>
      <c r="B792" s="4"/>
      <c r="C792" s="52"/>
      <c r="D792" s="25"/>
      <c r="E792" s="25"/>
      <c r="F792" s="25"/>
      <c r="G792" s="25"/>
      <c r="H792" s="52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24"/>
      <c r="B793" s="4"/>
      <c r="C793" s="52"/>
      <c r="D793" s="25"/>
      <c r="E793" s="25"/>
      <c r="F793" s="25"/>
      <c r="G793" s="25"/>
      <c r="H793" s="52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24"/>
      <c r="B794" s="4"/>
      <c r="C794" s="52"/>
      <c r="D794" s="25"/>
      <c r="E794" s="25"/>
      <c r="F794" s="25"/>
      <c r="G794" s="25"/>
      <c r="H794" s="52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24"/>
      <c r="B795" s="4"/>
      <c r="C795" s="52"/>
      <c r="D795" s="25"/>
      <c r="E795" s="25"/>
      <c r="F795" s="25"/>
      <c r="G795" s="25"/>
      <c r="H795" s="52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24"/>
      <c r="B796" s="4"/>
      <c r="C796" s="52"/>
      <c r="D796" s="25"/>
      <c r="E796" s="25"/>
      <c r="F796" s="25"/>
      <c r="G796" s="25"/>
      <c r="H796" s="52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24"/>
      <c r="B797" s="4"/>
      <c r="C797" s="52"/>
      <c r="D797" s="25"/>
      <c r="E797" s="25"/>
      <c r="F797" s="25"/>
      <c r="G797" s="25"/>
      <c r="H797" s="52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24"/>
      <c r="B798" s="4"/>
      <c r="C798" s="52"/>
      <c r="D798" s="25"/>
      <c r="E798" s="25"/>
      <c r="F798" s="25"/>
      <c r="G798" s="25"/>
      <c r="H798" s="52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24"/>
      <c r="B799" s="4"/>
      <c r="C799" s="52"/>
      <c r="D799" s="25"/>
      <c r="E799" s="25"/>
      <c r="F799" s="25"/>
      <c r="G799" s="25"/>
      <c r="H799" s="52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24"/>
      <c r="B800" s="4"/>
      <c r="C800" s="52"/>
      <c r="D800" s="25"/>
      <c r="E800" s="25"/>
      <c r="F800" s="25"/>
      <c r="G800" s="25"/>
      <c r="H800" s="52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24"/>
      <c r="B801" s="4"/>
      <c r="C801" s="52"/>
      <c r="D801" s="25"/>
      <c r="E801" s="25"/>
      <c r="F801" s="25"/>
      <c r="G801" s="25"/>
      <c r="H801" s="52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24"/>
      <c r="B802" s="4"/>
      <c r="C802" s="52"/>
      <c r="D802" s="25"/>
      <c r="E802" s="25"/>
      <c r="F802" s="25"/>
      <c r="G802" s="25"/>
      <c r="H802" s="52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24"/>
      <c r="B803" s="4"/>
      <c r="C803" s="52"/>
      <c r="D803" s="25"/>
      <c r="E803" s="25"/>
      <c r="F803" s="25"/>
      <c r="G803" s="25"/>
      <c r="H803" s="52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24"/>
      <c r="B804" s="4"/>
      <c r="C804" s="52"/>
      <c r="D804" s="25"/>
      <c r="E804" s="25"/>
      <c r="F804" s="25"/>
      <c r="G804" s="25"/>
      <c r="H804" s="52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24"/>
      <c r="B805" s="4"/>
      <c r="C805" s="52"/>
      <c r="D805" s="25"/>
      <c r="E805" s="25"/>
      <c r="F805" s="25"/>
      <c r="G805" s="25"/>
      <c r="H805" s="52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24"/>
      <c r="B806" s="4"/>
      <c r="C806" s="52"/>
      <c r="D806" s="25"/>
      <c r="E806" s="25"/>
      <c r="F806" s="25"/>
      <c r="G806" s="25"/>
      <c r="H806" s="52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24"/>
      <c r="B807" s="4"/>
      <c r="C807" s="52"/>
      <c r="D807" s="25"/>
      <c r="E807" s="25"/>
      <c r="F807" s="25"/>
      <c r="G807" s="25"/>
      <c r="H807" s="52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24"/>
      <c r="B808" s="4"/>
      <c r="C808" s="52"/>
      <c r="D808" s="25"/>
      <c r="E808" s="25"/>
      <c r="F808" s="25"/>
      <c r="G808" s="25"/>
      <c r="H808" s="52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24"/>
      <c r="B809" s="4"/>
      <c r="C809" s="52"/>
      <c r="D809" s="25"/>
      <c r="E809" s="25"/>
      <c r="F809" s="25"/>
      <c r="G809" s="25"/>
      <c r="H809" s="52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24"/>
      <c r="B810" s="4"/>
      <c r="C810" s="52"/>
      <c r="D810" s="25"/>
      <c r="E810" s="25"/>
      <c r="F810" s="25"/>
      <c r="G810" s="25"/>
      <c r="H810" s="52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24"/>
      <c r="B811" s="4"/>
      <c r="C811" s="52"/>
      <c r="D811" s="25"/>
      <c r="E811" s="25"/>
      <c r="F811" s="25"/>
      <c r="G811" s="25"/>
      <c r="H811" s="52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24"/>
      <c r="B812" s="4"/>
      <c r="C812" s="52"/>
      <c r="D812" s="25"/>
      <c r="E812" s="25"/>
      <c r="F812" s="25"/>
      <c r="G812" s="25"/>
      <c r="H812" s="52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24"/>
      <c r="B813" s="4"/>
      <c r="C813" s="52"/>
      <c r="D813" s="25"/>
      <c r="E813" s="25"/>
      <c r="F813" s="25"/>
      <c r="G813" s="25"/>
      <c r="H813" s="52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24"/>
      <c r="B814" s="4"/>
      <c r="C814" s="52"/>
      <c r="D814" s="25"/>
      <c r="E814" s="25"/>
      <c r="F814" s="25"/>
      <c r="G814" s="25"/>
      <c r="H814" s="52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24"/>
      <c r="B815" s="4"/>
      <c r="C815" s="52"/>
      <c r="D815" s="25"/>
      <c r="E815" s="25"/>
      <c r="F815" s="25"/>
      <c r="G815" s="25"/>
      <c r="H815" s="52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24"/>
      <c r="B816" s="4"/>
      <c r="C816" s="52"/>
      <c r="D816" s="25"/>
      <c r="E816" s="25"/>
      <c r="F816" s="25"/>
      <c r="G816" s="25"/>
      <c r="H816" s="52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24"/>
      <c r="B817" s="4"/>
      <c r="C817" s="52"/>
      <c r="D817" s="25"/>
      <c r="E817" s="25"/>
      <c r="F817" s="25"/>
      <c r="G817" s="25"/>
      <c r="H817" s="52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24"/>
      <c r="B818" s="4"/>
      <c r="C818" s="52"/>
      <c r="D818" s="25"/>
      <c r="E818" s="25"/>
      <c r="F818" s="25"/>
      <c r="G818" s="25"/>
      <c r="H818" s="52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24"/>
      <c r="B819" s="4"/>
      <c r="C819" s="52"/>
      <c r="D819" s="25"/>
      <c r="E819" s="25"/>
      <c r="F819" s="25"/>
      <c r="G819" s="25"/>
      <c r="H819" s="52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24"/>
      <c r="B820" s="4"/>
      <c r="C820" s="52"/>
      <c r="D820" s="25"/>
      <c r="E820" s="25"/>
      <c r="F820" s="25"/>
      <c r="G820" s="25"/>
      <c r="H820" s="52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24"/>
      <c r="B821" s="4"/>
      <c r="C821" s="52"/>
      <c r="D821" s="25"/>
      <c r="E821" s="25"/>
      <c r="F821" s="25"/>
      <c r="G821" s="25"/>
      <c r="H821" s="52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24"/>
      <c r="B822" s="4"/>
      <c r="C822" s="52"/>
      <c r="D822" s="25"/>
      <c r="E822" s="25"/>
      <c r="F822" s="25"/>
      <c r="G822" s="25"/>
      <c r="H822" s="52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24"/>
      <c r="B823" s="4"/>
      <c r="C823" s="52"/>
      <c r="D823" s="25"/>
      <c r="E823" s="25"/>
      <c r="F823" s="25"/>
      <c r="G823" s="25"/>
      <c r="H823" s="52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24"/>
      <c r="B824" s="4"/>
      <c r="C824" s="52"/>
      <c r="D824" s="25"/>
      <c r="E824" s="25"/>
      <c r="F824" s="25"/>
      <c r="G824" s="25"/>
      <c r="H824" s="52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24"/>
      <c r="B825" s="4"/>
      <c r="C825" s="52"/>
      <c r="D825" s="25"/>
      <c r="E825" s="25"/>
      <c r="F825" s="25"/>
      <c r="G825" s="25"/>
      <c r="H825" s="52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24"/>
      <c r="B826" s="4"/>
      <c r="C826" s="52"/>
      <c r="D826" s="25"/>
      <c r="E826" s="25"/>
      <c r="F826" s="25"/>
      <c r="G826" s="25"/>
      <c r="H826" s="52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24"/>
      <c r="B827" s="4"/>
      <c r="C827" s="52"/>
      <c r="D827" s="25"/>
      <c r="E827" s="25"/>
      <c r="F827" s="25"/>
      <c r="G827" s="25"/>
      <c r="H827" s="52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24"/>
      <c r="B828" s="4"/>
      <c r="C828" s="52"/>
      <c r="D828" s="25"/>
      <c r="E828" s="25"/>
      <c r="F828" s="25"/>
      <c r="G828" s="25"/>
      <c r="H828" s="52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24"/>
      <c r="B829" s="4"/>
      <c r="C829" s="52"/>
      <c r="D829" s="25"/>
      <c r="E829" s="25"/>
      <c r="F829" s="25"/>
      <c r="G829" s="25"/>
      <c r="H829" s="52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24"/>
      <c r="B830" s="4"/>
      <c r="C830" s="52"/>
      <c r="D830" s="25"/>
      <c r="E830" s="25"/>
      <c r="F830" s="25"/>
      <c r="G830" s="25"/>
      <c r="H830" s="52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24"/>
      <c r="B831" s="4"/>
      <c r="C831" s="52"/>
      <c r="D831" s="25"/>
      <c r="E831" s="25"/>
      <c r="F831" s="25"/>
      <c r="G831" s="25"/>
      <c r="H831" s="52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24"/>
      <c r="B832" s="4"/>
      <c r="C832" s="52"/>
      <c r="D832" s="25"/>
      <c r="E832" s="25"/>
      <c r="F832" s="25"/>
      <c r="G832" s="25"/>
      <c r="H832" s="52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24"/>
      <c r="B833" s="4"/>
      <c r="C833" s="52"/>
      <c r="D833" s="25"/>
      <c r="E833" s="25"/>
      <c r="F833" s="25"/>
      <c r="G833" s="25"/>
      <c r="H833" s="52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24"/>
      <c r="B834" s="4"/>
      <c r="C834" s="52"/>
      <c r="D834" s="25"/>
      <c r="E834" s="25"/>
      <c r="F834" s="25"/>
      <c r="G834" s="25"/>
      <c r="H834" s="52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24"/>
      <c r="B835" s="4"/>
      <c r="C835" s="52"/>
      <c r="D835" s="25"/>
      <c r="E835" s="25"/>
      <c r="F835" s="25"/>
      <c r="G835" s="25"/>
      <c r="H835" s="52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24"/>
      <c r="B836" s="4"/>
      <c r="C836" s="52"/>
      <c r="D836" s="25"/>
      <c r="E836" s="25"/>
      <c r="F836" s="25"/>
      <c r="G836" s="25"/>
      <c r="H836" s="52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24"/>
      <c r="B837" s="4"/>
      <c r="C837" s="52"/>
      <c r="D837" s="25"/>
      <c r="E837" s="25"/>
      <c r="F837" s="25"/>
      <c r="G837" s="25"/>
      <c r="H837" s="52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24"/>
      <c r="B838" s="4"/>
      <c r="C838" s="52"/>
      <c r="D838" s="25"/>
      <c r="E838" s="25"/>
      <c r="F838" s="25"/>
      <c r="G838" s="25"/>
      <c r="H838" s="52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24"/>
      <c r="B839" s="4"/>
      <c r="C839" s="52"/>
      <c r="D839" s="25"/>
      <c r="E839" s="25"/>
      <c r="F839" s="25"/>
      <c r="G839" s="25"/>
      <c r="H839" s="52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24"/>
      <c r="B840" s="4"/>
      <c r="C840" s="52"/>
      <c r="D840" s="25"/>
      <c r="E840" s="25"/>
      <c r="F840" s="25"/>
      <c r="G840" s="25"/>
      <c r="H840" s="52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24"/>
      <c r="B841" s="4"/>
      <c r="C841" s="52"/>
      <c r="D841" s="25"/>
      <c r="E841" s="25"/>
      <c r="F841" s="25"/>
      <c r="G841" s="25"/>
      <c r="H841" s="52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24"/>
      <c r="B842" s="4"/>
      <c r="C842" s="52"/>
      <c r="D842" s="25"/>
      <c r="E842" s="25"/>
      <c r="F842" s="25"/>
      <c r="G842" s="25"/>
      <c r="H842" s="52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24"/>
      <c r="B843" s="4"/>
      <c r="C843" s="52"/>
      <c r="D843" s="25"/>
      <c r="E843" s="25"/>
      <c r="F843" s="25"/>
      <c r="G843" s="25"/>
      <c r="H843" s="52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24"/>
      <c r="B844" s="4"/>
      <c r="C844" s="52"/>
      <c r="D844" s="25"/>
      <c r="E844" s="25"/>
      <c r="F844" s="25"/>
      <c r="G844" s="25"/>
      <c r="H844" s="52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24"/>
      <c r="B845" s="4"/>
      <c r="C845" s="52"/>
      <c r="D845" s="25"/>
      <c r="E845" s="25"/>
      <c r="F845" s="25"/>
      <c r="G845" s="25"/>
      <c r="H845" s="52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24"/>
      <c r="B846" s="4"/>
      <c r="C846" s="52"/>
      <c r="D846" s="25"/>
      <c r="E846" s="25"/>
      <c r="F846" s="25"/>
      <c r="G846" s="25"/>
      <c r="H846" s="52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24"/>
      <c r="B847" s="4"/>
      <c r="C847" s="52"/>
      <c r="D847" s="25"/>
      <c r="E847" s="25"/>
      <c r="F847" s="25"/>
      <c r="G847" s="25"/>
      <c r="H847" s="52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24"/>
      <c r="B848" s="4"/>
      <c r="C848" s="52"/>
      <c r="D848" s="25"/>
      <c r="E848" s="25"/>
      <c r="F848" s="25"/>
      <c r="G848" s="25"/>
      <c r="H848" s="52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24"/>
      <c r="B849" s="4"/>
      <c r="C849" s="52"/>
      <c r="D849" s="25"/>
      <c r="E849" s="25"/>
      <c r="F849" s="25"/>
      <c r="G849" s="25"/>
      <c r="H849" s="52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24"/>
      <c r="B850" s="4"/>
      <c r="C850" s="52"/>
      <c r="D850" s="25"/>
      <c r="E850" s="25"/>
      <c r="F850" s="25"/>
      <c r="G850" s="25"/>
      <c r="H850" s="52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24"/>
      <c r="B851" s="4"/>
      <c r="C851" s="52"/>
      <c r="D851" s="25"/>
      <c r="E851" s="25"/>
      <c r="F851" s="25"/>
      <c r="G851" s="25"/>
      <c r="H851" s="52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24"/>
      <c r="B852" s="4"/>
      <c r="C852" s="52"/>
      <c r="D852" s="25"/>
      <c r="E852" s="25"/>
      <c r="F852" s="25"/>
      <c r="G852" s="25"/>
      <c r="H852" s="52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24"/>
      <c r="B853" s="4"/>
      <c r="C853" s="52"/>
      <c r="D853" s="25"/>
      <c r="E853" s="25"/>
      <c r="F853" s="25"/>
      <c r="G853" s="25"/>
      <c r="H853" s="52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24"/>
      <c r="B854" s="4"/>
      <c r="C854" s="52"/>
      <c r="D854" s="25"/>
      <c r="E854" s="25"/>
      <c r="F854" s="25"/>
      <c r="G854" s="25"/>
      <c r="H854" s="52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24"/>
      <c r="B855" s="4"/>
      <c r="C855" s="52"/>
      <c r="D855" s="25"/>
      <c r="E855" s="25"/>
      <c r="F855" s="25"/>
      <c r="G855" s="25"/>
      <c r="H855" s="52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24"/>
      <c r="B856" s="4"/>
      <c r="C856" s="52"/>
      <c r="D856" s="25"/>
      <c r="E856" s="25"/>
      <c r="F856" s="25"/>
      <c r="G856" s="25"/>
      <c r="H856" s="52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24"/>
      <c r="B857" s="4"/>
      <c r="C857" s="52"/>
      <c r="D857" s="25"/>
      <c r="E857" s="25"/>
      <c r="F857" s="25"/>
      <c r="G857" s="25"/>
      <c r="H857" s="52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24"/>
      <c r="B858" s="4"/>
      <c r="C858" s="52"/>
      <c r="D858" s="25"/>
      <c r="E858" s="25"/>
      <c r="F858" s="25"/>
      <c r="G858" s="25"/>
      <c r="H858" s="52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24"/>
      <c r="B859" s="4"/>
      <c r="C859" s="52"/>
      <c r="D859" s="25"/>
      <c r="E859" s="25"/>
      <c r="F859" s="25"/>
      <c r="G859" s="25"/>
      <c r="H859" s="52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24"/>
      <c r="B860" s="4"/>
      <c r="C860" s="52"/>
      <c r="D860" s="25"/>
      <c r="E860" s="25"/>
      <c r="F860" s="25"/>
      <c r="G860" s="25"/>
      <c r="H860" s="52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24"/>
      <c r="B861" s="4"/>
      <c r="C861" s="52"/>
      <c r="D861" s="25"/>
      <c r="E861" s="25"/>
      <c r="F861" s="25"/>
      <c r="G861" s="25"/>
      <c r="H861" s="52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24"/>
      <c r="B862" s="4"/>
      <c r="C862" s="52"/>
      <c r="D862" s="25"/>
      <c r="E862" s="25"/>
      <c r="F862" s="25"/>
      <c r="G862" s="25"/>
      <c r="H862" s="52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24"/>
      <c r="B863" s="4"/>
      <c r="C863" s="52"/>
      <c r="D863" s="25"/>
      <c r="E863" s="25"/>
      <c r="F863" s="25"/>
      <c r="G863" s="25"/>
      <c r="H863" s="52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24"/>
      <c r="B864" s="4"/>
      <c r="C864" s="52"/>
      <c r="D864" s="25"/>
      <c r="E864" s="25"/>
      <c r="F864" s="25"/>
      <c r="G864" s="25"/>
      <c r="H864" s="52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24"/>
      <c r="B865" s="4"/>
      <c r="C865" s="52"/>
      <c r="D865" s="25"/>
      <c r="E865" s="25"/>
      <c r="F865" s="25"/>
      <c r="G865" s="25"/>
      <c r="H865" s="52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24"/>
      <c r="B866" s="4"/>
      <c r="C866" s="52"/>
      <c r="D866" s="25"/>
      <c r="E866" s="25"/>
      <c r="F866" s="25"/>
      <c r="G866" s="25"/>
      <c r="H866" s="52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24"/>
      <c r="B867" s="4"/>
      <c r="C867" s="52"/>
      <c r="D867" s="25"/>
      <c r="E867" s="25"/>
      <c r="F867" s="25"/>
      <c r="G867" s="25"/>
      <c r="H867" s="52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24"/>
      <c r="B868" s="4"/>
      <c r="C868" s="52"/>
      <c r="D868" s="25"/>
      <c r="E868" s="25"/>
      <c r="F868" s="25"/>
      <c r="G868" s="25"/>
      <c r="H868" s="52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24"/>
      <c r="B869" s="4"/>
      <c r="C869" s="52"/>
      <c r="D869" s="25"/>
      <c r="E869" s="25"/>
      <c r="F869" s="25"/>
      <c r="G869" s="25"/>
      <c r="H869" s="52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24"/>
      <c r="B870" s="4"/>
      <c r="C870" s="52"/>
      <c r="D870" s="25"/>
      <c r="E870" s="25"/>
      <c r="F870" s="25"/>
      <c r="G870" s="25"/>
      <c r="H870" s="52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24"/>
      <c r="B871" s="4"/>
      <c r="C871" s="52"/>
      <c r="D871" s="25"/>
      <c r="E871" s="25"/>
      <c r="F871" s="25"/>
      <c r="G871" s="25"/>
      <c r="H871" s="52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24"/>
      <c r="B872" s="4"/>
      <c r="C872" s="52"/>
      <c r="D872" s="25"/>
      <c r="E872" s="25"/>
      <c r="F872" s="25"/>
      <c r="G872" s="25"/>
      <c r="H872" s="52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24"/>
      <c r="B873" s="4"/>
      <c r="C873" s="52"/>
      <c r="D873" s="25"/>
      <c r="E873" s="25"/>
      <c r="F873" s="25"/>
      <c r="G873" s="25"/>
      <c r="H873" s="52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24"/>
      <c r="B874" s="4"/>
      <c r="C874" s="52"/>
      <c r="D874" s="25"/>
      <c r="E874" s="25"/>
      <c r="F874" s="25"/>
      <c r="G874" s="25"/>
      <c r="H874" s="52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24"/>
      <c r="B875" s="4"/>
      <c r="C875" s="52"/>
      <c r="D875" s="25"/>
      <c r="E875" s="25"/>
      <c r="F875" s="25"/>
      <c r="G875" s="25"/>
      <c r="H875" s="52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24"/>
      <c r="B876" s="4"/>
      <c r="C876" s="52"/>
      <c r="D876" s="25"/>
      <c r="E876" s="25"/>
      <c r="F876" s="25"/>
      <c r="G876" s="25"/>
      <c r="H876" s="52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24"/>
      <c r="B877" s="4"/>
      <c r="C877" s="52"/>
      <c r="D877" s="25"/>
      <c r="E877" s="25"/>
      <c r="F877" s="25"/>
      <c r="G877" s="25"/>
      <c r="H877" s="52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24"/>
      <c r="B878" s="4"/>
      <c r="C878" s="52"/>
      <c r="D878" s="25"/>
      <c r="E878" s="25"/>
      <c r="F878" s="25"/>
      <c r="G878" s="25"/>
      <c r="H878" s="52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24"/>
      <c r="B879" s="4"/>
      <c r="C879" s="52"/>
      <c r="D879" s="25"/>
      <c r="E879" s="25"/>
      <c r="F879" s="25"/>
      <c r="G879" s="25"/>
      <c r="H879" s="52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24"/>
      <c r="B880" s="4"/>
      <c r="C880" s="52"/>
      <c r="D880" s="25"/>
      <c r="E880" s="25"/>
      <c r="F880" s="25"/>
      <c r="G880" s="25"/>
      <c r="H880" s="52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24"/>
      <c r="B881" s="4"/>
      <c r="C881" s="52"/>
      <c r="D881" s="25"/>
      <c r="E881" s="25"/>
      <c r="F881" s="25"/>
      <c r="G881" s="25"/>
      <c r="H881" s="52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24"/>
      <c r="B882" s="4"/>
      <c r="C882" s="52"/>
      <c r="D882" s="25"/>
      <c r="E882" s="25"/>
      <c r="F882" s="25"/>
      <c r="G882" s="25"/>
      <c r="H882" s="52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24"/>
      <c r="B883" s="4"/>
      <c r="C883" s="52"/>
      <c r="D883" s="25"/>
      <c r="E883" s="25"/>
      <c r="F883" s="25"/>
      <c r="G883" s="25"/>
      <c r="H883" s="52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24"/>
      <c r="B884" s="4"/>
      <c r="C884" s="52"/>
      <c r="D884" s="25"/>
      <c r="E884" s="25"/>
      <c r="F884" s="25"/>
      <c r="G884" s="25"/>
      <c r="H884" s="52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24"/>
      <c r="B885" s="4"/>
      <c r="C885" s="52"/>
      <c r="D885" s="25"/>
      <c r="E885" s="25"/>
      <c r="F885" s="25"/>
      <c r="G885" s="25"/>
      <c r="H885" s="52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24"/>
      <c r="B886" s="4"/>
      <c r="C886" s="52"/>
      <c r="D886" s="25"/>
      <c r="E886" s="25"/>
      <c r="F886" s="25"/>
      <c r="G886" s="25"/>
      <c r="H886" s="52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24"/>
      <c r="B887" s="4"/>
      <c r="C887" s="52"/>
      <c r="D887" s="25"/>
      <c r="E887" s="25"/>
      <c r="F887" s="25"/>
      <c r="G887" s="25"/>
      <c r="H887" s="52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24"/>
      <c r="B888" s="4"/>
      <c r="C888" s="52"/>
      <c r="D888" s="25"/>
      <c r="E888" s="25"/>
      <c r="F888" s="25"/>
      <c r="G888" s="25"/>
      <c r="H888" s="52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24"/>
      <c r="B889" s="4"/>
      <c r="C889" s="52"/>
      <c r="D889" s="25"/>
      <c r="E889" s="25"/>
      <c r="F889" s="25"/>
      <c r="G889" s="25"/>
      <c r="H889" s="52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24"/>
      <c r="B890" s="4"/>
      <c r="C890" s="52"/>
      <c r="D890" s="25"/>
      <c r="E890" s="25"/>
      <c r="F890" s="25"/>
      <c r="G890" s="25"/>
      <c r="H890" s="52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24"/>
      <c r="B891" s="4"/>
      <c r="C891" s="52"/>
      <c r="D891" s="25"/>
      <c r="E891" s="25"/>
      <c r="F891" s="25"/>
      <c r="G891" s="25"/>
      <c r="H891" s="52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24"/>
      <c r="B892" s="4"/>
      <c r="C892" s="52"/>
      <c r="D892" s="25"/>
      <c r="E892" s="25"/>
      <c r="F892" s="25"/>
      <c r="G892" s="25"/>
      <c r="H892" s="52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24"/>
      <c r="B893" s="4"/>
      <c r="C893" s="52"/>
      <c r="D893" s="25"/>
      <c r="E893" s="25"/>
      <c r="F893" s="25"/>
      <c r="G893" s="25"/>
      <c r="H893" s="52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24"/>
      <c r="B894" s="4"/>
      <c r="C894" s="52"/>
      <c r="D894" s="25"/>
      <c r="E894" s="25"/>
      <c r="F894" s="25"/>
      <c r="G894" s="25"/>
      <c r="H894" s="52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24"/>
      <c r="B895" s="4"/>
      <c r="C895" s="52"/>
      <c r="D895" s="25"/>
      <c r="E895" s="25"/>
      <c r="F895" s="25"/>
      <c r="G895" s="25"/>
      <c r="H895" s="52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24"/>
      <c r="B896" s="4"/>
      <c r="C896" s="52"/>
      <c r="D896" s="25"/>
      <c r="E896" s="25"/>
      <c r="F896" s="25"/>
      <c r="G896" s="25"/>
      <c r="H896" s="52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24"/>
      <c r="B897" s="4"/>
      <c r="C897" s="52"/>
      <c r="D897" s="25"/>
      <c r="E897" s="25"/>
      <c r="F897" s="25"/>
      <c r="G897" s="25"/>
      <c r="H897" s="52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24"/>
      <c r="B898" s="4"/>
      <c r="C898" s="52"/>
      <c r="D898" s="25"/>
      <c r="E898" s="25"/>
      <c r="F898" s="25"/>
      <c r="G898" s="25"/>
      <c r="H898" s="52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24"/>
      <c r="B899" s="4"/>
      <c r="C899" s="52"/>
      <c r="D899" s="25"/>
      <c r="E899" s="25"/>
      <c r="F899" s="25"/>
      <c r="G899" s="25"/>
      <c r="H899" s="52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24"/>
      <c r="B900" s="4"/>
      <c r="C900" s="52"/>
      <c r="D900" s="25"/>
      <c r="E900" s="25"/>
      <c r="F900" s="25"/>
      <c r="G900" s="25"/>
      <c r="H900" s="52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24"/>
      <c r="B901" s="4"/>
      <c r="C901" s="52"/>
      <c r="D901" s="25"/>
      <c r="E901" s="25"/>
      <c r="F901" s="25"/>
      <c r="G901" s="25"/>
      <c r="H901" s="52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24"/>
      <c r="B902" s="4"/>
      <c r="C902" s="52"/>
      <c r="D902" s="25"/>
      <c r="E902" s="25"/>
      <c r="F902" s="25"/>
      <c r="G902" s="25"/>
      <c r="H902" s="52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24"/>
      <c r="B903" s="4"/>
      <c r="C903" s="52"/>
      <c r="D903" s="25"/>
      <c r="E903" s="25"/>
      <c r="F903" s="25"/>
      <c r="G903" s="25"/>
      <c r="H903" s="52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24"/>
      <c r="B904" s="4"/>
      <c r="C904" s="52"/>
      <c r="D904" s="25"/>
      <c r="E904" s="25"/>
      <c r="F904" s="25"/>
      <c r="G904" s="25"/>
      <c r="H904" s="52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24"/>
      <c r="B905" s="4"/>
      <c r="C905" s="52"/>
      <c r="D905" s="25"/>
      <c r="E905" s="25"/>
      <c r="F905" s="25"/>
      <c r="G905" s="25"/>
      <c r="H905" s="52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24"/>
      <c r="B906" s="4"/>
      <c r="C906" s="52"/>
      <c r="D906" s="25"/>
      <c r="E906" s="25"/>
      <c r="F906" s="25"/>
      <c r="G906" s="25"/>
      <c r="H906" s="52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24"/>
      <c r="B907" s="4"/>
      <c r="C907" s="52"/>
      <c r="D907" s="25"/>
      <c r="E907" s="25"/>
      <c r="F907" s="25"/>
      <c r="G907" s="25"/>
      <c r="H907" s="52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24"/>
      <c r="B908" s="4"/>
      <c r="C908" s="52"/>
      <c r="D908" s="25"/>
      <c r="E908" s="25"/>
      <c r="F908" s="25"/>
      <c r="G908" s="25"/>
      <c r="H908" s="52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24"/>
      <c r="B909" s="4"/>
      <c r="C909" s="52"/>
      <c r="D909" s="25"/>
      <c r="E909" s="25"/>
      <c r="F909" s="25"/>
      <c r="G909" s="25"/>
      <c r="H909" s="52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24"/>
      <c r="B910" s="4"/>
      <c r="C910" s="52"/>
      <c r="D910" s="25"/>
      <c r="E910" s="25"/>
      <c r="F910" s="25"/>
      <c r="G910" s="25"/>
      <c r="H910" s="52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24"/>
      <c r="B911" s="4"/>
      <c r="C911" s="52"/>
      <c r="D911" s="25"/>
      <c r="E911" s="25"/>
      <c r="F911" s="25"/>
      <c r="G911" s="25"/>
      <c r="H911" s="52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24"/>
      <c r="B912" s="4"/>
      <c r="C912" s="52"/>
      <c r="D912" s="25"/>
      <c r="E912" s="25"/>
      <c r="F912" s="25"/>
      <c r="G912" s="25"/>
      <c r="H912" s="52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24"/>
      <c r="B913" s="4"/>
      <c r="C913" s="52"/>
      <c r="D913" s="25"/>
      <c r="E913" s="25"/>
      <c r="F913" s="25"/>
      <c r="G913" s="25"/>
      <c r="H913" s="52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24"/>
      <c r="B914" s="4"/>
      <c r="C914" s="52"/>
      <c r="D914" s="25"/>
      <c r="E914" s="25"/>
      <c r="F914" s="25"/>
      <c r="G914" s="25"/>
      <c r="H914" s="52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24"/>
      <c r="B915" s="4"/>
      <c r="C915" s="52"/>
      <c r="D915" s="25"/>
      <c r="E915" s="25"/>
      <c r="F915" s="25"/>
      <c r="G915" s="25"/>
      <c r="H915" s="52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24"/>
      <c r="B916" s="4"/>
      <c r="C916" s="52"/>
      <c r="D916" s="25"/>
      <c r="E916" s="25"/>
      <c r="F916" s="25"/>
      <c r="G916" s="25"/>
      <c r="H916" s="52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24"/>
      <c r="B917" s="4"/>
      <c r="C917" s="52"/>
      <c r="D917" s="25"/>
      <c r="E917" s="25"/>
      <c r="F917" s="25"/>
      <c r="G917" s="25"/>
      <c r="H917" s="52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24"/>
      <c r="B918" s="4"/>
      <c r="C918" s="52"/>
      <c r="D918" s="25"/>
      <c r="E918" s="25"/>
      <c r="F918" s="25"/>
      <c r="G918" s="25"/>
      <c r="H918" s="52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24"/>
      <c r="B919" s="4"/>
      <c r="C919" s="52"/>
      <c r="D919" s="25"/>
      <c r="E919" s="25"/>
      <c r="F919" s="25"/>
      <c r="G919" s="25"/>
      <c r="H919" s="52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24"/>
      <c r="B920" s="4"/>
      <c r="C920" s="52"/>
      <c r="D920" s="25"/>
      <c r="E920" s="25"/>
      <c r="F920" s="25"/>
      <c r="G920" s="25"/>
      <c r="H920" s="52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24"/>
      <c r="B921" s="4"/>
      <c r="C921" s="52"/>
      <c r="D921" s="25"/>
      <c r="E921" s="25"/>
      <c r="F921" s="25"/>
      <c r="G921" s="25"/>
      <c r="H921" s="52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24"/>
      <c r="B922" s="4"/>
      <c r="C922" s="52"/>
      <c r="D922" s="25"/>
      <c r="E922" s="25"/>
      <c r="F922" s="25"/>
      <c r="G922" s="25"/>
      <c r="H922" s="52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24"/>
      <c r="B923" s="4"/>
      <c r="C923" s="52"/>
      <c r="D923" s="25"/>
      <c r="E923" s="25"/>
      <c r="F923" s="25"/>
      <c r="G923" s="25"/>
      <c r="H923" s="52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24"/>
      <c r="B924" s="4"/>
      <c r="C924" s="52"/>
      <c r="D924" s="25"/>
      <c r="E924" s="25"/>
      <c r="F924" s="25"/>
      <c r="G924" s="25"/>
      <c r="H924" s="52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24"/>
      <c r="B925" s="4"/>
      <c r="C925" s="52"/>
      <c r="D925" s="25"/>
      <c r="E925" s="25"/>
      <c r="F925" s="25"/>
      <c r="G925" s="25"/>
      <c r="H925" s="52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24"/>
      <c r="B926" s="4"/>
      <c r="C926" s="52"/>
      <c r="D926" s="25"/>
      <c r="E926" s="25"/>
      <c r="F926" s="25"/>
      <c r="G926" s="25"/>
      <c r="H926" s="52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24"/>
      <c r="B927" s="4"/>
      <c r="C927" s="52"/>
      <c r="D927" s="25"/>
      <c r="E927" s="25"/>
      <c r="F927" s="25"/>
      <c r="G927" s="25"/>
      <c r="H927" s="52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24"/>
      <c r="B928" s="4"/>
      <c r="C928" s="52"/>
      <c r="D928" s="25"/>
      <c r="E928" s="25"/>
      <c r="F928" s="25"/>
      <c r="G928" s="25"/>
      <c r="H928" s="52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24"/>
      <c r="B929" s="4"/>
      <c r="C929" s="52"/>
      <c r="D929" s="25"/>
      <c r="E929" s="25"/>
      <c r="F929" s="25"/>
      <c r="G929" s="25"/>
      <c r="H929" s="52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24"/>
      <c r="B930" s="4"/>
      <c r="C930" s="52"/>
      <c r="D930" s="25"/>
      <c r="E930" s="25"/>
      <c r="F930" s="25"/>
      <c r="G930" s="25"/>
      <c r="H930" s="52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24"/>
      <c r="B931" s="4"/>
      <c r="C931" s="52"/>
      <c r="D931" s="25"/>
      <c r="E931" s="25"/>
      <c r="F931" s="25"/>
      <c r="G931" s="25"/>
      <c r="H931" s="52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24"/>
      <c r="B932" s="4"/>
      <c r="C932" s="52"/>
      <c r="D932" s="25"/>
      <c r="E932" s="25"/>
      <c r="F932" s="25"/>
      <c r="G932" s="25"/>
      <c r="H932" s="52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24"/>
      <c r="B933" s="4"/>
      <c r="C933" s="52"/>
      <c r="D933" s="25"/>
      <c r="E933" s="25"/>
      <c r="F933" s="25"/>
      <c r="G933" s="25"/>
      <c r="H933" s="52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24"/>
      <c r="B934" s="4"/>
      <c r="C934" s="52"/>
      <c r="D934" s="25"/>
      <c r="E934" s="25"/>
      <c r="F934" s="25"/>
      <c r="G934" s="25"/>
      <c r="H934" s="52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24"/>
      <c r="B935" s="4"/>
      <c r="C935" s="52"/>
      <c r="D935" s="25"/>
      <c r="E935" s="25"/>
      <c r="F935" s="25"/>
      <c r="G935" s="25"/>
      <c r="H935" s="52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24"/>
      <c r="B936" s="4"/>
      <c r="C936" s="52"/>
      <c r="D936" s="25"/>
      <c r="E936" s="25"/>
      <c r="F936" s="25"/>
      <c r="G936" s="25"/>
      <c r="H936" s="52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24"/>
      <c r="B937" s="4"/>
      <c r="C937" s="52"/>
      <c r="D937" s="25"/>
      <c r="E937" s="25"/>
      <c r="F937" s="25"/>
      <c r="G937" s="25"/>
      <c r="H937" s="52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24"/>
      <c r="B938" s="4"/>
      <c r="C938" s="52"/>
      <c r="D938" s="25"/>
      <c r="E938" s="25"/>
      <c r="F938" s="25"/>
      <c r="G938" s="25"/>
      <c r="H938" s="52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24"/>
      <c r="B939" s="4"/>
      <c r="C939" s="52"/>
      <c r="D939" s="25"/>
      <c r="E939" s="25"/>
      <c r="F939" s="25"/>
      <c r="G939" s="25"/>
      <c r="H939" s="52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24"/>
      <c r="B940" s="4"/>
      <c r="C940" s="52"/>
      <c r="D940" s="25"/>
      <c r="E940" s="25"/>
      <c r="F940" s="25"/>
      <c r="G940" s="25"/>
      <c r="H940" s="52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24"/>
      <c r="B941" s="4"/>
      <c r="C941" s="52"/>
      <c r="D941" s="25"/>
      <c r="E941" s="25"/>
      <c r="F941" s="25"/>
      <c r="G941" s="25"/>
      <c r="H941" s="52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24"/>
      <c r="B942" s="4"/>
      <c r="C942" s="52"/>
      <c r="D942" s="25"/>
      <c r="E942" s="25"/>
      <c r="F942" s="25"/>
      <c r="G942" s="25"/>
      <c r="H942" s="52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24"/>
      <c r="B943" s="4"/>
      <c r="C943" s="52"/>
      <c r="D943" s="25"/>
      <c r="E943" s="25"/>
      <c r="F943" s="25"/>
      <c r="G943" s="25"/>
      <c r="H943" s="52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24"/>
      <c r="B944" s="4"/>
      <c r="C944" s="52"/>
      <c r="D944" s="25"/>
      <c r="E944" s="25"/>
      <c r="F944" s="25"/>
      <c r="G944" s="25"/>
      <c r="H944" s="52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24"/>
      <c r="B945" s="4"/>
      <c r="C945" s="52"/>
      <c r="D945" s="25"/>
      <c r="E945" s="25"/>
      <c r="F945" s="25"/>
      <c r="G945" s="25"/>
      <c r="H945" s="52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24"/>
      <c r="B946" s="4"/>
      <c r="C946" s="52"/>
      <c r="D946" s="25"/>
      <c r="E946" s="25"/>
      <c r="F946" s="25"/>
      <c r="G946" s="25"/>
      <c r="H946" s="52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24"/>
      <c r="B947" s="4"/>
      <c r="C947" s="52"/>
      <c r="D947" s="25"/>
      <c r="E947" s="25"/>
      <c r="F947" s="25"/>
      <c r="G947" s="25"/>
      <c r="H947" s="52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24"/>
      <c r="B948" s="4"/>
      <c r="C948" s="52"/>
      <c r="D948" s="25"/>
      <c r="E948" s="25"/>
      <c r="F948" s="25"/>
      <c r="G948" s="25"/>
      <c r="H948" s="52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24"/>
      <c r="B949" s="4"/>
      <c r="C949" s="52"/>
      <c r="D949" s="25"/>
      <c r="E949" s="25"/>
      <c r="F949" s="25"/>
      <c r="G949" s="25"/>
      <c r="H949" s="52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24"/>
      <c r="B950" s="4"/>
      <c r="C950" s="52"/>
      <c r="D950" s="25"/>
      <c r="E950" s="25"/>
      <c r="F950" s="25"/>
      <c r="G950" s="25"/>
      <c r="H950" s="52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24"/>
      <c r="B951" s="4"/>
      <c r="C951" s="52"/>
      <c r="D951" s="25"/>
      <c r="E951" s="25"/>
      <c r="F951" s="25"/>
      <c r="G951" s="25"/>
      <c r="H951" s="52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24"/>
      <c r="B952" s="4"/>
      <c r="C952" s="52"/>
      <c r="D952" s="25"/>
      <c r="E952" s="25"/>
      <c r="F952" s="25"/>
      <c r="G952" s="25"/>
      <c r="H952" s="52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24"/>
      <c r="B953" s="4"/>
      <c r="C953" s="52"/>
      <c r="D953" s="25"/>
      <c r="E953" s="25"/>
      <c r="F953" s="25"/>
      <c r="G953" s="25"/>
      <c r="H953" s="52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24"/>
      <c r="B954" s="4"/>
      <c r="C954" s="52"/>
      <c r="D954" s="25"/>
      <c r="E954" s="25"/>
      <c r="F954" s="25"/>
      <c r="G954" s="25"/>
      <c r="H954" s="52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24"/>
      <c r="B955" s="4"/>
      <c r="C955" s="52"/>
      <c r="D955" s="25"/>
      <c r="E955" s="25"/>
      <c r="F955" s="25"/>
      <c r="G955" s="25"/>
      <c r="H955" s="52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24"/>
      <c r="B956" s="4"/>
      <c r="C956" s="52"/>
      <c r="D956" s="25"/>
      <c r="E956" s="25"/>
      <c r="F956" s="25"/>
      <c r="G956" s="25"/>
      <c r="H956" s="52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24"/>
      <c r="B957" s="4"/>
      <c r="C957" s="52"/>
      <c r="D957" s="25"/>
      <c r="E957" s="25"/>
      <c r="F957" s="25"/>
      <c r="G957" s="25"/>
      <c r="H957" s="52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24"/>
      <c r="B958" s="4"/>
      <c r="C958" s="52"/>
      <c r="D958" s="25"/>
      <c r="E958" s="25"/>
      <c r="F958" s="25"/>
      <c r="G958" s="25"/>
      <c r="H958" s="52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24"/>
      <c r="B959" s="4"/>
      <c r="C959" s="52"/>
      <c r="D959" s="25"/>
      <c r="E959" s="25"/>
      <c r="F959" s="25"/>
      <c r="G959" s="25"/>
      <c r="H959" s="52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24"/>
      <c r="B960" s="4"/>
      <c r="C960" s="52"/>
      <c r="D960" s="25"/>
      <c r="E960" s="25"/>
      <c r="F960" s="25"/>
      <c r="G960" s="25"/>
      <c r="H960" s="52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24"/>
      <c r="B961" s="4"/>
      <c r="C961" s="52"/>
      <c r="D961" s="25"/>
      <c r="E961" s="25"/>
      <c r="F961" s="25"/>
      <c r="G961" s="25"/>
      <c r="H961" s="52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24"/>
      <c r="B962" s="4"/>
      <c r="C962" s="52"/>
      <c r="D962" s="25"/>
      <c r="E962" s="25"/>
      <c r="F962" s="25"/>
      <c r="G962" s="25"/>
      <c r="H962" s="52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24"/>
      <c r="B963" s="4"/>
      <c r="C963" s="52"/>
      <c r="D963" s="25"/>
      <c r="E963" s="25"/>
      <c r="F963" s="25"/>
      <c r="G963" s="25"/>
      <c r="H963" s="52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24"/>
      <c r="B964" s="4"/>
      <c r="C964" s="52"/>
      <c r="D964" s="25"/>
      <c r="E964" s="25"/>
      <c r="F964" s="25"/>
      <c r="G964" s="25"/>
      <c r="H964" s="52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24"/>
      <c r="B965" s="4"/>
      <c r="C965" s="52"/>
      <c r="D965" s="25"/>
      <c r="E965" s="25"/>
      <c r="F965" s="25"/>
      <c r="G965" s="25"/>
      <c r="H965" s="52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24"/>
      <c r="B966" s="4"/>
      <c r="C966" s="52"/>
      <c r="D966" s="25"/>
      <c r="E966" s="25"/>
      <c r="F966" s="25"/>
      <c r="G966" s="25"/>
      <c r="H966" s="52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24"/>
      <c r="B967" s="4"/>
      <c r="C967" s="52"/>
      <c r="D967" s="25"/>
      <c r="E967" s="25"/>
      <c r="F967" s="25"/>
      <c r="G967" s="25"/>
      <c r="H967" s="52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24"/>
      <c r="B968" s="4"/>
      <c r="C968" s="52"/>
      <c r="D968" s="25"/>
      <c r="E968" s="25"/>
      <c r="F968" s="25"/>
      <c r="G968" s="25"/>
      <c r="H968" s="52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24"/>
      <c r="B969" s="4"/>
      <c r="C969" s="52"/>
      <c r="D969" s="25"/>
      <c r="E969" s="25"/>
      <c r="F969" s="25"/>
      <c r="G969" s="25"/>
      <c r="H969" s="52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24"/>
      <c r="B970" s="4"/>
      <c r="C970" s="52"/>
      <c r="D970" s="25"/>
      <c r="E970" s="25"/>
      <c r="F970" s="25"/>
      <c r="G970" s="25"/>
      <c r="H970" s="52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24"/>
      <c r="B971" s="4"/>
      <c r="C971" s="52"/>
      <c r="D971" s="25"/>
      <c r="E971" s="25"/>
      <c r="F971" s="25"/>
      <c r="G971" s="25"/>
      <c r="H971" s="52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24"/>
      <c r="B972" s="4"/>
      <c r="C972" s="52"/>
      <c r="D972" s="25"/>
      <c r="E972" s="25"/>
      <c r="F972" s="25"/>
      <c r="G972" s="25"/>
      <c r="H972" s="52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24"/>
      <c r="B973" s="4"/>
      <c r="C973" s="52"/>
      <c r="D973" s="25"/>
      <c r="E973" s="25"/>
      <c r="F973" s="25"/>
      <c r="G973" s="25"/>
      <c r="H973" s="52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24"/>
      <c r="B974" s="4"/>
      <c r="C974" s="52"/>
      <c r="D974" s="25"/>
      <c r="E974" s="25"/>
      <c r="F974" s="25"/>
      <c r="G974" s="25"/>
      <c r="H974" s="52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24"/>
      <c r="B975" s="4"/>
      <c r="C975" s="52"/>
      <c r="D975" s="25"/>
      <c r="E975" s="25"/>
      <c r="F975" s="25"/>
      <c r="G975" s="25"/>
      <c r="H975" s="52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24"/>
      <c r="B976" s="4"/>
      <c r="C976" s="52"/>
      <c r="D976" s="25"/>
      <c r="E976" s="25"/>
      <c r="F976" s="25"/>
      <c r="G976" s="25"/>
      <c r="H976" s="52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24"/>
      <c r="B977" s="4"/>
      <c r="C977" s="52"/>
      <c r="D977" s="25"/>
      <c r="E977" s="25"/>
      <c r="F977" s="25"/>
      <c r="G977" s="25"/>
      <c r="H977" s="52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24"/>
      <c r="B978" s="4"/>
      <c r="C978" s="52"/>
      <c r="D978" s="25"/>
      <c r="E978" s="25"/>
      <c r="F978" s="25"/>
      <c r="G978" s="25"/>
      <c r="H978" s="52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24"/>
      <c r="B979" s="4"/>
      <c r="C979" s="52"/>
      <c r="D979" s="25"/>
      <c r="E979" s="25"/>
      <c r="F979" s="25"/>
      <c r="G979" s="25"/>
      <c r="H979" s="52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24"/>
      <c r="B980" s="4"/>
      <c r="C980" s="52"/>
      <c r="D980" s="25"/>
      <c r="E980" s="25"/>
      <c r="F980" s="25"/>
      <c r="G980" s="25"/>
      <c r="H980" s="52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24"/>
      <c r="B981" s="4"/>
      <c r="C981" s="52"/>
      <c r="D981" s="25"/>
      <c r="E981" s="25"/>
      <c r="F981" s="25"/>
      <c r="G981" s="25"/>
      <c r="H981" s="52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24"/>
      <c r="B982" s="4"/>
      <c r="C982" s="52"/>
      <c r="D982" s="25"/>
      <c r="E982" s="25"/>
      <c r="F982" s="25"/>
      <c r="G982" s="25"/>
      <c r="H982" s="52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24"/>
      <c r="B983" s="4"/>
      <c r="C983" s="52"/>
      <c r="D983" s="25"/>
      <c r="E983" s="25"/>
      <c r="F983" s="25"/>
      <c r="G983" s="25"/>
      <c r="H983" s="52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24"/>
      <c r="B984" s="4"/>
      <c r="C984" s="52"/>
      <c r="D984" s="25"/>
      <c r="E984" s="25"/>
      <c r="F984" s="25"/>
      <c r="G984" s="25"/>
      <c r="H984" s="52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24"/>
      <c r="B985" s="4"/>
      <c r="C985" s="52"/>
      <c r="D985" s="25"/>
      <c r="E985" s="25"/>
      <c r="F985" s="25"/>
      <c r="G985" s="25"/>
      <c r="H985" s="52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24"/>
      <c r="B986" s="4"/>
      <c r="C986" s="52"/>
      <c r="D986" s="25"/>
      <c r="E986" s="25"/>
      <c r="F986" s="25"/>
      <c r="G986" s="25"/>
      <c r="H986" s="52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24"/>
      <c r="B987" s="4"/>
      <c r="C987" s="52"/>
      <c r="D987" s="25"/>
      <c r="E987" s="25"/>
      <c r="F987" s="25"/>
      <c r="G987" s="25"/>
      <c r="H987" s="52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24"/>
      <c r="B988" s="4"/>
      <c r="C988" s="52"/>
      <c r="D988" s="25"/>
      <c r="E988" s="25"/>
      <c r="F988" s="25"/>
      <c r="G988" s="25"/>
      <c r="H988" s="52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24"/>
      <c r="B989" s="4"/>
      <c r="C989" s="52"/>
      <c r="D989" s="25"/>
      <c r="E989" s="25"/>
      <c r="F989" s="25"/>
      <c r="G989" s="25"/>
      <c r="H989" s="52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24"/>
      <c r="B990" s="4"/>
      <c r="C990" s="52"/>
      <c r="D990" s="25"/>
      <c r="E990" s="25"/>
      <c r="F990" s="25"/>
      <c r="G990" s="25"/>
      <c r="H990" s="52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24"/>
      <c r="B991" s="4"/>
      <c r="C991" s="52"/>
      <c r="D991" s="25"/>
      <c r="E991" s="25"/>
      <c r="F991" s="25"/>
      <c r="G991" s="25"/>
      <c r="H991" s="52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24"/>
      <c r="B992" s="4"/>
      <c r="C992" s="52"/>
      <c r="D992" s="25"/>
      <c r="E992" s="25"/>
      <c r="F992" s="25"/>
      <c r="G992" s="25"/>
      <c r="H992" s="52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24"/>
      <c r="B993" s="4"/>
      <c r="C993" s="52"/>
      <c r="D993" s="25"/>
      <c r="E993" s="25"/>
      <c r="F993" s="25"/>
      <c r="G993" s="25"/>
      <c r="H993" s="52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24"/>
      <c r="B994" s="4"/>
      <c r="C994" s="52"/>
      <c r="D994" s="25"/>
      <c r="E994" s="25"/>
      <c r="F994" s="25"/>
      <c r="G994" s="25"/>
      <c r="H994" s="52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24"/>
      <c r="B995" s="4"/>
      <c r="C995" s="52"/>
      <c r="D995" s="25"/>
      <c r="E995" s="25"/>
      <c r="F995" s="25"/>
      <c r="G995" s="25"/>
      <c r="H995" s="52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24"/>
      <c r="B996" s="4"/>
      <c r="C996" s="52"/>
      <c r="D996" s="25"/>
      <c r="E996" s="25"/>
      <c r="F996" s="25"/>
      <c r="G996" s="25"/>
      <c r="H996" s="52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24"/>
      <c r="B997" s="4"/>
      <c r="C997" s="52"/>
      <c r="D997" s="25"/>
      <c r="E997" s="25"/>
      <c r="F997" s="25"/>
      <c r="G997" s="25"/>
      <c r="H997" s="52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24"/>
      <c r="B998" s="4"/>
      <c r="C998" s="52"/>
      <c r="D998" s="25"/>
      <c r="E998" s="25"/>
      <c r="F998" s="25"/>
      <c r="G998" s="25"/>
      <c r="H998" s="52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24"/>
      <c r="B999" s="4"/>
      <c r="C999" s="52"/>
      <c r="D999" s="25"/>
      <c r="E999" s="25"/>
      <c r="F999" s="25"/>
      <c r="G999" s="25"/>
      <c r="H999" s="52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24"/>
      <c r="B1000" s="4"/>
      <c r="C1000" s="52"/>
      <c r="D1000" s="25"/>
      <c r="E1000" s="25"/>
      <c r="F1000" s="25"/>
      <c r="G1000" s="25"/>
      <c r="H1000" s="52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1:A2"/>
    <mergeCell ref="B1:B2"/>
    <mergeCell ref="D1:H1"/>
    <mergeCell ref="I1:M1"/>
    <mergeCell ref="N1:R1"/>
  </mergeCell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9.71"/>
    <col customWidth="1" min="2" max="2" width="39.57"/>
    <col customWidth="1" min="3" max="3" width="12.14"/>
    <col customWidth="1" min="4" max="28" width="10.29"/>
  </cols>
  <sheetData>
    <row r="1" ht="12.75" customHeight="1">
      <c r="A1" s="1" t="s">
        <v>0</v>
      </c>
      <c r="B1" s="2" t="s">
        <v>1</v>
      </c>
      <c r="C1" s="31" t="s">
        <v>2</v>
      </c>
      <c r="D1" s="32" t="s">
        <v>311</v>
      </c>
      <c r="E1" s="33"/>
      <c r="F1" s="33"/>
      <c r="G1" s="33"/>
      <c r="H1" s="34"/>
      <c r="I1" s="32" t="s">
        <v>355</v>
      </c>
      <c r="J1" s="33"/>
      <c r="K1" s="33"/>
      <c r="L1" s="33"/>
      <c r="M1" s="34"/>
      <c r="N1" s="32" t="s">
        <v>356</v>
      </c>
      <c r="O1" s="33"/>
      <c r="P1" s="33"/>
      <c r="Q1" s="33"/>
      <c r="R1" s="34"/>
      <c r="S1" s="32" t="s">
        <v>357</v>
      </c>
      <c r="T1" s="33"/>
      <c r="U1" s="33"/>
      <c r="V1" s="33"/>
      <c r="W1" s="34"/>
      <c r="X1" s="32" t="s">
        <v>358</v>
      </c>
      <c r="Y1" s="33"/>
      <c r="Z1" s="33"/>
      <c r="AA1" s="33"/>
      <c r="AB1" s="34"/>
    </row>
    <row r="2" ht="12.75" customHeight="1">
      <c r="A2" s="5"/>
      <c r="B2" s="5"/>
      <c r="C2" s="3" t="s">
        <v>3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310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310</v>
      </c>
      <c r="N2" s="3" t="s">
        <v>320</v>
      </c>
      <c r="O2" s="3" t="s">
        <v>321</v>
      </c>
      <c r="P2" s="3" t="s">
        <v>322</v>
      </c>
      <c r="Q2" s="3" t="s">
        <v>323</v>
      </c>
      <c r="R2" s="3" t="s">
        <v>310</v>
      </c>
      <c r="S2" s="3" t="s">
        <v>320</v>
      </c>
      <c r="T2" s="3" t="s">
        <v>321</v>
      </c>
      <c r="U2" s="3" t="s">
        <v>322</v>
      </c>
      <c r="V2" s="3" t="s">
        <v>323</v>
      </c>
      <c r="W2" s="3" t="s">
        <v>310</v>
      </c>
      <c r="X2" s="3" t="s">
        <v>320</v>
      </c>
      <c r="Y2" s="3" t="s">
        <v>321</v>
      </c>
      <c r="Z2" s="3" t="s">
        <v>322</v>
      </c>
      <c r="AA2" s="3" t="s">
        <v>323</v>
      </c>
      <c r="AB2" s="3" t="s">
        <v>310</v>
      </c>
    </row>
    <row r="3" ht="12.75" customHeight="1">
      <c r="A3" s="6" t="s">
        <v>4</v>
      </c>
      <c r="B3" s="7" t="s">
        <v>5</v>
      </c>
      <c r="C3" s="8" t="str">
        <f t="shared" ref="C3:AB3" si="1">+C4+C74+C108+C158+C190</f>
        <v>#REF!</v>
      </c>
      <c r="D3" s="8">
        <f t="shared" si="1"/>
        <v>25.774425</v>
      </c>
      <c r="E3" s="8">
        <f t="shared" si="1"/>
        <v>95.695925</v>
      </c>
      <c r="F3" s="8">
        <f t="shared" si="1"/>
        <v>79.552455</v>
      </c>
      <c r="G3" s="8">
        <f t="shared" si="1"/>
        <v>71.597675</v>
      </c>
      <c r="H3" s="8" t="str">
        <f t="shared" si="1"/>
        <v>#REF!</v>
      </c>
      <c r="I3" s="8">
        <f t="shared" si="1"/>
        <v>0.10125</v>
      </c>
      <c r="J3" s="8">
        <f t="shared" si="1"/>
        <v>6.748</v>
      </c>
      <c r="K3" s="8">
        <f t="shared" si="1"/>
        <v>1.848125</v>
      </c>
      <c r="L3" s="8">
        <f t="shared" si="1"/>
        <v>1.698125</v>
      </c>
      <c r="M3" s="8">
        <f t="shared" si="1"/>
        <v>10.3955</v>
      </c>
      <c r="N3" s="8">
        <f t="shared" si="1"/>
        <v>0.10125</v>
      </c>
      <c r="O3" s="8">
        <f t="shared" si="1"/>
        <v>5.37725</v>
      </c>
      <c r="P3" s="8">
        <f t="shared" si="1"/>
        <v>1.03525</v>
      </c>
      <c r="Q3" s="8">
        <f t="shared" si="1"/>
        <v>0.93525</v>
      </c>
      <c r="R3" s="8">
        <f t="shared" si="1"/>
        <v>7.449</v>
      </c>
      <c r="S3" s="8">
        <f t="shared" si="1"/>
        <v>0.09375</v>
      </c>
      <c r="T3" s="8">
        <f t="shared" si="1"/>
        <v>3.30175</v>
      </c>
      <c r="U3" s="8">
        <f t="shared" si="1"/>
        <v>1.22275</v>
      </c>
      <c r="V3" s="8">
        <f t="shared" si="1"/>
        <v>0.94275</v>
      </c>
      <c r="W3" s="8">
        <f t="shared" si="1"/>
        <v>5.561</v>
      </c>
      <c r="X3" s="8">
        <f t="shared" si="1"/>
        <v>0.0975</v>
      </c>
      <c r="Y3" s="8">
        <f t="shared" si="1"/>
        <v>6.44525</v>
      </c>
      <c r="Z3" s="8">
        <f t="shared" si="1"/>
        <v>1.860875</v>
      </c>
      <c r="AA3" s="8">
        <f t="shared" si="1"/>
        <v>1.660875</v>
      </c>
      <c r="AB3" s="8">
        <f t="shared" si="1"/>
        <v>10.0645</v>
      </c>
    </row>
    <row r="4" ht="12.75" customHeight="1">
      <c r="A4" s="9" t="s">
        <v>6</v>
      </c>
      <c r="B4" s="10" t="s">
        <v>7</v>
      </c>
      <c r="C4" s="11">
        <f t="shared" ref="C4:AB4" si="2">C5+C24+C27+C39+C43+C51+C62+C73</f>
        <v>192.2737</v>
      </c>
      <c r="D4" s="11">
        <f t="shared" si="2"/>
        <v>13.965675</v>
      </c>
      <c r="E4" s="11">
        <f t="shared" si="2"/>
        <v>62.747175</v>
      </c>
      <c r="F4" s="11">
        <f t="shared" si="2"/>
        <v>48.183925</v>
      </c>
      <c r="G4" s="11">
        <f t="shared" si="2"/>
        <v>45.968925</v>
      </c>
      <c r="H4" s="11">
        <f t="shared" si="2"/>
        <v>170.8657</v>
      </c>
      <c r="I4" s="11">
        <f t="shared" si="2"/>
        <v>0.01125</v>
      </c>
      <c r="J4" s="11">
        <f t="shared" si="2"/>
        <v>5.51</v>
      </c>
      <c r="K4" s="11">
        <f t="shared" si="2"/>
        <v>0.808125</v>
      </c>
      <c r="L4" s="11">
        <f t="shared" si="2"/>
        <v>0.808125</v>
      </c>
      <c r="M4" s="11">
        <f t="shared" si="2"/>
        <v>7.1375</v>
      </c>
      <c r="N4" s="11">
        <f t="shared" si="2"/>
        <v>0.01125</v>
      </c>
      <c r="O4" s="11">
        <f t="shared" si="2"/>
        <v>4.27925</v>
      </c>
      <c r="P4" s="11">
        <f t="shared" si="2"/>
        <v>0.19525</v>
      </c>
      <c r="Q4" s="11">
        <f t="shared" si="2"/>
        <v>0.19525</v>
      </c>
      <c r="R4" s="11">
        <f t="shared" si="2"/>
        <v>4.681</v>
      </c>
      <c r="S4" s="11">
        <f t="shared" si="2"/>
        <v>0.00375</v>
      </c>
      <c r="T4" s="11">
        <f t="shared" si="2"/>
        <v>2.19175</v>
      </c>
      <c r="U4" s="11">
        <f t="shared" si="2"/>
        <v>0.20275</v>
      </c>
      <c r="V4" s="11">
        <f t="shared" si="2"/>
        <v>0.20275</v>
      </c>
      <c r="W4" s="11">
        <f t="shared" si="2"/>
        <v>2.601</v>
      </c>
      <c r="X4" s="11">
        <f t="shared" si="2"/>
        <v>0.0075</v>
      </c>
      <c r="Y4" s="11">
        <f t="shared" si="2"/>
        <v>5.43925</v>
      </c>
      <c r="Z4" s="11">
        <f t="shared" si="2"/>
        <v>0.770875</v>
      </c>
      <c r="AA4" s="11">
        <f t="shared" si="2"/>
        <v>0.770875</v>
      </c>
      <c r="AB4" s="11">
        <f t="shared" si="2"/>
        <v>6.9885</v>
      </c>
    </row>
    <row r="5" ht="12.75" customHeight="1">
      <c r="A5" s="12" t="s">
        <v>8</v>
      </c>
      <c r="B5" s="13" t="s">
        <v>9</v>
      </c>
      <c r="C5" s="14">
        <f t="shared" ref="C5:AB5" si="3">SUM(C6:C23)</f>
        <v>121.62</v>
      </c>
      <c r="D5" s="14">
        <f t="shared" si="3"/>
        <v>1.7</v>
      </c>
      <c r="E5" s="14">
        <f t="shared" si="3"/>
        <v>43.643</v>
      </c>
      <c r="F5" s="14">
        <f t="shared" si="3"/>
        <v>30.756</v>
      </c>
      <c r="G5" s="14">
        <f t="shared" si="3"/>
        <v>30.751</v>
      </c>
      <c r="H5" s="14">
        <f t="shared" si="3"/>
        <v>106.85</v>
      </c>
      <c r="I5" s="14">
        <f t="shared" si="3"/>
        <v>0</v>
      </c>
      <c r="J5" s="14">
        <f t="shared" si="3"/>
        <v>4.22</v>
      </c>
      <c r="K5" s="14">
        <f t="shared" si="3"/>
        <v>0</v>
      </c>
      <c r="L5" s="14">
        <f t="shared" si="3"/>
        <v>0</v>
      </c>
      <c r="M5" s="14">
        <f t="shared" si="3"/>
        <v>4.22</v>
      </c>
      <c r="N5" s="14">
        <f t="shared" si="3"/>
        <v>0</v>
      </c>
      <c r="O5" s="14">
        <f t="shared" si="3"/>
        <v>4.22</v>
      </c>
      <c r="P5" s="14">
        <f t="shared" si="3"/>
        <v>0</v>
      </c>
      <c r="Q5" s="14">
        <f t="shared" si="3"/>
        <v>0</v>
      </c>
      <c r="R5" s="14">
        <f t="shared" si="3"/>
        <v>4.22</v>
      </c>
      <c r="S5" s="14">
        <f t="shared" si="3"/>
        <v>0</v>
      </c>
      <c r="T5" s="14">
        <f t="shared" si="3"/>
        <v>2.11</v>
      </c>
      <c r="U5" s="14">
        <f t="shared" si="3"/>
        <v>0</v>
      </c>
      <c r="V5" s="14">
        <f t="shared" si="3"/>
        <v>0</v>
      </c>
      <c r="W5" s="14">
        <f t="shared" si="3"/>
        <v>2.11</v>
      </c>
      <c r="X5" s="14">
        <f t="shared" si="3"/>
        <v>0</v>
      </c>
      <c r="Y5" s="14">
        <f t="shared" si="3"/>
        <v>4.22</v>
      </c>
      <c r="Z5" s="14">
        <f t="shared" si="3"/>
        <v>0</v>
      </c>
      <c r="AA5" s="14">
        <f t="shared" si="3"/>
        <v>0</v>
      </c>
      <c r="AB5" s="14">
        <f t="shared" si="3"/>
        <v>4.22</v>
      </c>
    </row>
    <row r="6" ht="12.75" customHeight="1">
      <c r="A6" s="15" t="s">
        <v>10</v>
      </c>
      <c r="B6" s="16" t="s">
        <v>11</v>
      </c>
      <c r="C6" s="35">
        <f t="shared" ref="C6:C23" si="4">H6+M6+R6+W6+AB6</f>
        <v>28.215</v>
      </c>
      <c r="D6" s="17"/>
      <c r="E6" s="19">
        <v>14.11</v>
      </c>
      <c r="F6" s="19">
        <v>7.055</v>
      </c>
      <c r="G6" s="19">
        <v>7.05</v>
      </c>
      <c r="H6" s="36">
        <f t="shared" ref="H6:H23" si="5">SUM(D6:G6)</f>
        <v>28.215</v>
      </c>
      <c r="I6" s="17"/>
      <c r="J6" s="17"/>
      <c r="K6" s="17"/>
      <c r="L6" s="17"/>
      <c r="M6" s="36">
        <f t="shared" ref="M6:M23" si="6">SUM(I6:L6)</f>
        <v>0</v>
      </c>
      <c r="N6" s="17"/>
      <c r="O6" s="17"/>
      <c r="P6" s="17"/>
      <c r="Q6" s="17"/>
      <c r="R6" s="36">
        <f t="shared" ref="R6:R23" si="7">SUM(N6:Q6)</f>
        <v>0</v>
      </c>
      <c r="S6" s="17"/>
      <c r="T6" s="17"/>
      <c r="U6" s="17"/>
      <c r="V6" s="17"/>
      <c r="W6" s="36">
        <f t="shared" ref="W6:W23" si="8">SUM(S6:V6)</f>
        <v>0</v>
      </c>
      <c r="X6" s="17"/>
      <c r="Y6" s="17"/>
      <c r="Z6" s="17"/>
      <c r="AA6" s="17"/>
      <c r="AB6" s="36">
        <f t="shared" ref="AB6:AB23" si="9">SUM(X6:AA6)</f>
        <v>0</v>
      </c>
    </row>
    <row r="7" ht="12.75" customHeight="1">
      <c r="A7" s="15" t="s">
        <v>12</v>
      </c>
      <c r="B7" s="16" t="s">
        <v>13</v>
      </c>
      <c r="C7" s="35">
        <f t="shared" si="4"/>
        <v>0</v>
      </c>
      <c r="D7" s="17"/>
      <c r="E7" s="17"/>
      <c r="F7" s="17"/>
      <c r="G7" s="17"/>
      <c r="H7" s="36">
        <f t="shared" si="5"/>
        <v>0</v>
      </c>
      <c r="I7" s="17"/>
      <c r="J7" s="17"/>
      <c r="K7" s="17"/>
      <c r="L7" s="17"/>
      <c r="M7" s="36">
        <f t="shared" si="6"/>
        <v>0</v>
      </c>
      <c r="N7" s="17"/>
      <c r="O7" s="17"/>
      <c r="P7" s="17"/>
      <c r="Q7" s="17"/>
      <c r="R7" s="36">
        <f t="shared" si="7"/>
        <v>0</v>
      </c>
      <c r="S7" s="17"/>
      <c r="T7" s="17"/>
      <c r="U7" s="17"/>
      <c r="V7" s="17"/>
      <c r="W7" s="36">
        <f t="shared" si="8"/>
        <v>0</v>
      </c>
      <c r="X7" s="17"/>
      <c r="Y7" s="17"/>
      <c r="Z7" s="17"/>
      <c r="AA7" s="17"/>
      <c r="AB7" s="36">
        <f t="shared" si="9"/>
        <v>0</v>
      </c>
    </row>
    <row r="8" ht="12.75" customHeight="1">
      <c r="A8" s="15" t="s">
        <v>14</v>
      </c>
      <c r="B8" s="16" t="s">
        <v>15</v>
      </c>
      <c r="C8" s="35">
        <f t="shared" si="4"/>
        <v>14.241</v>
      </c>
      <c r="D8" s="17"/>
      <c r="E8" s="19">
        <v>4.747</v>
      </c>
      <c r="F8" s="19">
        <v>4.747</v>
      </c>
      <c r="G8" s="19">
        <v>4.747</v>
      </c>
      <c r="H8" s="36">
        <f t="shared" si="5"/>
        <v>14.241</v>
      </c>
      <c r="I8" s="17"/>
      <c r="J8" s="17"/>
      <c r="K8" s="17"/>
      <c r="L8" s="17"/>
      <c r="M8" s="36">
        <f t="shared" si="6"/>
        <v>0</v>
      </c>
      <c r="N8" s="17"/>
      <c r="O8" s="17"/>
      <c r="P8" s="17"/>
      <c r="Q8" s="17"/>
      <c r="R8" s="36">
        <f t="shared" si="7"/>
        <v>0</v>
      </c>
      <c r="S8" s="17"/>
      <c r="T8" s="17"/>
      <c r="U8" s="17"/>
      <c r="V8" s="17"/>
      <c r="W8" s="36">
        <f t="shared" si="8"/>
        <v>0</v>
      </c>
      <c r="X8" s="17"/>
      <c r="Y8" s="17"/>
      <c r="Z8" s="17"/>
      <c r="AA8" s="17"/>
      <c r="AB8" s="36">
        <f t="shared" si="9"/>
        <v>0</v>
      </c>
    </row>
    <row r="9" ht="12.75" customHeight="1">
      <c r="A9" s="15" t="s">
        <v>16</v>
      </c>
      <c r="B9" s="16" t="s">
        <v>17</v>
      </c>
      <c r="C9" s="35">
        <f t="shared" si="4"/>
        <v>35.382</v>
      </c>
      <c r="D9" s="17"/>
      <c r="E9" s="19">
        <v>11.794</v>
      </c>
      <c r="F9" s="19">
        <v>11.794</v>
      </c>
      <c r="G9" s="19">
        <v>11.794</v>
      </c>
      <c r="H9" s="36">
        <f t="shared" si="5"/>
        <v>35.382</v>
      </c>
      <c r="I9" s="17"/>
      <c r="J9" s="17"/>
      <c r="K9" s="17"/>
      <c r="L9" s="17"/>
      <c r="M9" s="36">
        <f t="shared" si="6"/>
        <v>0</v>
      </c>
      <c r="N9" s="17"/>
      <c r="O9" s="17"/>
      <c r="P9" s="17"/>
      <c r="Q9" s="17"/>
      <c r="R9" s="36">
        <f t="shared" si="7"/>
        <v>0</v>
      </c>
      <c r="S9" s="17"/>
      <c r="T9" s="17"/>
      <c r="U9" s="17"/>
      <c r="V9" s="17"/>
      <c r="W9" s="36">
        <f t="shared" si="8"/>
        <v>0</v>
      </c>
      <c r="X9" s="17"/>
      <c r="Y9" s="17"/>
      <c r="Z9" s="17"/>
      <c r="AA9" s="17"/>
      <c r="AB9" s="36">
        <f t="shared" si="9"/>
        <v>0</v>
      </c>
    </row>
    <row r="10" ht="12.75" customHeight="1">
      <c r="A10" s="15" t="s">
        <v>18</v>
      </c>
      <c r="B10" s="16" t="s">
        <v>19</v>
      </c>
      <c r="C10" s="35">
        <f t="shared" si="4"/>
        <v>19.059</v>
      </c>
      <c r="D10" s="17"/>
      <c r="E10" s="37">
        <v>6.353</v>
      </c>
      <c r="F10" s="37">
        <v>6.353</v>
      </c>
      <c r="G10" s="37">
        <v>6.353</v>
      </c>
      <c r="H10" s="36">
        <f t="shared" si="5"/>
        <v>19.059</v>
      </c>
      <c r="I10" s="17"/>
      <c r="J10" s="17"/>
      <c r="K10" s="17"/>
      <c r="L10" s="17"/>
      <c r="M10" s="36">
        <f t="shared" si="6"/>
        <v>0</v>
      </c>
      <c r="N10" s="17"/>
      <c r="O10" s="17"/>
      <c r="P10" s="17"/>
      <c r="Q10" s="17"/>
      <c r="R10" s="36">
        <f t="shared" si="7"/>
        <v>0</v>
      </c>
      <c r="S10" s="17"/>
      <c r="T10" s="17"/>
      <c r="U10" s="17"/>
      <c r="V10" s="17"/>
      <c r="W10" s="36">
        <f t="shared" si="8"/>
        <v>0</v>
      </c>
      <c r="X10" s="17"/>
      <c r="Y10" s="17"/>
      <c r="Z10" s="17"/>
      <c r="AA10" s="17"/>
      <c r="AB10" s="36">
        <f t="shared" si="9"/>
        <v>0</v>
      </c>
    </row>
    <row r="11" ht="12.75" customHeight="1">
      <c r="A11" s="15" t="s">
        <v>20</v>
      </c>
      <c r="B11" s="16" t="s">
        <v>21</v>
      </c>
      <c r="C11" s="35">
        <f t="shared" si="4"/>
        <v>2.064</v>
      </c>
      <c r="D11" s="19"/>
      <c r="E11" s="19">
        <v>0.688</v>
      </c>
      <c r="F11" s="19">
        <v>0.688</v>
      </c>
      <c r="G11" s="19">
        <v>0.688</v>
      </c>
      <c r="H11" s="36">
        <f t="shared" si="5"/>
        <v>2.064</v>
      </c>
      <c r="I11" s="19"/>
      <c r="J11" s="19"/>
      <c r="K11" s="19"/>
      <c r="L11" s="19"/>
      <c r="M11" s="36">
        <f t="shared" si="6"/>
        <v>0</v>
      </c>
      <c r="N11" s="19"/>
      <c r="O11" s="19"/>
      <c r="P11" s="19"/>
      <c r="Q11" s="19"/>
      <c r="R11" s="36">
        <f t="shared" si="7"/>
        <v>0</v>
      </c>
      <c r="S11" s="19"/>
      <c r="T11" s="19"/>
      <c r="U11" s="19"/>
      <c r="V11" s="19"/>
      <c r="W11" s="36">
        <f t="shared" si="8"/>
        <v>0</v>
      </c>
      <c r="X11" s="19"/>
      <c r="Y11" s="19"/>
      <c r="Z11" s="19"/>
      <c r="AA11" s="19"/>
      <c r="AB11" s="36">
        <f t="shared" si="9"/>
        <v>0</v>
      </c>
    </row>
    <row r="12" ht="12.75" customHeight="1">
      <c r="A12" s="15" t="s">
        <v>22</v>
      </c>
      <c r="B12" s="16" t="s">
        <v>23</v>
      </c>
      <c r="C12" s="35">
        <f t="shared" si="4"/>
        <v>0.112</v>
      </c>
      <c r="D12" s="17"/>
      <c r="E12" s="19">
        <v>0.112</v>
      </c>
      <c r="F12" s="17"/>
      <c r="G12" s="17"/>
      <c r="H12" s="36">
        <f t="shared" si="5"/>
        <v>0.112</v>
      </c>
      <c r="I12" s="17"/>
      <c r="J12" s="17"/>
      <c r="K12" s="17"/>
      <c r="L12" s="17"/>
      <c r="M12" s="36">
        <f t="shared" si="6"/>
        <v>0</v>
      </c>
      <c r="N12" s="17"/>
      <c r="O12" s="17"/>
      <c r="P12" s="17"/>
      <c r="Q12" s="17"/>
      <c r="R12" s="36">
        <f t="shared" si="7"/>
        <v>0</v>
      </c>
      <c r="S12" s="17"/>
      <c r="T12" s="17"/>
      <c r="U12" s="17"/>
      <c r="V12" s="17"/>
      <c r="W12" s="36">
        <f t="shared" si="8"/>
        <v>0</v>
      </c>
      <c r="X12" s="17"/>
      <c r="Y12" s="17"/>
      <c r="Z12" s="17"/>
      <c r="AA12" s="17"/>
      <c r="AB12" s="36">
        <f t="shared" si="9"/>
        <v>0</v>
      </c>
    </row>
    <row r="13" ht="12.75" customHeight="1">
      <c r="A13" s="15" t="s">
        <v>24</v>
      </c>
      <c r="B13" s="16" t="s">
        <v>25</v>
      </c>
      <c r="C13" s="35">
        <f t="shared" si="4"/>
        <v>0</v>
      </c>
      <c r="D13" s="17"/>
      <c r="E13" s="17"/>
      <c r="F13" s="17"/>
      <c r="G13" s="17"/>
      <c r="H13" s="36">
        <f t="shared" si="5"/>
        <v>0</v>
      </c>
      <c r="I13" s="17"/>
      <c r="J13" s="17"/>
      <c r="K13" s="17"/>
      <c r="L13" s="17"/>
      <c r="M13" s="36">
        <f t="shared" si="6"/>
        <v>0</v>
      </c>
      <c r="N13" s="17"/>
      <c r="O13" s="17"/>
      <c r="P13" s="17"/>
      <c r="Q13" s="17"/>
      <c r="R13" s="36">
        <f t="shared" si="7"/>
        <v>0</v>
      </c>
      <c r="S13" s="17"/>
      <c r="T13" s="17"/>
      <c r="U13" s="17"/>
      <c r="V13" s="17"/>
      <c r="W13" s="36">
        <f t="shared" si="8"/>
        <v>0</v>
      </c>
      <c r="X13" s="17"/>
      <c r="Y13" s="17"/>
      <c r="Z13" s="17"/>
      <c r="AA13" s="17"/>
      <c r="AB13" s="36">
        <f t="shared" si="9"/>
        <v>0</v>
      </c>
    </row>
    <row r="14" ht="12.75" customHeight="1">
      <c r="A14" s="15" t="s">
        <v>26</v>
      </c>
      <c r="B14" s="16" t="s">
        <v>27</v>
      </c>
      <c r="C14" s="35">
        <f t="shared" si="4"/>
        <v>0.357</v>
      </c>
      <c r="D14" s="17"/>
      <c r="E14" s="19">
        <v>0.119</v>
      </c>
      <c r="F14" s="19">
        <v>0.119</v>
      </c>
      <c r="G14" s="19">
        <v>0.119</v>
      </c>
      <c r="H14" s="36">
        <f t="shared" si="5"/>
        <v>0.357</v>
      </c>
      <c r="I14" s="17"/>
      <c r="J14" s="17"/>
      <c r="K14" s="17"/>
      <c r="L14" s="17"/>
      <c r="M14" s="36">
        <f t="shared" si="6"/>
        <v>0</v>
      </c>
      <c r="N14" s="17"/>
      <c r="O14" s="17"/>
      <c r="P14" s="17"/>
      <c r="Q14" s="17"/>
      <c r="R14" s="36">
        <f t="shared" si="7"/>
        <v>0</v>
      </c>
      <c r="S14" s="17"/>
      <c r="T14" s="17"/>
      <c r="U14" s="17"/>
      <c r="V14" s="17"/>
      <c r="W14" s="36">
        <f t="shared" si="8"/>
        <v>0</v>
      </c>
      <c r="X14" s="17"/>
      <c r="Y14" s="17"/>
      <c r="Z14" s="17"/>
      <c r="AA14" s="17"/>
      <c r="AB14" s="36">
        <f t="shared" si="9"/>
        <v>0</v>
      </c>
    </row>
    <row r="15" ht="12.75" customHeight="1">
      <c r="A15" s="15" t="s">
        <v>28</v>
      </c>
      <c r="B15" s="16" t="s">
        <v>29</v>
      </c>
      <c r="C15" s="35">
        <f t="shared" si="4"/>
        <v>0.81</v>
      </c>
      <c r="D15" s="17"/>
      <c r="E15" s="19">
        <v>0.81</v>
      </c>
      <c r="F15" s="17"/>
      <c r="G15" s="17"/>
      <c r="H15" s="36">
        <f t="shared" si="5"/>
        <v>0.81</v>
      </c>
      <c r="I15" s="17"/>
      <c r="J15" s="17"/>
      <c r="K15" s="17"/>
      <c r="L15" s="17"/>
      <c r="M15" s="36">
        <f t="shared" si="6"/>
        <v>0</v>
      </c>
      <c r="N15" s="17"/>
      <c r="O15" s="17"/>
      <c r="P15" s="17"/>
      <c r="Q15" s="17"/>
      <c r="R15" s="36">
        <f t="shared" si="7"/>
        <v>0</v>
      </c>
      <c r="S15" s="17"/>
      <c r="T15" s="17"/>
      <c r="U15" s="17"/>
      <c r="V15" s="17"/>
      <c r="W15" s="36">
        <f t="shared" si="8"/>
        <v>0</v>
      </c>
      <c r="X15" s="17"/>
      <c r="Y15" s="17"/>
      <c r="Z15" s="17"/>
      <c r="AA15" s="17"/>
      <c r="AB15" s="36">
        <f t="shared" si="9"/>
        <v>0</v>
      </c>
    </row>
    <row r="16" ht="12.75" customHeight="1">
      <c r="A16" s="15" t="s">
        <v>30</v>
      </c>
      <c r="B16" s="16" t="s">
        <v>31</v>
      </c>
      <c r="C16" s="35">
        <f t="shared" si="4"/>
        <v>0</v>
      </c>
      <c r="D16" s="17"/>
      <c r="E16" s="17"/>
      <c r="F16" s="17"/>
      <c r="G16" s="17"/>
      <c r="H16" s="36">
        <f t="shared" si="5"/>
        <v>0</v>
      </c>
      <c r="I16" s="17"/>
      <c r="J16" s="17"/>
      <c r="K16" s="17"/>
      <c r="L16" s="17"/>
      <c r="M16" s="36">
        <f t="shared" si="6"/>
        <v>0</v>
      </c>
      <c r="N16" s="17"/>
      <c r="O16" s="17"/>
      <c r="P16" s="17"/>
      <c r="Q16" s="17"/>
      <c r="R16" s="36">
        <f t="shared" si="7"/>
        <v>0</v>
      </c>
      <c r="S16" s="17"/>
      <c r="T16" s="17"/>
      <c r="U16" s="17"/>
      <c r="V16" s="17"/>
      <c r="W16" s="36">
        <f t="shared" si="8"/>
        <v>0</v>
      </c>
      <c r="X16" s="17"/>
      <c r="Y16" s="17"/>
      <c r="Z16" s="17"/>
      <c r="AA16" s="17"/>
      <c r="AB16" s="36">
        <f t="shared" si="9"/>
        <v>0</v>
      </c>
    </row>
    <row r="17" ht="12.75" customHeight="1">
      <c r="A17" s="15" t="s">
        <v>32</v>
      </c>
      <c r="B17" s="16" t="s">
        <v>33</v>
      </c>
      <c r="C17" s="35">
        <f t="shared" si="4"/>
        <v>4.91</v>
      </c>
      <c r="D17" s="17"/>
      <c r="E17" s="19">
        <v>4.91</v>
      </c>
      <c r="F17" s="17"/>
      <c r="G17" s="17"/>
      <c r="H17" s="36">
        <f t="shared" si="5"/>
        <v>4.91</v>
      </c>
      <c r="I17" s="17"/>
      <c r="J17" s="17"/>
      <c r="K17" s="17"/>
      <c r="L17" s="17"/>
      <c r="M17" s="36">
        <f t="shared" si="6"/>
        <v>0</v>
      </c>
      <c r="N17" s="17"/>
      <c r="O17" s="17"/>
      <c r="P17" s="17"/>
      <c r="Q17" s="17"/>
      <c r="R17" s="36">
        <f t="shared" si="7"/>
        <v>0</v>
      </c>
      <c r="S17" s="17"/>
      <c r="T17" s="17"/>
      <c r="U17" s="17"/>
      <c r="V17" s="17"/>
      <c r="W17" s="36">
        <f t="shared" si="8"/>
        <v>0</v>
      </c>
      <c r="X17" s="17"/>
      <c r="Y17" s="17"/>
      <c r="Z17" s="17"/>
      <c r="AA17" s="17"/>
      <c r="AB17" s="36">
        <f t="shared" si="9"/>
        <v>0</v>
      </c>
    </row>
    <row r="18" ht="12.75" customHeight="1">
      <c r="A18" s="15" t="s">
        <v>34</v>
      </c>
      <c r="B18" s="16" t="s">
        <v>35</v>
      </c>
      <c r="C18" s="35">
        <f t="shared" si="4"/>
        <v>0</v>
      </c>
      <c r="D18" s="17"/>
      <c r="E18" s="17"/>
      <c r="F18" s="17"/>
      <c r="G18" s="17"/>
      <c r="H18" s="36">
        <f t="shared" si="5"/>
        <v>0</v>
      </c>
      <c r="I18" s="17"/>
      <c r="J18" s="17"/>
      <c r="K18" s="17"/>
      <c r="L18" s="17"/>
      <c r="M18" s="36">
        <f t="shared" si="6"/>
        <v>0</v>
      </c>
      <c r="N18" s="17"/>
      <c r="O18" s="17"/>
      <c r="P18" s="17"/>
      <c r="Q18" s="17"/>
      <c r="R18" s="36">
        <f t="shared" si="7"/>
        <v>0</v>
      </c>
      <c r="S18" s="17"/>
      <c r="T18" s="17"/>
      <c r="U18" s="17"/>
      <c r="V18" s="17"/>
      <c r="W18" s="36">
        <f t="shared" si="8"/>
        <v>0</v>
      </c>
      <c r="X18" s="17"/>
      <c r="Y18" s="17"/>
      <c r="Z18" s="17"/>
      <c r="AA18" s="17"/>
      <c r="AB18" s="36">
        <f t="shared" si="9"/>
        <v>0</v>
      </c>
    </row>
    <row r="19" ht="12.75" customHeight="1">
      <c r="A19" s="15" t="s">
        <v>36</v>
      </c>
      <c r="B19" s="16" t="s">
        <v>37</v>
      </c>
      <c r="C19" s="35">
        <f t="shared" si="4"/>
        <v>0</v>
      </c>
      <c r="D19" s="17"/>
      <c r="E19" s="17"/>
      <c r="F19" s="17"/>
      <c r="G19" s="17"/>
      <c r="H19" s="36">
        <f t="shared" si="5"/>
        <v>0</v>
      </c>
      <c r="I19" s="17"/>
      <c r="J19" s="17"/>
      <c r="K19" s="17"/>
      <c r="L19" s="17"/>
      <c r="M19" s="36">
        <f t="shared" si="6"/>
        <v>0</v>
      </c>
      <c r="N19" s="17"/>
      <c r="O19" s="17"/>
      <c r="P19" s="17"/>
      <c r="Q19" s="17"/>
      <c r="R19" s="36">
        <f t="shared" si="7"/>
        <v>0</v>
      </c>
      <c r="S19" s="17"/>
      <c r="T19" s="17"/>
      <c r="U19" s="17"/>
      <c r="V19" s="17"/>
      <c r="W19" s="36">
        <f t="shared" si="8"/>
        <v>0</v>
      </c>
      <c r="X19" s="17"/>
      <c r="Y19" s="17"/>
      <c r="Z19" s="17"/>
      <c r="AA19" s="17"/>
      <c r="AB19" s="36">
        <f t="shared" si="9"/>
        <v>0</v>
      </c>
    </row>
    <row r="20" ht="12.75" customHeight="1">
      <c r="A20" s="15" t="s">
        <v>38</v>
      </c>
      <c r="B20" s="16" t="s">
        <v>39</v>
      </c>
      <c r="C20" s="35">
        <f t="shared" si="4"/>
        <v>0</v>
      </c>
      <c r="D20" s="17"/>
      <c r="E20" s="17"/>
      <c r="F20" s="17"/>
      <c r="G20" s="17"/>
      <c r="H20" s="36">
        <f t="shared" si="5"/>
        <v>0</v>
      </c>
      <c r="I20" s="17"/>
      <c r="J20" s="17"/>
      <c r="K20" s="17"/>
      <c r="L20" s="17"/>
      <c r="M20" s="36">
        <f t="shared" si="6"/>
        <v>0</v>
      </c>
      <c r="N20" s="17"/>
      <c r="O20" s="17"/>
      <c r="P20" s="17"/>
      <c r="Q20" s="17"/>
      <c r="R20" s="36">
        <f t="shared" si="7"/>
        <v>0</v>
      </c>
      <c r="S20" s="17"/>
      <c r="T20" s="17"/>
      <c r="U20" s="17"/>
      <c r="V20" s="17"/>
      <c r="W20" s="36">
        <f t="shared" si="8"/>
        <v>0</v>
      </c>
      <c r="X20" s="17"/>
      <c r="Y20" s="17"/>
      <c r="Z20" s="17"/>
      <c r="AA20" s="17"/>
      <c r="AB20" s="36">
        <f t="shared" si="9"/>
        <v>0</v>
      </c>
    </row>
    <row r="21" ht="12.75" customHeight="1">
      <c r="A21" s="15" t="s">
        <v>40</v>
      </c>
      <c r="B21" s="16" t="s">
        <v>41</v>
      </c>
      <c r="C21" s="35">
        <f t="shared" si="4"/>
        <v>1.7</v>
      </c>
      <c r="D21" s="19">
        <v>1.7</v>
      </c>
      <c r="E21" s="17"/>
      <c r="F21" s="17"/>
      <c r="G21" s="17"/>
      <c r="H21" s="36">
        <f t="shared" si="5"/>
        <v>1.7</v>
      </c>
      <c r="I21" s="17"/>
      <c r="J21" s="17"/>
      <c r="K21" s="17"/>
      <c r="L21" s="17"/>
      <c r="M21" s="36">
        <f t="shared" si="6"/>
        <v>0</v>
      </c>
      <c r="N21" s="17"/>
      <c r="O21" s="17"/>
      <c r="P21" s="17"/>
      <c r="Q21" s="17"/>
      <c r="R21" s="36">
        <f t="shared" si="7"/>
        <v>0</v>
      </c>
      <c r="S21" s="17"/>
      <c r="T21" s="17"/>
      <c r="U21" s="17"/>
      <c r="V21" s="17"/>
      <c r="W21" s="36">
        <f t="shared" si="8"/>
        <v>0</v>
      </c>
      <c r="X21" s="17"/>
      <c r="Y21" s="17"/>
      <c r="Z21" s="17"/>
      <c r="AA21" s="17"/>
      <c r="AB21" s="36">
        <f t="shared" si="9"/>
        <v>0</v>
      </c>
    </row>
    <row r="22" ht="12.75" customHeight="1">
      <c r="A22" s="15" t="s">
        <v>42</v>
      </c>
      <c r="B22" s="16" t="s">
        <v>43</v>
      </c>
      <c r="C22" s="35">
        <f t="shared" si="4"/>
        <v>0</v>
      </c>
      <c r="D22" s="17"/>
      <c r="E22" s="17"/>
      <c r="F22" s="17"/>
      <c r="G22" s="17"/>
      <c r="H22" s="36">
        <f t="shared" si="5"/>
        <v>0</v>
      </c>
      <c r="I22" s="17"/>
      <c r="J22" s="17"/>
      <c r="K22" s="17"/>
      <c r="L22" s="17"/>
      <c r="M22" s="36">
        <f t="shared" si="6"/>
        <v>0</v>
      </c>
      <c r="N22" s="17"/>
      <c r="O22" s="17"/>
      <c r="P22" s="17"/>
      <c r="Q22" s="17"/>
      <c r="R22" s="36">
        <f t="shared" si="7"/>
        <v>0</v>
      </c>
      <c r="S22" s="17"/>
      <c r="T22" s="17"/>
      <c r="U22" s="17"/>
      <c r="V22" s="17"/>
      <c r="W22" s="36">
        <f t="shared" si="8"/>
        <v>0</v>
      </c>
      <c r="X22" s="17"/>
      <c r="Y22" s="17"/>
      <c r="Z22" s="17"/>
      <c r="AA22" s="17"/>
      <c r="AB22" s="36">
        <f t="shared" si="9"/>
        <v>0</v>
      </c>
    </row>
    <row r="23" ht="12.75" customHeight="1">
      <c r="A23" s="15" t="s">
        <v>44</v>
      </c>
      <c r="B23" s="16" t="s">
        <v>45</v>
      </c>
      <c r="C23" s="35">
        <f t="shared" si="4"/>
        <v>14.77</v>
      </c>
      <c r="D23" s="17"/>
      <c r="E23" s="17"/>
      <c r="F23" s="17"/>
      <c r="G23" s="17"/>
      <c r="H23" s="36">
        <f t="shared" si="5"/>
        <v>0</v>
      </c>
      <c r="I23" s="17"/>
      <c r="J23" s="19">
        <v>4.22</v>
      </c>
      <c r="K23" s="17"/>
      <c r="L23" s="17"/>
      <c r="M23" s="36">
        <f t="shared" si="6"/>
        <v>4.22</v>
      </c>
      <c r="N23" s="17"/>
      <c r="O23" s="19">
        <v>4.22</v>
      </c>
      <c r="P23" s="17"/>
      <c r="Q23" s="17"/>
      <c r="R23" s="36">
        <f t="shared" si="7"/>
        <v>4.22</v>
      </c>
      <c r="S23" s="17"/>
      <c r="T23" s="19">
        <v>2.11</v>
      </c>
      <c r="U23" s="17"/>
      <c r="V23" s="17"/>
      <c r="W23" s="36">
        <f t="shared" si="8"/>
        <v>2.11</v>
      </c>
      <c r="X23" s="17"/>
      <c r="Y23" s="19">
        <v>4.22</v>
      </c>
      <c r="Z23" s="17"/>
      <c r="AA23" s="17"/>
      <c r="AB23" s="36">
        <f t="shared" si="9"/>
        <v>4.22</v>
      </c>
    </row>
    <row r="24" ht="12.75" customHeight="1">
      <c r="A24" s="12" t="s">
        <v>46</v>
      </c>
      <c r="B24" s="13" t="s">
        <v>47</v>
      </c>
      <c r="C24" s="14">
        <f t="shared" ref="C24:AB24" si="10">SUM(C25:C26)</f>
        <v>0</v>
      </c>
      <c r="D24" s="14">
        <f t="shared" si="10"/>
        <v>0</v>
      </c>
      <c r="E24" s="14">
        <f t="shared" si="10"/>
        <v>0</v>
      </c>
      <c r="F24" s="14">
        <f t="shared" si="10"/>
        <v>0</v>
      </c>
      <c r="G24" s="14">
        <f t="shared" si="10"/>
        <v>0</v>
      </c>
      <c r="H24" s="14">
        <f t="shared" si="10"/>
        <v>0</v>
      </c>
      <c r="I24" s="14">
        <f t="shared" si="10"/>
        <v>0</v>
      </c>
      <c r="J24" s="14">
        <f t="shared" si="10"/>
        <v>0</v>
      </c>
      <c r="K24" s="14">
        <f t="shared" si="10"/>
        <v>0</v>
      </c>
      <c r="L24" s="14">
        <f t="shared" si="10"/>
        <v>0</v>
      </c>
      <c r="M24" s="14">
        <f t="shared" si="10"/>
        <v>0</v>
      </c>
      <c r="N24" s="14">
        <f t="shared" si="10"/>
        <v>0</v>
      </c>
      <c r="O24" s="14">
        <f t="shared" si="10"/>
        <v>0</v>
      </c>
      <c r="P24" s="14">
        <f t="shared" si="10"/>
        <v>0</v>
      </c>
      <c r="Q24" s="14">
        <f t="shared" si="10"/>
        <v>0</v>
      </c>
      <c r="R24" s="14">
        <f t="shared" si="10"/>
        <v>0</v>
      </c>
      <c r="S24" s="14">
        <f t="shared" si="10"/>
        <v>0</v>
      </c>
      <c r="T24" s="14">
        <f t="shared" si="10"/>
        <v>0</v>
      </c>
      <c r="U24" s="14">
        <f t="shared" si="10"/>
        <v>0</v>
      </c>
      <c r="V24" s="14">
        <f t="shared" si="10"/>
        <v>0</v>
      </c>
      <c r="W24" s="14">
        <f t="shared" si="10"/>
        <v>0</v>
      </c>
      <c r="X24" s="14">
        <f t="shared" si="10"/>
        <v>0</v>
      </c>
      <c r="Y24" s="14">
        <f t="shared" si="10"/>
        <v>0</v>
      </c>
      <c r="Z24" s="14">
        <f t="shared" si="10"/>
        <v>0</v>
      </c>
      <c r="AA24" s="14">
        <f t="shared" si="10"/>
        <v>0</v>
      </c>
      <c r="AB24" s="14">
        <f t="shared" si="10"/>
        <v>0</v>
      </c>
    </row>
    <row r="25" ht="12.75" customHeight="1">
      <c r="A25" s="15" t="s">
        <v>48</v>
      </c>
      <c r="B25" s="16" t="s">
        <v>49</v>
      </c>
      <c r="C25" s="35">
        <f t="shared" ref="C25:C26" si="11">H25+M25+R25+W25+AB25</f>
        <v>0</v>
      </c>
      <c r="D25" s="17"/>
      <c r="E25" s="17"/>
      <c r="F25" s="17"/>
      <c r="G25" s="17"/>
      <c r="H25" s="36">
        <f t="shared" ref="H25:H26" si="12">SUM(D25:G25)</f>
        <v>0</v>
      </c>
      <c r="I25" s="17"/>
      <c r="J25" s="17"/>
      <c r="K25" s="17"/>
      <c r="L25" s="17"/>
      <c r="M25" s="36">
        <f t="shared" ref="M25:M26" si="13">SUM(I25:L25)</f>
        <v>0</v>
      </c>
      <c r="N25" s="17"/>
      <c r="O25" s="17"/>
      <c r="P25" s="17"/>
      <c r="Q25" s="17"/>
      <c r="R25" s="36">
        <f t="shared" ref="R25:R26" si="14">SUM(N25:Q25)</f>
        <v>0</v>
      </c>
      <c r="S25" s="17"/>
      <c r="T25" s="17"/>
      <c r="U25" s="17"/>
      <c r="V25" s="17"/>
      <c r="W25" s="36">
        <f t="shared" ref="W25:W26" si="15">SUM(S25:V25)</f>
        <v>0</v>
      </c>
      <c r="X25" s="17"/>
      <c r="Y25" s="17"/>
      <c r="Z25" s="17"/>
      <c r="AA25" s="17"/>
      <c r="AB25" s="36">
        <f t="shared" ref="AB25:AB26" si="16">SUM(X25:AA25)</f>
        <v>0</v>
      </c>
    </row>
    <row r="26" ht="12.75" customHeight="1">
      <c r="A26" s="15" t="s">
        <v>50</v>
      </c>
      <c r="B26" s="16" t="s">
        <v>51</v>
      </c>
      <c r="C26" s="35">
        <f t="shared" si="11"/>
        <v>0</v>
      </c>
      <c r="D26" s="17"/>
      <c r="E26" s="17"/>
      <c r="F26" s="17"/>
      <c r="G26" s="17"/>
      <c r="H26" s="36">
        <f t="shared" si="12"/>
        <v>0</v>
      </c>
      <c r="I26" s="17"/>
      <c r="J26" s="17"/>
      <c r="K26" s="17"/>
      <c r="L26" s="17"/>
      <c r="M26" s="36">
        <f t="shared" si="13"/>
        <v>0</v>
      </c>
      <c r="N26" s="17"/>
      <c r="O26" s="17"/>
      <c r="P26" s="17"/>
      <c r="Q26" s="17"/>
      <c r="R26" s="36">
        <f t="shared" si="14"/>
        <v>0</v>
      </c>
      <c r="S26" s="17"/>
      <c r="T26" s="17"/>
      <c r="U26" s="17"/>
      <c r="V26" s="17"/>
      <c r="W26" s="36">
        <f t="shared" si="15"/>
        <v>0</v>
      </c>
      <c r="X26" s="17"/>
      <c r="Y26" s="17"/>
      <c r="Z26" s="17"/>
      <c r="AA26" s="17"/>
      <c r="AB26" s="36">
        <f t="shared" si="16"/>
        <v>0</v>
      </c>
    </row>
    <row r="27" ht="12.75" customHeight="1">
      <c r="A27" s="12" t="s">
        <v>52</v>
      </c>
      <c r="B27" s="13" t="s">
        <v>53</v>
      </c>
      <c r="C27" s="14">
        <f t="shared" ref="C27:AB27" si="17">SUM(C28:C38)</f>
        <v>12.876</v>
      </c>
      <c r="D27" s="14">
        <f t="shared" si="17"/>
        <v>0</v>
      </c>
      <c r="E27" s="14">
        <f t="shared" si="17"/>
        <v>3.7685</v>
      </c>
      <c r="F27" s="14">
        <f t="shared" si="17"/>
        <v>1.96725</v>
      </c>
      <c r="G27" s="14">
        <f t="shared" si="17"/>
        <v>1.91725</v>
      </c>
      <c r="H27" s="14">
        <f t="shared" si="17"/>
        <v>7.653</v>
      </c>
      <c r="I27" s="14">
        <f t="shared" si="17"/>
        <v>0</v>
      </c>
      <c r="J27" s="14">
        <f t="shared" si="17"/>
        <v>1.27875</v>
      </c>
      <c r="K27" s="14">
        <f t="shared" si="17"/>
        <v>0.636875</v>
      </c>
      <c r="L27" s="14">
        <f t="shared" si="17"/>
        <v>0.636875</v>
      </c>
      <c r="M27" s="14">
        <f t="shared" si="17"/>
        <v>2.5525</v>
      </c>
      <c r="N27" s="14">
        <f t="shared" si="17"/>
        <v>0</v>
      </c>
      <c r="O27" s="14">
        <f t="shared" si="17"/>
        <v>0.048</v>
      </c>
      <c r="P27" s="14">
        <f t="shared" si="17"/>
        <v>0.024</v>
      </c>
      <c r="Q27" s="14">
        <f t="shared" si="17"/>
        <v>0.024</v>
      </c>
      <c r="R27" s="14">
        <f t="shared" si="17"/>
        <v>0.096</v>
      </c>
      <c r="S27" s="14">
        <f t="shared" si="17"/>
        <v>0</v>
      </c>
      <c r="T27" s="14">
        <f t="shared" si="17"/>
        <v>0.078</v>
      </c>
      <c r="U27" s="14">
        <f t="shared" si="17"/>
        <v>0.039</v>
      </c>
      <c r="V27" s="14">
        <f t="shared" si="17"/>
        <v>0.039</v>
      </c>
      <c r="W27" s="14">
        <f t="shared" si="17"/>
        <v>0.156</v>
      </c>
      <c r="X27" s="14">
        <f t="shared" si="17"/>
        <v>0</v>
      </c>
      <c r="Y27" s="14">
        <f t="shared" si="17"/>
        <v>1.21175</v>
      </c>
      <c r="Z27" s="14">
        <f t="shared" si="17"/>
        <v>0.603375</v>
      </c>
      <c r="AA27" s="14">
        <f t="shared" si="17"/>
        <v>0.603375</v>
      </c>
      <c r="AB27" s="14">
        <f t="shared" si="17"/>
        <v>2.4185</v>
      </c>
    </row>
    <row r="28" ht="12.75" customHeight="1">
      <c r="A28" s="15" t="s">
        <v>54</v>
      </c>
      <c r="B28" s="16" t="s">
        <v>55</v>
      </c>
      <c r="C28" s="35">
        <f t="shared" ref="C28:C38" si="18">H28+M28+R28+W28+AB28</f>
        <v>0</v>
      </c>
      <c r="D28" s="17"/>
      <c r="E28" s="17"/>
      <c r="F28" s="17"/>
      <c r="G28" s="17"/>
      <c r="H28" s="36">
        <f t="shared" ref="H28:H38" si="19">SUM(D28:G28)</f>
        <v>0</v>
      </c>
      <c r="I28" s="17"/>
      <c r="J28" s="17"/>
      <c r="K28" s="17"/>
      <c r="L28" s="17"/>
      <c r="M28" s="36">
        <f t="shared" ref="M28:M38" si="20">SUM(I28:L28)</f>
        <v>0</v>
      </c>
      <c r="N28" s="17"/>
      <c r="O28" s="17"/>
      <c r="P28" s="17"/>
      <c r="Q28" s="17"/>
      <c r="R28" s="36">
        <f t="shared" ref="R28:R38" si="21">SUM(N28:Q28)</f>
        <v>0</v>
      </c>
      <c r="S28" s="17"/>
      <c r="T28" s="17"/>
      <c r="U28" s="17"/>
      <c r="V28" s="17"/>
      <c r="W28" s="36">
        <f t="shared" ref="W28:W38" si="22">SUM(S28:V28)</f>
        <v>0</v>
      </c>
      <c r="X28" s="17"/>
      <c r="Y28" s="17"/>
      <c r="Z28" s="17"/>
      <c r="AA28" s="17"/>
      <c r="AB28" s="36">
        <f t="shared" ref="AB28:AB38" si="23">SUM(X28:AA28)</f>
        <v>0</v>
      </c>
    </row>
    <row r="29" ht="12.75" customHeight="1">
      <c r="A29" s="15" t="s">
        <v>56</v>
      </c>
      <c r="B29" s="16" t="s">
        <v>57</v>
      </c>
      <c r="C29" s="35">
        <f t="shared" si="18"/>
        <v>0</v>
      </c>
      <c r="D29" s="17"/>
      <c r="E29" s="17"/>
      <c r="F29" s="17"/>
      <c r="G29" s="17"/>
      <c r="H29" s="36">
        <f t="shared" si="19"/>
        <v>0</v>
      </c>
      <c r="I29" s="17"/>
      <c r="J29" s="17"/>
      <c r="K29" s="17"/>
      <c r="L29" s="17"/>
      <c r="M29" s="36">
        <f t="shared" si="20"/>
        <v>0</v>
      </c>
      <c r="N29" s="17"/>
      <c r="O29" s="17"/>
      <c r="P29" s="17"/>
      <c r="Q29" s="17"/>
      <c r="R29" s="36">
        <f t="shared" si="21"/>
        <v>0</v>
      </c>
      <c r="S29" s="17"/>
      <c r="T29" s="17"/>
      <c r="U29" s="17"/>
      <c r="V29" s="17"/>
      <c r="W29" s="36">
        <f t="shared" si="22"/>
        <v>0</v>
      </c>
      <c r="X29" s="17"/>
      <c r="Y29" s="17"/>
      <c r="Z29" s="17"/>
      <c r="AA29" s="17"/>
      <c r="AB29" s="36">
        <f t="shared" si="23"/>
        <v>0</v>
      </c>
    </row>
    <row r="30" ht="12.75" customHeight="1">
      <c r="A30" s="15" t="s">
        <v>58</v>
      </c>
      <c r="B30" s="16" t="s">
        <v>59</v>
      </c>
      <c r="C30" s="35">
        <f t="shared" si="18"/>
        <v>0</v>
      </c>
      <c r="D30" s="17"/>
      <c r="E30" s="17"/>
      <c r="F30" s="17"/>
      <c r="G30" s="17"/>
      <c r="H30" s="36">
        <f t="shared" si="19"/>
        <v>0</v>
      </c>
      <c r="I30" s="17"/>
      <c r="J30" s="17"/>
      <c r="K30" s="17"/>
      <c r="L30" s="17"/>
      <c r="M30" s="36">
        <f t="shared" si="20"/>
        <v>0</v>
      </c>
      <c r="N30" s="17"/>
      <c r="O30" s="17"/>
      <c r="P30" s="17"/>
      <c r="Q30" s="17"/>
      <c r="R30" s="36">
        <f t="shared" si="21"/>
        <v>0</v>
      </c>
      <c r="S30" s="17"/>
      <c r="T30" s="17"/>
      <c r="U30" s="17"/>
      <c r="V30" s="17"/>
      <c r="W30" s="36">
        <f t="shared" si="22"/>
        <v>0</v>
      </c>
      <c r="X30" s="17"/>
      <c r="Y30" s="17"/>
      <c r="Z30" s="17"/>
      <c r="AA30" s="17"/>
      <c r="AB30" s="36">
        <f t="shared" si="23"/>
        <v>0</v>
      </c>
    </row>
    <row r="31" ht="12.75" customHeight="1">
      <c r="A31" s="15" t="s">
        <v>60</v>
      </c>
      <c r="B31" s="16" t="s">
        <v>61</v>
      </c>
      <c r="C31" s="35">
        <f t="shared" si="18"/>
        <v>6.89</v>
      </c>
      <c r="D31" s="17"/>
      <c r="E31" s="19">
        <v>1.1</v>
      </c>
      <c r="F31" s="19">
        <v>0.55</v>
      </c>
      <c r="G31" s="19">
        <v>0.55</v>
      </c>
      <c r="H31" s="36">
        <f t="shared" si="19"/>
        <v>2.2</v>
      </c>
      <c r="I31" s="17"/>
      <c r="J31" s="19">
        <v>1.175</v>
      </c>
      <c r="K31" s="19">
        <v>0.585</v>
      </c>
      <c r="L31" s="19">
        <v>0.585</v>
      </c>
      <c r="M31" s="36">
        <f t="shared" si="20"/>
        <v>2.345</v>
      </c>
      <c r="N31" s="17"/>
      <c r="O31" s="17"/>
      <c r="P31" s="17"/>
      <c r="Q31" s="17"/>
      <c r="R31" s="36">
        <f t="shared" si="21"/>
        <v>0</v>
      </c>
      <c r="S31" s="17"/>
      <c r="T31" s="17"/>
      <c r="U31" s="17"/>
      <c r="V31" s="17"/>
      <c r="W31" s="36">
        <f t="shared" si="22"/>
        <v>0</v>
      </c>
      <c r="X31" s="17"/>
      <c r="Y31" s="19">
        <v>1.175</v>
      </c>
      <c r="Z31" s="19">
        <v>0.585</v>
      </c>
      <c r="AA31" s="19">
        <v>0.585</v>
      </c>
      <c r="AB31" s="36">
        <f t="shared" si="23"/>
        <v>2.345</v>
      </c>
    </row>
    <row r="32" ht="12.75" customHeight="1">
      <c r="A32" s="15" t="s">
        <v>62</v>
      </c>
      <c r="B32" s="16" t="s">
        <v>63</v>
      </c>
      <c r="C32" s="35">
        <f t="shared" si="18"/>
        <v>0.731</v>
      </c>
      <c r="D32" s="17"/>
      <c r="E32" s="19">
        <v>0.066</v>
      </c>
      <c r="F32" s="19">
        <v>0.066</v>
      </c>
      <c r="G32" s="19">
        <v>0.066</v>
      </c>
      <c r="H32" s="36">
        <f t="shared" si="19"/>
        <v>0.198</v>
      </c>
      <c r="I32" s="17"/>
      <c r="J32" s="19">
        <v>0.10375</v>
      </c>
      <c r="K32" s="19">
        <v>0.051875</v>
      </c>
      <c r="L32" s="19">
        <v>0.051875</v>
      </c>
      <c r="M32" s="36">
        <f t="shared" si="20"/>
        <v>0.2075</v>
      </c>
      <c r="N32" s="17"/>
      <c r="O32" s="19">
        <v>0.048</v>
      </c>
      <c r="P32" s="19">
        <v>0.024</v>
      </c>
      <c r="Q32" s="19">
        <v>0.024</v>
      </c>
      <c r="R32" s="36">
        <f t="shared" si="21"/>
        <v>0.096</v>
      </c>
      <c r="S32" s="17"/>
      <c r="T32" s="19">
        <v>0.078</v>
      </c>
      <c r="U32" s="19">
        <v>0.039</v>
      </c>
      <c r="V32" s="19">
        <v>0.039</v>
      </c>
      <c r="W32" s="36">
        <f t="shared" si="22"/>
        <v>0.156</v>
      </c>
      <c r="X32" s="17"/>
      <c r="Y32" s="19">
        <v>0.03675</v>
      </c>
      <c r="Z32" s="19">
        <v>0.018375</v>
      </c>
      <c r="AA32" s="19">
        <v>0.018375</v>
      </c>
      <c r="AB32" s="36">
        <f t="shared" si="23"/>
        <v>0.0735</v>
      </c>
    </row>
    <row r="33" ht="12.75" customHeight="1">
      <c r="A33" s="15" t="s">
        <v>64</v>
      </c>
      <c r="B33" s="16" t="s">
        <v>65</v>
      </c>
      <c r="C33" s="35">
        <f t="shared" si="18"/>
        <v>0.05</v>
      </c>
      <c r="D33" s="17"/>
      <c r="E33" s="17"/>
      <c r="F33" s="19">
        <v>0.05</v>
      </c>
      <c r="G33" s="17"/>
      <c r="H33" s="36">
        <f t="shared" si="19"/>
        <v>0.05</v>
      </c>
      <c r="I33" s="17"/>
      <c r="J33" s="17"/>
      <c r="K33" s="17"/>
      <c r="L33" s="17"/>
      <c r="M33" s="36">
        <f t="shared" si="20"/>
        <v>0</v>
      </c>
      <c r="N33" s="17"/>
      <c r="O33" s="17"/>
      <c r="P33" s="17"/>
      <c r="Q33" s="17"/>
      <c r="R33" s="36">
        <f t="shared" si="21"/>
        <v>0</v>
      </c>
      <c r="S33" s="17"/>
      <c r="T33" s="17"/>
      <c r="U33" s="17"/>
      <c r="V33" s="17"/>
      <c r="W33" s="36">
        <f t="shared" si="22"/>
        <v>0</v>
      </c>
      <c r="X33" s="17"/>
      <c r="Y33" s="17"/>
      <c r="Z33" s="17"/>
      <c r="AA33" s="17"/>
      <c r="AB33" s="36">
        <f t="shared" si="23"/>
        <v>0</v>
      </c>
    </row>
    <row r="34" ht="12.75" customHeight="1">
      <c r="A34" s="15" t="s">
        <v>66</v>
      </c>
      <c r="B34" s="16" t="s">
        <v>67</v>
      </c>
      <c r="C34" s="35">
        <f t="shared" si="18"/>
        <v>0</v>
      </c>
      <c r="D34" s="17"/>
      <c r="E34" s="17"/>
      <c r="F34" s="17"/>
      <c r="G34" s="17"/>
      <c r="H34" s="36">
        <f t="shared" si="19"/>
        <v>0</v>
      </c>
      <c r="I34" s="17"/>
      <c r="J34" s="17"/>
      <c r="K34" s="17"/>
      <c r="L34" s="17"/>
      <c r="M34" s="36">
        <f t="shared" si="20"/>
        <v>0</v>
      </c>
      <c r="N34" s="17"/>
      <c r="O34" s="17"/>
      <c r="P34" s="17"/>
      <c r="Q34" s="17"/>
      <c r="R34" s="36">
        <f t="shared" si="21"/>
        <v>0</v>
      </c>
      <c r="S34" s="17"/>
      <c r="T34" s="17"/>
      <c r="U34" s="17"/>
      <c r="V34" s="17"/>
      <c r="W34" s="36">
        <f t="shared" si="22"/>
        <v>0</v>
      </c>
      <c r="X34" s="17"/>
      <c r="Y34" s="17"/>
      <c r="Z34" s="17"/>
      <c r="AA34" s="17"/>
      <c r="AB34" s="36">
        <f t="shared" si="23"/>
        <v>0</v>
      </c>
    </row>
    <row r="35" ht="12.75" customHeight="1">
      <c r="A35" s="15" t="s">
        <v>68</v>
      </c>
      <c r="B35" s="16" t="s">
        <v>17</v>
      </c>
      <c r="C35" s="35">
        <f t="shared" si="18"/>
        <v>1.735</v>
      </c>
      <c r="D35" s="17"/>
      <c r="E35" s="19">
        <v>0.8675</v>
      </c>
      <c r="F35" s="19">
        <v>0.43375</v>
      </c>
      <c r="G35" s="19">
        <v>0.43375</v>
      </c>
      <c r="H35" s="36">
        <f t="shared" si="19"/>
        <v>1.735</v>
      </c>
      <c r="I35" s="17"/>
      <c r="J35" s="17"/>
      <c r="K35" s="17"/>
      <c r="L35" s="17"/>
      <c r="M35" s="36">
        <f t="shared" si="20"/>
        <v>0</v>
      </c>
      <c r="N35" s="17"/>
      <c r="O35" s="17"/>
      <c r="P35" s="17"/>
      <c r="Q35" s="17"/>
      <c r="R35" s="36">
        <f t="shared" si="21"/>
        <v>0</v>
      </c>
      <c r="S35" s="17"/>
      <c r="T35" s="17"/>
      <c r="U35" s="17"/>
      <c r="V35" s="17"/>
      <c r="W35" s="36">
        <f t="shared" si="22"/>
        <v>0</v>
      </c>
      <c r="X35" s="17"/>
      <c r="Y35" s="17"/>
      <c r="Z35" s="17"/>
      <c r="AA35" s="17"/>
      <c r="AB35" s="36">
        <f t="shared" si="23"/>
        <v>0</v>
      </c>
    </row>
    <row r="36" ht="12.75" customHeight="1">
      <c r="A36" s="15" t="s">
        <v>69</v>
      </c>
      <c r="B36" s="16" t="s">
        <v>19</v>
      </c>
      <c r="C36" s="35">
        <f t="shared" si="18"/>
        <v>3.47</v>
      </c>
      <c r="D36" s="17"/>
      <c r="E36" s="19">
        <v>1.735</v>
      </c>
      <c r="F36" s="19">
        <v>0.8675</v>
      </c>
      <c r="G36" s="19">
        <v>0.8675</v>
      </c>
      <c r="H36" s="36">
        <f t="shared" si="19"/>
        <v>3.47</v>
      </c>
      <c r="I36" s="17"/>
      <c r="J36" s="17"/>
      <c r="K36" s="17"/>
      <c r="L36" s="17"/>
      <c r="M36" s="36">
        <f t="shared" si="20"/>
        <v>0</v>
      </c>
      <c r="N36" s="17"/>
      <c r="O36" s="17"/>
      <c r="P36" s="17"/>
      <c r="Q36" s="17"/>
      <c r="R36" s="36">
        <f t="shared" si="21"/>
        <v>0</v>
      </c>
      <c r="S36" s="17"/>
      <c r="T36" s="17"/>
      <c r="U36" s="17"/>
      <c r="V36" s="17"/>
      <c r="W36" s="36">
        <f t="shared" si="22"/>
        <v>0</v>
      </c>
      <c r="X36" s="17"/>
      <c r="Y36" s="17"/>
      <c r="Z36" s="17"/>
      <c r="AA36" s="17"/>
      <c r="AB36" s="36">
        <f t="shared" si="23"/>
        <v>0</v>
      </c>
    </row>
    <row r="37" ht="12.75" customHeight="1">
      <c r="A37" s="15" t="s">
        <v>70</v>
      </c>
      <c r="B37" s="16" t="s">
        <v>71</v>
      </c>
      <c r="C37" s="35">
        <f t="shared" si="18"/>
        <v>0</v>
      </c>
      <c r="D37" s="17"/>
      <c r="E37" s="17"/>
      <c r="F37" s="17"/>
      <c r="G37" s="17"/>
      <c r="H37" s="36">
        <f t="shared" si="19"/>
        <v>0</v>
      </c>
      <c r="I37" s="17"/>
      <c r="J37" s="17"/>
      <c r="K37" s="17"/>
      <c r="L37" s="17"/>
      <c r="M37" s="36">
        <f t="shared" si="20"/>
        <v>0</v>
      </c>
      <c r="N37" s="17"/>
      <c r="O37" s="17"/>
      <c r="P37" s="17"/>
      <c r="Q37" s="17"/>
      <c r="R37" s="36">
        <f t="shared" si="21"/>
        <v>0</v>
      </c>
      <c r="S37" s="17"/>
      <c r="T37" s="17"/>
      <c r="U37" s="17"/>
      <c r="V37" s="17"/>
      <c r="W37" s="36">
        <f t="shared" si="22"/>
        <v>0</v>
      </c>
      <c r="X37" s="17"/>
      <c r="Y37" s="17"/>
      <c r="Z37" s="17"/>
      <c r="AA37" s="17"/>
      <c r="AB37" s="36">
        <f t="shared" si="23"/>
        <v>0</v>
      </c>
    </row>
    <row r="38" ht="12.75" customHeight="1">
      <c r="A38" s="15" t="s">
        <v>72</v>
      </c>
      <c r="B38" s="16" t="s">
        <v>45</v>
      </c>
      <c r="C38" s="35">
        <f t="shared" si="18"/>
        <v>0</v>
      </c>
      <c r="D38" s="17"/>
      <c r="E38" s="17"/>
      <c r="F38" s="17"/>
      <c r="G38" s="17"/>
      <c r="H38" s="36">
        <f t="shared" si="19"/>
        <v>0</v>
      </c>
      <c r="I38" s="17"/>
      <c r="J38" s="17"/>
      <c r="K38" s="17"/>
      <c r="L38" s="17"/>
      <c r="M38" s="36">
        <f t="shared" si="20"/>
        <v>0</v>
      </c>
      <c r="N38" s="17"/>
      <c r="O38" s="17"/>
      <c r="P38" s="17"/>
      <c r="Q38" s="17"/>
      <c r="R38" s="36">
        <f t="shared" si="21"/>
        <v>0</v>
      </c>
      <c r="S38" s="17"/>
      <c r="T38" s="17"/>
      <c r="U38" s="17"/>
      <c r="V38" s="17"/>
      <c r="W38" s="36">
        <f t="shared" si="22"/>
        <v>0</v>
      </c>
      <c r="X38" s="17"/>
      <c r="Y38" s="17"/>
      <c r="Z38" s="17"/>
      <c r="AA38" s="17"/>
      <c r="AB38" s="36">
        <f t="shared" si="23"/>
        <v>0</v>
      </c>
    </row>
    <row r="39" ht="12.75" customHeight="1">
      <c r="A39" s="12" t="s">
        <v>73</v>
      </c>
      <c r="B39" s="13" t="s">
        <v>74</v>
      </c>
      <c r="C39" s="14">
        <f t="shared" ref="C39:AB39" si="24">SUM(C40:C42)</f>
        <v>37.2777</v>
      </c>
      <c r="D39" s="14">
        <f t="shared" si="24"/>
        <v>9.285675</v>
      </c>
      <c r="E39" s="14">
        <f t="shared" si="24"/>
        <v>9.285675</v>
      </c>
      <c r="F39" s="14">
        <f t="shared" si="24"/>
        <v>9.285675</v>
      </c>
      <c r="G39" s="14">
        <f t="shared" si="24"/>
        <v>9.285675</v>
      </c>
      <c r="H39" s="14">
        <f t="shared" si="24"/>
        <v>37.1427</v>
      </c>
      <c r="I39" s="14">
        <f t="shared" si="24"/>
        <v>0.01125</v>
      </c>
      <c r="J39" s="14">
        <f t="shared" si="24"/>
        <v>0.01125</v>
      </c>
      <c r="K39" s="14">
        <f t="shared" si="24"/>
        <v>0.01125</v>
      </c>
      <c r="L39" s="14">
        <f t="shared" si="24"/>
        <v>0.01125</v>
      </c>
      <c r="M39" s="14">
        <f t="shared" si="24"/>
        <v>0.045</v>
      </c>
      <c r="N39" s="14">
        <f t="shared" si="24"/>
        <v>0.01125</v>
      </c>
      <c r="O39" s="14">
        <f t="shared" si="24"/>
        <v>0.01125</v>
      </c>
      <c r="P39" s="14">
        <f t="shared" si="24"/>
        <v>0.01125</v>
      </c>
      <c r="Q39" s="14">
        <f t="shared" si="24"/>
        <v>0.01125</v>
      </c>
      <c r="R39" s="14">
        <f t="shared" si="24"/>
        <v>0.045</v>
      </c>
      <c r="S39" s="14">
        <f t="shared" si="24"/>
        <v>0.00375</v>
      </c>
      <c r="T39" s="14">
        <f t="shared" si="24"/>
        <v>0.00375</v>
      </c>
      <c r="U39" s="14">
        <f t="shared" si="24"/>
        <v>0.00375</v>
      </c>
      <c r="V39" s="14">
        <f t="shared" si="24"/>
        <v>0.00375</v>
      </c>
      <c r="W39" s="14">
        <f t="shared" si="24"/>
        <v>0.015</v>
      </c>
      <c r="X39" s="14">
        <f t="shared" si="24"/>
        <v>0.0075</v>
      </c>
      <c r="Y39" s="14">
        <f t="shared" si="24"/>
        <v>0.0075</v>
      </c>
      <c r="Z39" s="14">
        <f t="shared" si="24"/>
        <v>0.0075</v>
      </c>
      <c r="AA39" s="14">
        <f t="shared" si="24"/>
        <v>0.0075</v>
      </c>
      <c r="AB39" s="14">
        <f t="shared" si="24"/>
        <v>0.03</v>
      </c>
    </row>
    <row r="40" ht="12.75" customHeight="1">
      <c r="A40" s="15">
        <v>32.0</v>
      </c>
      <c r="B40" s="16" t="s">
        <v>75</v>
      </c>
      <c r="C40" s="35">
        <f t="shared" ref="C40:C42" si="25">H40+M40+R40+W40+AB40</f>
        <v>37.2777</v>
      </c>
      <c r="D40" s="27">
        <v>9.285675</v>
      </c>
      <c r="E40" s="27">
        <v>9.285675</v>
      </c>
      <c r="F40" s="27">
        <v>9.285675</v>
      </c>
      <c r="G40" s="27">
        <v>9.285675</v>
      </c>
      <c r="H40" s="36">
        <f t="shared" ref="H40:H42" si="26">SUM(D40:G40)</f>
        <v>37.1427</v>
      </c>
      <c r="I40" s="40">
        <v>0.01125</v>
      </c>
      <c r="J40" s="40">
        <v>0.01125</v>
      </c>
      <c r="K40" s="40">
        <v>0.01125</v>
      </c>
      <c r="L40" s="40">
        <v>0.01125</v>
      </c>
      <c r="M40" s="36">
        <f t="shared" ref="M40:M42" si="27">SUM(I40:L40)</f>
        <v>0.045</v>
      </c>
      <c r="N40" s="40">
        <v>0.01125</v>
      </c>
      <c r="O40" s="40">
        <v>0.01125</v>
      </c>
      <c r="P40" s="40">
        <v>0.01125</v>
      </c>
      <c r="Q40" s="40">
        <v>0.01125</v>
      </c>
      <c r="R40" s="36">
        <f t="shared" ref="R40:R42" si="28">SUM(N40:Q40)</f>
        <v>0.045</v>
      </c>
      <c r="S40" s="40">
        <v>0.00375</v>
      </c>
      <c r="T40" s="40">
        <v>0.00375</v>
      </c>
      <c r="U40" s="40">
        <v>0.00375</v>
      </c>
      <c r="V40" s="40">
        <v>0.00375</v>
      </c>
      <c r="W40" s="36">
        <f t="shared" ref="W40:W42" si="29">SUM(S40:V40)</f>
        <v>0.015</v>
      </c>
      <c r="X40" s="40">
        <v>0.0075</v>
      </c>
      <c r="Y40" s="40">
        <v>0.0075</v>
      </c>
      <c r="Z40" s="40">
        <v>0.0075</v>
      </c>
      <c r="AA40" s="40">
        <v>0.0075</v>
      </c>
      <c r="AB40" s="36">
        <f t="shared" ref="AB40:AB42" si="30">SUM(X40:AA40)</f>
        <v>0.03</v>
      </c>
    </row>
    <row r="41" ht="12.75" customHeight="1">
      <c r="A41" s="15">
        <v>33.0</v>
      </c>
      <c r="B41" s="16" t="s">
        <v>76</v>
      </c>
      <c r="C41" s="35">
        <f t="shared" si="25"/>
        <v>0</v>
      </c>
      <c r="D41" s="17"/>
      <c r="E41" s="17"/>
      <c r="F41" s="17"/>
      <c r="G41" s="17"/>
      <c r="H41" s="36">
        <f t="shared" si="26"/>
        <v>0</v>
      </c>
      <c r="I41" s="17"/>
      <c r="J41" s="17"/>
      <c r="K41" s="17"/>
      <c r="L41" s="17"/>
      <c r="M41" s="36">
        <f t="shared" si="27"/>
        <v>0</v>
      </c>
      <c r="N41" s="17"/>
      <c r="O41" s="17"/>
      <c r="P41" s="17"/>
      <c r="Q41" s="17"/>
      <c r="R41" s="36">
        <f t="shared" si="28"/>
        <v>0</v>
      </c>
      <c r="S41" s="17"/>
      <c r="T41" s="17"/>
      <c r="U41" s="17"/>
      <c r="V41" s="17"/>
      <c r="W41" s="36">
        <f t="shared" si="29"/>
        <v>0</v>
      </c>
      <c r="X41" s="17"/>
      <c r="Y41" s="17"/>
      <c r="Z41" s="17"/>
      <c r="AA41" s="17"/>
      <c r="AB41" s="36">
        <f t="shared" si="30"/>
        <v>0</v>
      </c>
    </row>
    <row r="42" ht="12.75" customHeight="1">
      <c r="A42" s="15">
        <v>34.0</v>
      </c>
      <c r="B42" s="16" t="s">
        <v>77</v>
      </c>
      <c r="C42" s="35">
        <f t="shared" si="25"/>
        <v>0</v>
      </c>
      <c r="D42" s="17"/>
      <c r="E42" s="17"/>
      <c r="F42" s="17"/>
      <c r="G42" s="17"/>
      <c r="H42" s="36">
        <f t="shared" si="26"/>
        <v>0</v>
      </c>
      <c r="I42" s="17"/>
      <c r="J42" s="17"/>
      <c r="K42" s="17"/>
      <c r="L42" s="17"/>
      <c r="M42" s="36">
        <f t="shared" si="27"/>
        <v>0</v>
      </c>
      <c r="N42" s="17"/>
      <c r="O42" s="17"/>
      <c r="P42" s="17"/>
      <c r="Q42" s="17"/>
      <c r="R42" s="36">
        <f t="shared" si="28"/>
        <v>0</v>
      </c>
      <c r="S42" s="17"/>
      <c r="T42" s="17"/>
      <c r="U42" s="17"/>
      <c r="V42" s="17"/>
      <c r="W42" s="36">
        <f t="shared" si="29"/>
        <v>0</v>
      </c>
      <c r="X42" s="17"/>
      <c r="Y42" s="17"/>
      <c r="Z42" s="17"/>
      <c r="AA42" s="17"/>
      <c r="AB42" s="36">
        <f t="shared" si="30"/>
        <v>0</v>
      </c>
    </row>
    <row r="43" ht="12.75" customHeight="1">
      <c r="A43" s="12" t="s">
        <v>78</v>
      </c>
      <c r="B43" s="13" t="s">
        <v>79</v>
      </c>
      <c r="C43" s="14">
        <f t="shared" ref="C43:AB43" si="31">SUM(C44:C50)</f>
        <v>0</v>
      </c>
      <c r="D43" s="14">
        <f t="shared" si="31"/>
        <v>0</v>
      </c>
      <c r="E43" s="14">
        <f t="shared" si="31"/>
        <v>0</v>
      </c>
      <c r="F43" s="14">
        <f t="shared" si="31"/>
        <v>0</v>
      </c>
      <c r="G43" s="14">
        <f t="shared" si="31"/>
        <v>0</v>
      </c>
      <c r="H43" s="14">
        <f t="shared" si="31"/>
        <v>0</v>
      </c>
      <c r="I43" s="14">
        <f t="shared" si="31"/>
        <v>0</v>
      </c>
      <c r="J43" s="14">
        <f t="shared" si="31"/>
        <v>0</v>
      </c>
      <c r="K43" s="14">
        <f t="shared" si="31"/>
        <v>0</v>
      </c>
      <c r="L43" s="14">
        <f t="shared" si="31"/>
        <v>0</v>
      </c>
      <c r="M43" s="14">
        <f t="shared" si="31"/>
        <v>0</v>
      </c>
      <c r="N43" s="14">
        <f t="shared" si="31"/>
        <v>0</v>
      </c>
      <c r="O43" s="14">
        <f t="shared" si="31"/>
        <v>0</v>
      </c>
      <c r="P43" s="14">
        <f t="shared" si="31"/>
        <v>0</v>
      </c>
      <c r="Q43" s="14">
        <f t="shared" si="31"/>
        <v>0</v>
      </c>
      <c r="R43" s="14">
        <f t="shared" si="31"/>
        <v>0</v>
      </c>
      <c r="S43" s="14">
        <f t="shared" si="31"/>
        <v>0</v>
      </c>
      <c r="T43" s="14">
        <f t="shared" si="31"/>
        <v>0</v>
      </c>
      <c r="U43" s="14">
        <f t="shared" si="31"/>
        <v>0</v>
      </c>
      <c r="V43" s="14">
        <f t="shared" si="31"/>
        <v>0</v>
      </c>
      <c r="W43" s="14">
        <f t="shared" si="31"/>
        <v>0</v>
      </c>
      <c r="X43" s="14">
        <f t="shared" si="31"/>
        <v>0</v>
      </c>
      <c r="Y43" s="14">
        <f t="shared" si="31"/>
        <v>0</v>
      </c>
      <c r="Z43" s="14">
        <f t="shared" si="31"/>
        <v>0</v>
      </c>
      <c r="AA43" s="14">
        <f t="shared" si="31"/>
        <v>0</v>
      </c>
      <c r="AB43" s="14">
        <f t="shared" si="31"/>
        <v>0</v>
      </c>
    </row>
    <row r="44" ht="12.75" customHeight="1">
      <c r="A44" s="18">
        <v>35.0</v>
      </c>
      <c r="B44" s="16" t="s">
        <v>80</v>
      </c>
      <c r="C44" s="35">
        <f t="shared" ref="C44:C50" si="32">H44+M44+R44+W44+AB44</f>
        <v>0</v>
      </c>
      <c r="D44" s="17"/>
      <c r="E44" s="17"/>
      <c r="F44" s="17"/>
      <c r="G44" s="17"/>
      <c r="H44" s="36">
        <f t="shared" ref="H44:H50" si="33">SUM(D44:G44)</f>
        <v>0</v>
      </c>
      <c r="I44" s="17"/>
      <c r="J44" s="17"/>
      <c r="K44" s="17"/>
      <c r="L44" s="17"/>
      <c r="M44" s="36">
        <f t="shared" ref="M44:M50" si="34">SUM(I44:L44)</f>
        <v>0</v>
      </c>
      <c r="N44" s="17"/>
      <c r="O44" s="17"/>
      <c r="P44" s="17"/>
      <c r="Q44" s="17"/>
      <c r="R44" s="36">
        <f t="shared" ref="R44:R50" si="35">SUM(N44:Q44)</f>
        <v>0</v>
      </c>
      <c r="S44" s="17"/>
      <c r="T44" s="17"/>
      <c r="U44" s="17"/>
      <c r="V44" s="17"/>
      <c r="W44" s="36">
        <f t="shared" ref="W44:W50" si="36">SUM(S44:V44)</f>
        <v>0</v>
      </c>
      <c r="X44" s="17"/>
      <c r="Y44" s="17"/>
      <c r="Z44" s="17"/>
      <c r="AA44" s="17"/>
      <c r="AB44" s="36">
        <f t="shared" ref="AB44:AB50" si="37">SUM(X44:AA44)</f>
        <v>0</v>
      </c>
    </row>
    <row r="45" ht="12.75" customHeight="1">
      <c r="A45" s="18">
        <v>36.0</v>
      </c>
      <c r="B45" s="16" t="s">
        <v>81</v>
      </c>
      <c r="C45" s="35">
        <f t="shared" si="32"/>
        <v>0</v>
      </c>
      <c r="D45" s="17"/>
      <c r="E45" s="17"/>
      <c r="F45" s="17"/>
      <c r="G45" s="17"/>
      <c r="H45" s="36">
        <f t="shared" si="33"/>
        <v>0</v>
      </c>
      <c r="I45" s="17"/>
      <c r="J45" s="17"/>
      <c r="K45" s="17"/>
      <c r="L45" s="17"/>
      <c r="M45" s="36">
        <f t="shared" si="34"/>
        <v>0</v>
      </c>
      <c r="N45" s="17"/>
      <c r="O45" s="17"/>
      <c r="P45" s="17"/>
      <c r="Q45" s="17"/>
      <c r="R45" s="36">
        <f t="shared" si="35"/>
        <v>0</v>
      </c>
      <c r="S45" s="17"/>
      <c r="T45" s="17"/>
      <c r="U45" s="17"/>
      <c r="V45" s="17"/>
      <c r="W45" s="36">
        <f t="shared" si="36"/>
        <v>0</v>
      </c>
      <c r="X45" s="17"/>
      <c r="Y45" s="17"/>
      <c r="Z45" s="17"/>
      <c r="AA45" s="17"/>
      <c r="AB45" s="36">
        <f t="shared" si="37"/>
        <v>0</v>
      </c>
    </row>
    <row r="46" ht="12.75" customHeight="1">
      <c r="A46" s="18">
        <v>37.0</v>
      </c>
      <c r="B46" s="16" t="s">
        <v>82</v>
      </c>
      <c r="C46" s="35">
        <f t="shared" si="32"/>
        <v>0</v>
      </c>
      <c r="D46" s="17"/>
      <c r="E46" s="17"/>
      <c r="F46" s="17"/>
      <c r="G46" s="17"/>
      <c r="H46" s="36">
        <f t="shared" si="33"/>
        <v>0</v>
      </c>
      <c r="I46" s="17"/>
      <c r="J46" s="17"/>
      <c r="K46" s="17"/>
      <c r="L46" s="17"/>
      <c r="M46" s="36">
        <f t="shared" si="34"/>
        <v>0</v>
      </c>
      <c r="N46" s="17"/>
      <c r="O46" s="17"/>
      <c r="P46" s="17"/>
      <c r="Q46" s="17"/>
      <c r="R46" s="36">
        <f t="shared" si="35"/>
        <v>0</v>
      </c>
      <c r="S46" s="17"/>
      <c r="T46" s="17"/>
      <c r="U46" s="17"/>
      <c r="V46" s="17"/>
      <c r="W46" s="36">
        <f t="shared" si="36"/>
        <v>0</v>
      </c>
      <c r="X46" s="17"/>
      <c r="Y46" s="17"/>
      <c r="Z46" s="17"/>
      <c r="AA46" s="17"/>
      <c r="AB46" s="36">
        <f t="shared" si="37"/>
        <v>0</v>
      </c>
    </row>
    <row r="47" ht="12.75" customHeight="1">
      <c r="A47" s="18">
        <v>38.0</v>
      </c>
      <c r="B47" s="16" t="s">
        <v>83</v>
      </c>
      <c r="C47" s="35">
        <f t="shared" si="32"/>
        <v>0</v>
      </c>
      <c r="D47" s="17"/>
      <c r="E47" s="17"/>
      <c r="F47" s="17"/>
      <c r="G47" s="17"/>
      <c r="H47" s="36">
        <f t="shared" si="33"/>
        <v>0</v>
      </c>
      <c r="I47" s="17"/>
      <c r="J47" s="17"/>
      <c r="K47" s="17"/>
      <c r="L47" s="17"/>
      <c r="M47" s="36">
        <f t="shared" si="34"/>
        <v>0</v>
      </c>
      <c r="N47" s="17"/>
      <c r="O47" s="17"/>
      <c r="P47" s="17"/>
      <c r="Q47" s="17"/>
      <c r="R47" s="36">
        <f t="shared" si="35"/>
        <v>0</v>
      </c>
      <c r="S47" s="17"/>
      <c r="T47" s="17"/>
      <c r="U47" s="17"/>
      <c r="V47" s="17"/>
      <c r="W47" s="36">
        <f t="shared" si="36"/>
        <v>0</v>
      </c>
      <c r="X47" s="17"/>
      <c r="Y47" s="17"/>
      <c r="Z47" s="17"/>
      <c r="AA47" s="17"/>
      <c r="AB47" s="36">
        <f t="shared" si="37"/>
        <v>0</v>
      </c>
    </row>
    <row r="48" ht="12.75" customHeight="1">
      <c r="A48" s="18">
        <v>39.0</v>
      </c>
      <c r="B48" s="16" t="s">
        <v>84</v>
      </c>
      <c r="C48" s="35">
        <f t="shared" si="32"/>
        <v>0</v>
      </c>
      <c r="D48" s="17"/>
      <c r="E48" s="17"/>
      <c r="F48" s="17"/>
      <c r="G48" s="17"/>
      <c r="H48" s="36">
        <f t="shared" si="33"/>
        <v>0</v>
      </c>
      <c r="I48" s="17"/>
      <c r="J48" s="17"/>
      <c r="K48" s="17"/>
      <c r="L48" s="17"/>
      <c r="M48" s="36">
        <f t="shared" si="34"/>
        <v>0</v>
      </c>
      <c r="N48" s="17"/>
      <c r="O48" s="17"/>
      <c r="P48" s="17"/>
      <c r="Q48" s="17"/>
      <c r="R48" s="36">
        <f t="shared" si="35"/>
        <v>0</v>
      </c>
      <c r="S48" s="17"/>
      <c r="T48" s="17"/>
      <c r="U48" s="17"/>
      <c r="V48" s="17"/>
      <c r="W48" s="36">
        <f t="shared" si="36"/>
        <v>0</v>
      </c>
      <c r="X48" s="17"/>
      <c r="Y48" s="17"/>
      <c r="Z48" s="17"/>
      <c r="AA48" s="17"/>
      <c r="AB48" s="36">
        <f t="shared" si="37"/>
        <v>0</v>
      </c>
    </row>
    <row r="49" ht="12.75" customHeight="1">
      <c r="A49" s="18">
        <v>40.0</v>
      </c>
      <c r="B49" s="16" t="s">
        <v>85</v>
      </c>
      <c r="C49" s="35">
        <f t="shared" si="32"/>
        <v>0</v>
      </c>
      <c r="D49" s="17"/>
      <c r="E49" s="17"/>
      <c r="F49" s="17"/>
      <c r="G49" s="17"/>
      <c r="H49" s="36">
        <f t="shared" si="33"/>
        <v>0</v>
      </c>
      <c r="I49" s="17"/>
      <c r="J49" s="17"/>
      <c r="K49" s="17"/>
      <c r="L49" s="17"/>
      <c r="M49" s="36">
        <f t="shared" si="34"/>
        <v>0</v>
      </c>
      <c r="N49" s="17"/>
      <c r="O49" s="17"/>
      <c r="P49" s="17"/>
      <c r="Q49" s="17"/>
      <c r="R49" s="36">
        <f t="shared" si="35"/>
        <v>0</v>
      </c>
      <c r="S49" s="17"/>
      <c r="T49" s="17"/>
      <c r="U49" s="17"/>
      <c r="V49" s="17"/>
      <c r="W49" s="36">
        <f t="shared" si="36"/>
        <v>0</v>
      </c>
      <c r="X49" s="17"/>
      <c r="Y49" s="17"/>
      <c r="Z49" s="17"/>
      <c r="AA49" s="17"/>
      <c r="AB49" s="36">
        <f t="shared" si="37"/>
        <v>0</v>
      </c>
    </row>
    <row r="50" ht="12.75" customHeight="1">
      <c r="A50" s="18">
        <v>41.0</v>
      </c>
      <c r="B50" s="16" t="s">
        <v>45</v>
      </c>
      <c r="C50" s="35">
        <f t="shared" si="32"/>
        <v>0</v>
      </c>
      <c r="D50" s="17"/>
      <c r="E50" s="17"/>
      <c r="F50" s="17"/>
      <c r="G50" s="17"/>
      <c r="H50" s="36">
        <f t="shared" si="33"/>
        <v>0</v>
      </c>
      <c r="I50" s="17"/>
      <c r="J50" s="17"/>
      <c r="K50" s="17"/>
      <c r="L50" s="17"/>
      <c r="M50" s="36">
        <f t="shared" si="34"/>
        <v>0</v>
      </c>
      <c r="N50" s="17"/>
      <c r="O50" s="17"/>
      <c r="P50" s="17"/>
      <c r="Q50" s="17"/>
      <c r="R50" s="36">
        <f t="shared" si="35"/>
        <v>0</v>
      </c>
      <c r="S50" s="17"/>
      <c r="T50" s="17"/>
      <c r="U50" s="17"/>
      <c r="V50" s="17"/>
      <c r="W50" s="36">
        <f t="shared" si="36"/>
        <v>0</v>
      </c>
      <c r="X50" s="17"/>
      <c r="Y50" s="17"/>
      <c r="Z50" s="17"/>
      <c r="AA50" s="17"/>
      <c r="AB50" s="36">
        <f t="shared" si="37"/>
        <v>0</v>
      </c>
    </row>
    <row r="51" ht="12.75" customHeight="1">
      <c r="A51" s="12" t="s">
        <v>86</v>
      </c>
      <c r="B51" s="13" t="s">
        <v>87</v>
      </c>
      <c r="C51" s="14">
        <f t="shared" ref="C51:AB51" si="38">SUM(C52:C61)</f>
        <v>13.96</v>
      </c>
      <c r="D51" s="14">
        <f t="shared" si="38"/>
        <v>2.98</v>
      </c>
      <c r="E51" s="14">
        <f t="shared" si="38"/>
        <v>3.98</v>
      </c>
      <c r="F51" s="14">
        <f t="shared" si="38"/>
        <v>4.02</v>
      </c>
      <c r="G51" s="14">
        <f t="shared" si="38"/>
        <v>2.98</v>
      </c>
      <c r="H51" s="14">
        <f t="shared" si="38"/>
        <v>13.96</v>
      </c>
      <c r="I51" s="14">
        <f t="shared" si="38"/>
        <v>0</v>
      </c>
      <c r="J51" s="14">
        <f t="shared" si="38"/>
        <v>0</v>
      </c>
      <c r="K51" s="14">
        <f t="shared" si="38"/>
        <v>0</v>
      </c>
      <c r="L51" s="14">
        <f t="shared" si="38"/>
        <v>0</v>
      </c>
      <c r="M51" s="14">
        <f t="shared" si="38"/>
        <v>0</v>
      </c>
      <c r="N51" s="14">
        <f t="shared" si="38"/>
        <v>0</v>
      </c>
      <c r="O51" s="14">
        <f t="shared" si="38"/>
        <v>0</v>
      </c>
      <c r="P51" s="14">
        <f t="shared" si="38"/>
        <v>0</v>
      </c>
      <c r="Q51" s="14">
        <f t="shared" si="38"/>
        <v>0</v>
      </c>
      <c r="R51" s="14">
        <f t="shared" si="38"/>
        <v>0</v>
      </c>
      <c r="S51" s="14">
        <f t="shared" si="38"/>
        <v>0</v>
      </c>
      <c r="T51" s="14">
        <f t="shared" si="38"/>
        <v>0</v>
      </c>
      <c r="U51" s="14">
        <f t="shared" si="38"/>
        <v>0</v>
      </c>
      <c r="V51" s="14">
        <f t="shared" si="38"/>
        <v>0</v>
      </c>
      <c r="W51" s="14">
        <f t="shared" si="38"/>
        <v>0</v>
      </c>
      <c r="X51" s="14">
        <f t="shared" si="38"/>
        <v>0</v>
      </c>
      <c r="Y51" s="14">
        <f t="shared" si="38"/>
        <v>0</v>
      </c>
      <c r="Z51" s="14">
        <f t="shared" si="38"/>
        <v>0</v>
      </c>
      <c r="AA51" s="14">
        <f t="shared" si="38"/>
        <v>0</v>
      </c>
      <c r="AB51" s="14">
        <f t="shared" si="38"/>
        <v>0</v>
      </c>
    </row>
    <row r="52" ht="12.75" customHeight="1">
      <c r="A52" s="18">
        <v>42.0</v>
      </c>
      <c r="B52" s="16" t="s">
        <v>88</v>
      </c>
      <c r="C52" s="35">
        <f t="shared" ref="C52:C61" si="39">H52+M52+R52+W52+AB52</f>
        <v>0.748</v>
      </c>
      <c r="D52" s="62">
        <v>0.187</v>
      </c>
      <c r="E52" s="62">
        <v>0.187</v>
      </c>
      <c r="F52" s="62">
        <v>0.187</v>
      </c>
      <c r="G52" s="62">
        <v>0.187</v>
      </c>
      <c r="H52" s="36">
        <f t="shared" ref="H52:H61" si="40">SUM(D52:G52)</f>
        <v>0.748</v>
      </c>
      <c r="I52" s="17"/>
      <c r="J52" s="17"/>
      <c r="K52" s="17"/>
      <c r="L52" s="17"/>
      <c r="M52" s="36">
        <f t="shared" ref="M52:M61" si="41">SUM(I52:L52)</f>
        <v>0</v>
      </c>
      <c r="N52" s="17"/>
      <c r="O52" s="17"/>
      <c r="P52" s="17"/>
      <c r="Q52" s="17"/>
      <c r="R52" s="36">
        <f t="shared" ref="R52:R61" si="42">SUM(N52:Q52)</f>
        <v>0</v>
      </c>
      <c r="S52" s="17"/>
      <c r="T52" s="17"/>
      <c r="U52" s="17"/>
      <c r="V52" s="17"/>
      <c r="W52" s="36">
        <f t="shared" ref="W52:W61" si="43">SUM(S52:V52)</f>
        <v>0</v>
      </c>
      <c r="X52" s="17"/>
      <c r="Y52" s="17"/>
      <c r="Z52" s="17"/>
      <c r="AA52" s="17"/>
      <c r="AB52" s="36">
        <f t="shared" ref="AB52:AB61" si="44">SUM(X52:AA52)</f>
        <v>0</v>
      </c>
    </row>
    <row r="53" ht="12.75" customHeight="1">
      <c r="A53" s="18">
        <v>43.0</v>
      </c>
      <c r="B53" s="16" t="s">
        <v>89</v>
      </c>
      <c r="C53" s="35">
        <f t="shared" si="39"/>
        <v>0</v>
      </c>
      <c r="D53" s="19">
        <v>0.0</v>
      </c>
      <c r="E53" s="19">
        <v>0.0</v>
      </c>
      <c r="F53" s="19">
        <v>0.0</v>
      </c>
      <c r="G53" s="19">
        <v>0.0</v>
      </c>
      <c r="H53" s="36">
        <f t="shared" si="40"/>
        <v>0</v>
      </c>
      <c r="I53" s="17"/>
      <c r="J53" s="17"/>
      <c r="K53" s="17"/>
      <c r="L53" s="17"/>
      <c r="M53" s="36">
        <f t="shared" si="41"/>
        <v>0</v>
      </c>
      <c r="N53" s="17"/>
      <c r="O53" s="17"/>
      <c r="P53" s="17"/>
      <c r="Q53" s="17"/>
      <c r="R53" s="36">
        <f t="shared" si="42"/>
        <v>0</v>
      </c>
      <c r="S53" s="17"/>
      <c r="T53" s="17"/>
      <c r="U53" s="17"/>
      <c r="V53" s="17"/>
      <c r="W53" s="36">
        <f t="shared" si="43"/>
        <v>0</v>
      </c>
      <c r="X53" s="17"/>
      <c r="Y53" s="17"/>
      <c r="Z53" s="17"/>
      <c r="AA53" s="17"/>
      <c r="AB53" s="36">
        <f t="shared" si="44"/>
        <v>0</v>
      </c>
    </row>
    <row r="54" ht="12.75" customHeight="1">
      <c r="A54" s="18">
        <v>44.0</v>
      </c>
      <c r="B54" s="16" t="s">
        <v>90</v>
      </c>
      <c r="C54" s="35">
        <f t="shared" si="39"/>
        <v>0.08</v>
      </c>
      <c r="D54" s="19">
        <v>0.02</v>
      </c>
      <c r="E54" s="19">
        <v>0.02</v>
      </c>
      <c r="F54" s="19">
        <v>0.02</v>
      </c>
      <c r="G54" s="19">
        <v>0.02</v>
      </c>
      <c r="H54" s="36">
        <f t="shared" si="40"/>
        <v>0.08</v>
      </c>
      <c r="I54" s="17"/>
      <c r="J54" s="17"/>
      <c r="K54" s="17"/>
      <c r="L54" s="17"/>
      <c r="M54" s="36">
        <f t="shared" si="41"/>
        <v>0</v>
      </c>
      <c r="N54" s="17"/>
      <c r="O54" s="17"/>
      <c r="P54" s="17"/>
      <c r="Q54" s="17"/>
      <c r="R54" s="36">
        <f t="shared" si="42"/>
        <v>0</v>
      </c>
      <c r="S54" s="17"/>
      <c r="T54" s="17"/>
      <c r="U54" s="17"/>
      <c r="V54" s="17"/>
      <c r="W54" s="36">
        <f t="shared" si="43"/>
        <v>0</v>
      </c>
      <c r="X54" s="17"/>
      <c r="Y54" s="17"/>
      <c r="Z54" s="17"/>
      <c r="AA54" s="17"/>
      <c r="AB54" s="36">
        <f t="shared" si="44"/>
        <v>0</v>
      </c>
    </row>
    <row r="55" ht="12.75" customHeight="1">
      <c r="A55" s="18">
        <v>45.0</v>
      </c>
      <c r="B55" s="16" t="s">
        <v>91</v>
      </c>
      <c r="C55" s="35">
        <f t="shared" si="39"/>
        <v>0.6</v>
      </c>
      <c r="D55" s="42">
        <v>0.15</v>
      </c>
      <c r="E55" s="42">
        <v>0.15</v>
      </c>
      <c r="F55" s="42">
        <v>0.15</v>
      </c>
      <c r="G55" s="42">
        <v>0.15</v>
      </c>
      <c r="H55" s="36">
        <f t="shared" si="40"/>
        <v>0.6</v>
      </c>
      <c r="I55" s="17"/>
      <c r="J55" s="17"/>
      <c r="K55" s="17"/>
      <c r="L55" s="17"/>
      <c r="M55" s="36">
        <f t="shared" si="41"/>
        <v>0</v>
      </c>
      <c r="N55" s="17"/>
      <c r="O55" s="17"/>
      <c r="P55" s="17"/>
      <c r="Q55" s="17"/>
      <c r="R55" s="36">
        <f t="shared" si="42"/>
        <v>0</v>
      </c>
      <c r="S55" s="17"/>
      <c r="T55" s="17"/>
      <c r="U55" s="17"/>
      <c r="V55" s="17"/>
      <c r="W55" s="36">
        <f t="shared" si="43"/>
        <v>0</v>
      </c>
      <c r="X55" s="17"/>
      <c r="Y55" s="17"/>
      <c r="Z55" s="17"/>
      <c r="AA55" s="17"/>
      <c r="AB55" s="36">
        <f t="shared" si="44"/>
        <v>0</v>
      </c>
    </row>
    <row r="56" ht="12.75" customHeight="1">
      <c r="A56" s="18">
        <v>46.0</v>
      </c>
      <c r="B56" s="16" t="s">
        <v>92</v>
      </c>
      <c r="C56" s="35">
        <f t="shared" si="39"/>
        <v>8.292</v>
      </c>
      <c r="D56" s="19">
        <v>2.073</v>
      </c>
      <c r="E56" s="19">
        <v>2.073</v>
      </c>
      <c r="F56" s="19">
        <v>2.073</v>
      </c>
      <c r="G56" s="19">
        <v>2.073</v>
      </c>
      <c r="H56" s="36">
        <f t="shared" si="40"/>
        <v>8.292</v>
      </c>
      <c r="I56" s="17"/>
      <c r="J56" s="17"/>
      <c r="K56" s="17"/>
      <c r="L56" s="17"/>
      <c r="M56" s="36">
        <f t="shared" si="41"/>
        <v>0</v>
      </c>
      <c r="N56" s="17"/>
      <c r="O56" s="17"/>
      <c r="P56" s="17"/>
      <c r="Q56" s="17"/>
      <c r="R56" s="36">
        <f t="shared" si="42"/>
        <v>0</v>
      </c>
      <c r="S56" s="17"/>
      <c r="T56" s="17"/>
      <c r="U56" s="17"/>
      <c r="V56" s="17"/>
      <c r="W56" s="36">
        <f t="shared" si="43"/>
        <v>0</v>
      </c>
      <c r="X56" s="17"/>
      <c r="Y56" s="17"/>
      <c r="Z56" s="17"/>
      <c r="AA56" s="17"/>
      <c r="AB56" s="36">
        <f t="shared" si="44"/>
        <v>0</v>
      </c>
    </row>
    <row r="57" ht="12.75" customHeight="1">
      <c r="A57" s="18">
        <v>47.0</v>
      </c>
      <c r="B57" s="16" t="s">
        <v>93</v>
      </c>
      <c r="C57" s="35">
        <f t="shared" si="39"/>
        <v>0</v>
      </c>
      <c r="D57" s="17"/>
      <c r="E57" s="19"/>
      <c r="F57" s="19"/>
      <c r="G57" s="17"/>
      <c r="H57" s="36">
        <f t="shared" si="40"/>
        <v>0</v>
      </c>
      <c r="I57" s="17"/>
      <c r="J57" s="17"/>
      <c r="K57" s="17"/>
      <c r="L57" s="17"/>
      <c r="M57" s="36">
        <f t="shared" si="41"/>
        <v>0</v>
      </c>
      <c r="N57" s="17"/>
      <c r="O57" s="17"/>
      <c r="P57" s="17"/>
      <c r="Q57" s="17"/>
      <c r="R57" s="36">
        <f t="shared" si="42"/>
        <v>0</v>
      </c>
      <c r="S57" s="17"/>
      <c r="T57" s="17"/>
      <c r="U57" s="17"/>
      <c r="V57" s="17"/>
      <c r="W57" s="36">
        <f t="shared" si="43"/>
        <v>0</v>
      </c>
      <c r="X57" s="17"/>
      <c r="Y57" s="17"/>
      <c r="Z57" s="17"/>
      <c r="AA57" s="17"/>
      <c r="AB57" s="36">
        <f t="shared" si="44"/>
        <v>0</v>
      </c>
    </row>
    <row r="58" ht="12.75" customHeight="1">
      <c r="A58" s="18">
        <v>48.0</v>
      </c>
      <c r="B58" s="16" t="s">
        <v>94</v>
      </c>
      <c r="C58" s="35">
        <f t="shared" si="39"/>
        <v>0</v>
      </c>
      <c r="D58" s="17"/>
      <c r="E58" s="19"/>
      <c r="F58" s="19"/>
      <c r="G58" s="17"/>
      <c r="H58" s="36">
        <f t="shared" si="40"/>
        <v>0</v>
      </c>
      <c r="I58" s="17"/>
      <c r="J58" s="17"/>
      <c r="K58" s="17"/>
      <c r="L58" s="17"/>
      <c r="M58" s="36">
        <f t="shared" si="41"/>
        <v>0</v>
      </c>
      <c r="N58" s="17"/>
      <c r="O58" s="17"/>
      <c r="P58" s="17"/>
      <c r="Q58" s="17"/>
      <c r="R58" s="36">
        <f t="shared" si="42"/>
        <v>0</v>
      </c>
      <c r="S58" s="17"/>
      <c r="T58" s="17"/>
      <c r="U58" s="17"/>
      <c r="V58" s="17"/>
      <c r="W58" s="36">
        <f t="shared" si="43"/>
        <v>0</v>
      </c>
      <c r="X58" s="17"/>
      <c r="Y58" s="17"/>
      <c r="Z58" s="17"/>
      <c r="AA58" s="17"/>
      <c r="AB58" s="36">
        <f t="shared" si="44"/>
        <v>0</v>
      </c>
    </row>
    <row r="59" ht="12.75" customHeight="1">
      <c r="A59" s="18">
        <v>49.0</v>
      </c>
      <c r="B59" s="16" t="s">
        <v>95</v>
      </c>
      <c r="C59" s="35">
        <f t="shared" si="39"/>
        <v>1.5</v>
      </c>
      <c r="D59" s="19"/>
      <c r="E59" s="19">
        <v>1.0</v>
      </c>
      <c r="F59" s="19">
        <v>0.5</v>
      </c>
      <c r="G59" s="19"/>
      <c r="H59" s="36">
        <f t="shared" si="40"/>
        <v>1.5</v>
      </c>
      <c r="I59" s="17"/>
      <c r="J59" s="17"/>
      <c r="K59" s="17"/>
      <c r="L59" s="17"/>
      <c r="M59" s="36">
        <f t="shared" si="41"/>
        <v>0</v>
      </c>
      <c r="N59" s="17"/>
      <c r="O59" s="17"/>
      <c r="P59" s="17"/>
      <c r="Q59" s="17"/>
      <c r="R59" s="36">
        <f t="shared" si="42"/>
        <v>0</v>
      </c>
      <c r="S59" s="17"/>
      <c r="T59" s="17"/>
      <c r="U59" s="17"/>
      <c r="V59" s="17"/>
      <c r="W59" s="36">
        <f t="shared" si="43"/>
        <v>0</v>
      </c>
      <c r="X59" s="17"/>
      <c r="Y59" s="17"/>
      <c r="Z59" s="17"/>
      <c r="AA59" s="17"/>
      <c r="AB59" s="36">
        <f t="shared" si="44"/>
        <v>0</v>
      </c>
    </row>
    <row r="60" ht="12.75" customHeight="1">
      <c r="A60" s="18">
        <v>50.0</v>
      </c>
      <c r="B60" s="16" t="s">
        <v>96</v>
      </c>
      <c r="C60" s="35">
        <f t="shared" si="39"/>
        <v>2.74</v>
      </c>
      <c r="D60" s="19">
        <v>0.55</v>
      </c>
      <c r="E60" s="19">
        <v>0.55</v>
      </c>
      <c r="F60" s="19">
        <v>1.09</v>
      </c>
      <c r="G60" s="19">
        <v>0.55</v>
      </c>
      <c r="H60" s="36">
        <f t="shared" si="40"/>
        <v>2.74</v>
      </c>
      <c r="I60" s="17"/>
      <c r="J60" s="17"/>
      <c r="K60" s="17"/>
      <c r="L60" s="17"/>
      <c r="M60" s="36">
        <f t="shared" si="41"/>
        <v>0</v>
      </c>
      <c r="N60" s="17"/>
      <c r="O60" s="17"/>
      <c r="P60" s="17"/>
      <c r="Q60" s="17"/>
      <c r="R60" s="36">
        <f t="shared" si="42"/>
        <v>0</v>
      </c>
      <c r="S60" s="17"/>
      <c r="T60" s="17"/>
      <c r="U60" s="17"/>
      <c r="V60" s="17"/>
      <c r="W60" s="36">
        <f t="shared" si="43"/>
        <v>0</v>
      </c>
      <c r="X60" s="17"/>
      <c r="Y60" s="17"/>
      <c r="Z60" s="17"/>
      <c r="AA60" s="17"/>
      <c r="AB60" s="36">
        <f t="shared" si="44"/>
        <v>0</v>
      </c>
    </row>
    <row r="61" ht="12.75" customHeight="1">
      <c r="A61" s="18">
        <v>51.0</v>
      </c>
      <c r="B61" s="16" t="s">
        <v>45</v>
      </c>
      <c r="C61" s="35">
        <f t="shared" si="39"/>
        <v>0</v>
      </c>
      <c r="D61" s="17"/>
      <c r="E61" s="17"/>
      <c r="F61" s="17"/>
      <c r="G61" s="17"/>
      <c r="H61" s="36">
        <f t="shared" si="40"/>
        <v>0</v>
      </c>
      <c r="I61" s="17"/>
      <c r="J61" s="17"/>
      <c r="K61" s="17"/>
      <c r="L61" s="17"/>
      <c r="M61" s="36">
        <f t="shared" si="41"/>
        <v>0</v>
      </c>
      <c r="N61" s="17"/>
      <c r="O61" s="17"/>
      <c r="P61" s="17"/>
      <c r="Q61" s="17"/>
      <c r="R61" s="36">
        <f t="shared" si="42"/>
        <v>0</v>
      </c>
      <c r="S61" s="17"/>
      <c r="T61" s="17"/>
      <c r="U61" s="17"/>
      <c r="V61" s="17"/>
      <c r="W61" s="36">
        <f t="shared" si="43"/>
        <v>0</v>
      </c>
      <c r="X61" s="17"/>
      <c r="Y61" s="17"/>
      <c r="Z61" s="17"/>
      <c r="AA61" s="17"/>
      <c r="AB61" s="36">
        <f t="shared" si="44"/>
        <v>0</v>
      </c>
    </row>
    <row r="62" ht="12.75" customHeight="1">
      <c r="A62" s="12" t="s">
        <v>97</v>
      </c>
      <c r="B62" s="13" t="s">
        <v>98</v>
      </c>
      <c r="C62" s="14">
        <f t="shared" ref="C62:AB62" si="45">SUM(C63:C72)</f>
        <v>6.54</v>
      </c>
      <c r="D62" s="14">
        <f t="shared" si="45"/>
        <v>0</v>
      </c>
      <c r="E62" s="14">
        <f t="shared" si="45"/>
        <v>2.07</v>
      </c>
      <c r="F62" s="14">
        <f t="shared" si="45"/>
        <v>2.155</v>
      </c>
      <c r="G62" s="14">
        <f t="shared" si="45"/>
        <v>1.035</v>
      </c>
      <c r="H62" s="14">
        <f t="shared" si="45"/>
        <v>5.26</v>
      </c>
      <c r="I62" s="14">
        <f t="shared" si="45"/>
        <v>0</v>
      </c>
      <c r="J62" s="14">
        <f t="shared" si="45"/>
        <v>0</v>
      </c>
      <c r="K62" s="14">
        <f t="shared" si="45"/>
        <v>0.16</v>
      </c>
      <c r="L62" s="14">
        <f t="shared" si="45"/>
        <v>0.16</v>
      </c>
      <c r="M62" s="14">
        <f t="shared" si="45"/>
        <v>0.32</v>
      </c>
      <c r="N62" s="14">
        <f t="shared" si="45"/>
        <v>0</v>
      </c>
      <c r="O62" s="14">
        <f t="shared" si="45"/>
        <v>0</v>
      </c>
      <c r="P62" s="14">
        <f t="shared" si="45"/>
        <v>0.16</v>
      </c>
      <c r="Q62" s="14">
        <f t="shared" si="45"/>
        <v>0.16</v>
      </c>
      <c r="R62" s="14">
        <f t="shared" si="45"/>
        <v>0.32</v>
      </c>
      <c r="S62" s="14">
        <f t="shared" si="45"/>
        <v>0</v>
      </c>
      <c r="T62" s="14">
        <f t="shared" si="45"/>
        <v>0</v>
      </c>
      <c r="U62" s="14">
        <f t="shared" si="45"/>
        <v>0.16</v>
      </c>
      <c r="V62" s="14">
        <f t="shared" si="45"/>
        <v>0.16</v>
      </c>
      <c r="W62" s="14">
        <f t="shared" si="45"/>
        <v>0.32</v>
      </c>
      <c r="X62" s="14">
        <f t="shared" si="45"/>
        <v>0</v>
      </c>
      <c r="Y62" s="14">
        <f t="shared" si="45"/>
        <v>0</v>
      </c>
      <c r="Z62" s="14">
        <f t="shared" si="45"/>
        <v>0.16</v>
      </c>
      <c r="AA62" s="14">
        <f t="shared" si="45"/>
        <v>0.16</v>
      </c>
      <c r="AB62" s="14">
        <f t="shared" si="45"/>
        <v>0.32</v>
      </c>
    </row>
    <row r="63" ht="12.75" customHeight="1">
      <c r="A63" s="18">
        <v>52.0</v>
      </c>
      <c r="B63" s="16" t="s">
        <v>99</v>
      </c>
      <c r="C63" s="35">
        <f t="shared" ref="C63:C73" si="46">H63+M63+R63+W63+AB63</f>
        <v>0</v>
      </c>
      <c r="D63" s="17"/>
      <c r="E63" s="17"/>
      <c r="F63" s="17"/>
      <c r="G63" s="17"/>
      <c r="H63" s="36">
        <f t="shared" ref="H63:H73" si="47">SUM(D63:G63)</f>
        <v>0</v>
      </c>
      <c r="I63" s="17"/>
      <c r="J63" s="17"/>
      <c r="K63" s="17"/>
      <c r="L63" s="17"/>
      <c r="M63" s="36">
        <f t="shared" ref="M63:M73" si="48">SUM(I63:L63)</f>
        <v>0</v>
      </c>
      <c r="N63" s="17"/>
      <c r="O63" s="17"/>
      <c r="P63" s="17"/>
      <c r="Q63" s="17"/>
      <c r="R63" s="36">
        <f t="shared" ref="R63:R73" si="49">SUM(N63:Q63)</f>
        <v>0</v>
      </c>
      <c r="S63" s="17"/>
      <c r="T63" s="17"/>
      <c r="U63" s="17"/>
      <c r="V63" s="17"/>
      <c r="W63" s="36">
        <f t="shared" ref="W63:W73" si="50">SUM(S63:V63)</f>
        <v>0</v>
      </c>
      <c r="X63" s="17"/>
      <c r="Y63" s="17"/>
      <c r="Z63" s="17"/>
      <c r="AA63" s="17"/>
      <c r="AB63" s="36">
        <f t="shared" ref="AB63:AB73" si="51">SUM(X63:AA63)</f>
        <v>0</v>
      </c>
    </row>
    <row r="64" ht="12.75" customHeight="1">
      <c r="A64" s="18">
        <v>53.0</v>
      </c>
      <c r="B64" s="16" t="s">
        <v>100</v>
      </c>
      <c r="C64" s="35">
        <f t="shared" si="46"/>
        <v>2.4</v>
      </c>
      <c r="D64" s="17"/>
      <c r="E64" s="17"/>
      <c r="F64" s="19">
        <v>1.12</v>
      </c>
      <c r="G64" s="17"/>
      <c r="H64" s="36">
        <f t="shared" si="47"/>
        <v>1.12</v>
      </c>
      <c r="I64" s="17"/>
      <c r="J64" s="17"/>
      <c r="K64" s="19">
        <v>0.16</v>
      </c>
      <c r="L64" s="19">
        <v>0.16</v>
      </c>
      <c r="M64" s="36">
        <f t="shared" si="48"/>
        <v>0.32</v>
      </c>
      <c r="N64" s="17"/>
      <c r="O64" s="17"/>
      <c r="P64" s="19">
        <v>0.16</v>
      </c>
      <c r="Q64" s="19">
        <v>0.16</v>
      </c>
      <c r="R64" s="36">
        <f t="shared" si="49"/>
        <v>0.32</v>
      </c>
      <c r="S64" s="17"/>
      <c r="T64" s="17"/>
      <c r="U64" s="19">
        <v>0.16</v>
      </c>
      <c r="V64" s="19">
        <v>0.16</v>
      </c>
      <c r="W64" s="36">
        <f t="shared" si="50"/>
        <v>0.32</v>
      </c>
      <c r="X64" s="17"/>
      <c r="Y64" s="17"/>
      <c r="Z64" s="19">
        <v>0.16</v>
      </c>
      <c r="AA64" s="19">
        <v>0.16</v>
      </c>
      <c r="AB64" s="36">
        <f t="shared" si="51"/>
        <v>0.32</v>
      </c>
    </row>
    <row r="65" ht="12.75" customHeight="1">
      <c r="A65" s="18">
        <v>54.0</v>
      </c>
      <c r="B65" s="16" t="s">
        <v>101</v>
      </c>
      <c r="C65" s="35">
        <f t="shared" si="46"/>
        <v>4.14</v>
      </c>
      <c r="D65" s="17"/>
      <c r="E65" s="19">
        <v>2.07</v>
      </c>
      <c r="F65" s="19">
        <v>1.035</v>
      </c>
      <c r="G65" s="19">
        <v>1.035</v>
      </c>
      <c r="H65" s="36">
        <f t="shared" si="47"/>
        <v>4.14</v>
      </c>
      <c r="I65" s="17"/>
      <c r="J65" s="17"/>
      <c r="K65" s="17"/>
      <c r="L65" s="17"/>
      <c r="M65" s="36">
        <f t="shared" si="48"/>
        <v>0</v>
      </c>
      <c r="N65" s="17"/>
      <c r="O65" s="17"/>
      <c r="P65" s="17"/>
      <c r="Q65" s="17"/>
      <c r="R65" s="36">
        <f t="shared" si="49"/>
        <v>0</v>
      </c>
      <c r="S65" s="17"/>
      <c r="T65" s="17"/>
      <c r="U65" s="17"/>
      <c r="V65" s="17"/>
      <c r="W65" s="36">
        <f t="shared" si="50"/>
        <v>0</v>
      </c>
      <c r="X65" s="17"/>
      <c r="Y65" s="17"/>
      <c r="Z65" s="17"/>
      <c r="AA65" s="17"/>
      <c r="AB65" s="36">
        <f t="shared" si="51"/>
        <v>0</v>
      </c>
    </row>
    <row r="66" ht="12.75" customHeight="1">
      <c r="A66" s="18">
        <v>55.0</v>
      </c>
      <c r="B66" s="16" t="s">
        <v>102</v>
      </c>
      <c r="C66" s="35">
        <f t="shared" si="46"/>
        <v>0</v>
      </c>
      <c r="D66" s="17"/>
      <c r="E66" s="17"/>
      <c r="F66" s="17"/>
      <c r="G66" s="17"/>
      <c r="H66" s="36">
        <f t="shared" si="47"/>
        <v>0</v>
      </c>
      <c r="I66" s="17"/>
      <c r="J66" s="17"/>
      <c r="K66" s="17"/>
      <c r="L66" s="17"/>
      <c r="M66" s="36">
        <f t="shared" si="48"/>
        <v>0</v>
      </c>
      <c r="N66" s="17"/>
      <c r="O66" s="17"/>
      <c r="P66" s="17"/>
      <c r="Q66" s="17"/>
      <c r="R66" s="36">
        <f t="shared" si="49"/>
        <v>0</v>
      </c>
      <c r="S66" s="17"/>
      <c r="T66" s="17"/>
      <c r="U66" s="17"/>
      <c r="V66" s="17"/>
      <c r="W66" s="36">
        <f t="shared" si="50"/>
        <v>0</v>
      </c>
      <c r="X66" s="17"/>
      <c r="Y66" s="17"/>
      <c r="Z66" s="17"/>
      <c r="AA66" s="17"/>
      <c r="AB66" s="36">
        <f t="shared" si="51"/>
        <v>0</v>
      </c>
    </row>
    <row r="67" ht="12.75" customHeight="1">
      <c r="A67" s="18">
        <v>56.0</v>
      </c>
      <c r="B67" s="16" t="s">
        <v>103</v>
      </c>
      <c r="C67" s="35">
        <f t="shared" si="46"/>
        <v>0</v>
      </c>
      <c r="D67" s="17"/>
      <c r="E67" s="17"/>
      <c r="F67" s="17"/>
      <c r="G67" s="17"/>
      <c r="H67" s="36">
        <f t="shared" si="47"/>
        <v>0</v>
      </c>
      <c r="I67" s="17"/>
      <c r="J67" s="17"/>
      <c r="K67" s="17"/>
      <c r="L67" s="17"/>
      <c r="M67" s="36">
        <f t="shared" si="48"/>
        <v>0</v>
      </c>
      <c r="N67" s="17"/>
      <c r="O67" s="17"/>
      <c r="P67" s="17"/>
      <c r="Q67" s="17"/>
      <c r="R67" s="36">
        <f t="shared" si="49"/>
        <v>0</v>
      </c>
      <c r="S67" s="17"/>
      <c r="T67" s="17"/>
      <c r="U67" s="17"/>
      <c r="V67" s="17"/>
      <c r="W67" s="36">
        <f t="shared" si="50"/>
        <v>0</v>
      </c>
      <c r="X67" s="17"/>
      <c r="Y67" s="17"/>
      <c r="Z67" s="17"/>
      <c r="AA67" s="17"/>
      <c r="AB67" s="36">
        <f t="shared" si="51"/>
        <v>0</v>
      </c>
    </row>
    <row r="68" ht="12.75" customHeight="1">
      <c r="A68" s="18">
        <v>57.0</v>
      </c>
      <c r="B68" s="16" t="s">
        <v>104</v>
      </c>
      <c r="C68" s="35">
        <f t="shared" si="46"/>
        <v>0</v>
      </c>
      <c r="D68" s="17"/>
      <c r="E68" s="17"/>
      <c r="F68" s="17"/>
      <c r="G68" s="17"/>
      <c r="H68" s="36">
        <f t="shared" si="47"/>
        <v>0</v>
      </c>
      <c r="I68" s="17"/>
      <c r="J68" s="17"/>
      <c r="K68" s="17"/>
      <c r="L68" s="17"/>
      <c r="M68" s="36">
        <f t="shared" si="48"/>
        <v>0</v>
      </c>
      <c r="N68" s="17"/>
      <c r="O68" s="17"/>
      <c r="P68" s="17"/>
      <c r="Q68" s="17"/>
      <c r="R68" s="36">
        <f t="shared" si="49"/>
        <v>0</v>
      </c>
      <c r="S68" s="17"/>
      <c r="T68" s="17"/>
      <c r="U68" s="17"/>
      <c r="V68" s="17"/>
      <c r="W68" s="36">
        <f t="shared" si="50"/>
        <v>0</v>
      </c>
      <c r="X68" s="17"/>
      <c r="Y68" s="17"/>
      <c r="Z68" s="17"/>
      <c r="AA68" s="17"/>
      <c r="AB68" s="36">
        <f t="shared" si="51"/>
        <v>0</v>
      </c>
    </row>
    <row r="69" ht="12.75" customHeight="1">
      <c r="A69" s="18">
        <v>58.0</v>
      </c>
      <c r="B69" s="16" t="s">
        <v>105</v>
      </c>
      <c r="C69" s="35">
        <f t="shared" si="46"/>
        <v>0</v>
      </c>
      <c r="D69" s="17"/>
      <c r="E69" s="17"/>
      <c r="F69" s="17"/>
      <c r="G69" s="17"/>
      <c r="H69" s="36">
        <f t="shared" si="47"/>
        <v>0</v>
      </c>
      <c r="I69" s="17"/>
      <c r="J69" s="17"/>
      <c r="K69" s="17"/>
      <c r="L69" s="17"/>
      <c r="M69" s="36">
        <f t="shared" si="48"/>
        <v>0</v>
      </c>
      <c r="N69" s="17"/>
      <c r="O69" s="17"/>
      <c r="P69" s="17"/>
      <c r="Q69" s="17"/>
      <c r="R69" s="36">
        <f t="shared" si="49"/>
        <v>0</v>
      </c>
      <c r="S69" s="17"/>
      <c r="T69" s="17"/>
      <c r="U69" s="17"/>
      <c r="V69" s="17"/>
      <c r="W69" s="36">
        <f t="shared" si="50"/>
        <v>0</v>
      </c>
      <c r="X69" s="17"/>
      <c r="Y69" s="17"/>
      <c r="Z69" s="17"/>
      <c r="AA69" s="17"/>
      <c r="AB69" s="36">
        <f t="shared" si="51"/>
        <v>0</v>
      </c>
    </row>
    <row r="70" ht="12.75" customHeight="1">
      <c r="A70" s="18">
        <v>59.0</v>
      </c>
      <c r="B70" s="16" t="s">
        <v>106</v>
      </c>
      <c r="C70" s="35">
        <f t="shared" si="46"/>
        <v>0</v>
      </c>
      <c r="D70" s="17"/>
      <c r="E70" s="17"/>
      <c r="F70" s="17"/>
      <c r="G70" s="17"/>
      <c r="H70" s="36">
        <f t="shared" si="47"/>
        <v>0</v>
      </c>
      <c r="I70" s="17"/>
      <c r="J70" s="17"/>
      <c r="K70" s="17"/>
      <c r="L70" s="17"/>
      <c r="M70" s="36">
        <f t="shared" si="48"/>
        <v>0</v>
      </c>
      <c r="N70" s="17"/>
      <c r="O70" s="17"/>
      <c r="P70" s="17"/>
      <c r="Q70" s="17"/>
      <c r="R70" s="36">
        <f t="shared" si="49"/>
        <v>0</v>
      </c>
      <c r="S70" s="17"/>
      <c r="T70" s="17"/>
      <c r="U70" s="17"/>
      <c r="V70" s="17"/>
      <c r="W70" s="36">
        <f t="shared" si="50"/>
        <v>0</v>
      </c>
      <c r="X70" s="17"/>
      <c r="Y70" s="17"/>
      <c r="Z70" s="17"/>
      <c r="AA70" s="17"/>
      <c r="AB70" s="36">
        <f t="shared" si="51"/>
        <v>0</v>
      </c>
    </row>
    <row r="71" ht="12.75" customHeight="1">
      <c r="A71" s="18">
        <v>60.0</v>
      </c>
      <c r="B71" s="16" t="s">
        <v>107</v>
      </c>
      <c r="C71" s="35">
        <f t="shared" si="46"/>
        <v>0</v>
      </c>
      <c r="D71" s="17"/>
      <c r="E71" s="17"/>
      <c r="F71" s="17"/>
      <c r="G71" s="17"/>
      <c r="H71" s="36">
        <f t="shared" si="47"/>
        <v>0</v>
      </c>
      <c r="I71" s="17"/>
      <c r="J71" s="17"/>
      <c r="K71" s="17"/>
      <c r="L71" s="17"/>
      <c r="M71" s="36">
        <f t="shared" si="48"/>
        <v>0</v>
      </c>
      <c r="N71" s="17"/>
      <c r="O71" s="17"/>
      <c r="P71" s="17"/>
      <c r="Q71" s="17"/>
      <c r="R71" s="36">
        <f t="shared" si="49"/>
        <v>0</v>
      </c>
      <c r="S71" s="17"/>
      <c r="T71" s="17"/>
      <c r="U71" s="17"/>
      <c r="V71" s="17"/>
      <c r="W71" s="36">
        <f t="shared" si="50"/>
        <v>0</v>
      </c>
      <c r="X71" s="17"/>
      <c r="Y71" s="17"/>
      <c r="Z71" s="17"/>
      <c r="AA71" s="17"/>
      <c r="AB71" s="36">
        <f t="shared" si="51"/>
        <v>0</v>
      </c>
    </row>
    <row r="72" ht="12.75" customHeight="1">
      <c r="A72" s="18">
        <v>61.0</v>
      </c>
      <c r="B72" s="16" t="s">
        <v>45</v>
      </c>
      <c r="C72" s="35">
        <f t="shared" si="46"/>
        <v>0</v>
      </c>
      <c r="D72" s="17"/>
      <c r="E72" s="17"/>
      <c r="F72" s="17"/>
      <c r="G72" s="17"/>
      <c r="H72" s="36">
        <f t="shared" si="47"/>
        <v>0</v>
      </c>
      <c r="I72" s="17"/>
      <c r="J72" s="17"/>
      <c r="K72" s="17"/>
      <c r="L72" s="17"/>
      <c r="M72" s="36">
        <f t="shared" si="48"/>
        <v>0</v>
      </c>
      <c r="N72" s="17"/>
      <c r="O72" s="17"/>
      <c r="P72" s="17"/>
      <c r="Q72" s="17"/>
      <c r="R72" s="36">
        <f t="shared" si="49"/>
        <v>0</v>
      </c>
      <c r="S72" s="17"/>
      <c r="T72" s="17"/>
      <c r="U72" s="17"/>
      <c r="V72" s="17"/>
      <c r="W72" s="36">
        <f t="shared" si="50"/>
        <v>0</v>
      </c>
      <c r="X72" s="17"/>
      <c r="Y72" s="17"/>
      <c r="Z72" s="17"/>
      <c r="AA72" s="17"/>
      <c r="AB72" s="36">
        <f t="shared" si="51"/>
        <v>0</v>
      </c>
    </row>
    <row r="73" ht="12.75" customHeight="1">
      <c r="A73" s="12">
        <v>62.0</v>
      </c>
      <c r="B73" s="13" t="s">
        <v>108</v>
      </c>
      <c r="C73" s="14">
        <f t="shared" si="46"/>
        <v>0</v>
      </c>
      <c r="D73" s="14"/>
      <c r="E73" s="14"/>
      <c r="F73" s="14"/>
      <c r="G73" s="14"/>
      <c r="H73" s="14">
        <f t="shared" si="47"/>
        <v>0</v>
      </c>
      <c r="I73" s="14"/>
      <c r="J73" s="14"/>
      <c r="K73" s="14"/>
      <c r="L73" s="14"/>
      <c r="M73" s="14">
        <f t="shared" si="48"/>
        <v>0</v>
      </c>
      <c r="N73" s="14"/>
      <c r="O73" s="14"/>
      <c r="P73" s="14"/>
      <c r="Q73" s="14"/>
      <c r="R73" s="14">
        <f t="shared" si="49"/>
        <v>0</v>
      </c>
      <c r="S73" s="14"/>
      <c r="T73" s="14"/>
      <c r="U73" s="14"/>
      <c r="V73" s="14"/>
      <c r="W73" s="14">
        <f t="shared" si="50"/>
        <v>0</v>
      </c>
      <c r="X73" s="14"/>
      <c r="Y73" s="14"/>
      <c r="Z73" s="14"/>
      <c r="AA73" s="14"/>
      <c r="AB73" s="14">
        <f t="shared" si="51"/>
        <v>0</v>
      </c>
    </row>
    <row r="74" ht="12.75" customHeight="1">
      <c r="A74" s="9" t="s">
        <v>109</v>
      </c>
      <c r="B74" s="10" t="s">
        <v>110</v>
      </c>
      <c r="C74" s="11">
        <f t="shared" ref="C74:AB74" si="52">C75+C76+C82+C87+C100+C105+C106+C107</f>
        <v>66.29478</v>
      </c>
      <c r="D74" s="11">
        <f t="shared" si="52"/>
        <v>5.26375</v>
      </c>
      <c r="E74" s="11">
        <f t="shared" si="52"/>
        <v>18.86375</v>
      </c>
      <c r="F74" s="11">
        <f t="shared" si="52"/>
        <v>17.15353</v>
      </c>
      <c r="G74" s="11">
        <f t="shared" si="52"/>
        <v>15.14375</v>
      </c>
      <c r="H74" s="11">
        <f t="shared" si="52"/>
        <v>56.42478</v>
      </c>
      <c r="I74" s="11">
        <f t="shared" si="52"/>
        <v>0</v>
      </c>
      <c r="J74" s="11">
        <f t="shared" si="52"/>
        <v>1.08</v>
      </c>
      <c r="K74" s="11">
        <f t="shared" si="52"/>
        <v>0.8</v>
      </c>
      <c r="L74" s="11">
        <f t="shared" si="52"/>
        <v>0.8</v>
      </c>
      <c r="M74" s="11">
        <f t="shared" si="52"/>
        <v>2.68</v>
      </c>
      <c r="N74" s="11">
        <f t="shared" si="52"/>
        <v>0</v>
      </c>
      <c r="O74" s="11">
        <f t="shared" si="52"/>
        <v>0.98</v>
      </c>
      <c r="P74" s="11">
        <f t="shared" si="52"/>
        <v>0.6</v>
      </c>
      <c r="Q74" s="11">
        <f t="shared" si="52"/>
        <v>0.65</v>
      </c>
      <c r="R74" s="11">
        <f t="shared" si="52"/>
        <v>2.23</v>
      </c>
      <c r="S74" s="11">
        <f t="shared" si="52"/>
        <v>0</v>
      </c>
      <c r="T74" s="11">
        <f t="shared" si="52"/>
        <v>1</v>
      </c>
      <c r="U74" s="11">
        <f t="shared" si="52"/>
        <v>0.78</v>
      </c>
      <c r="V74" s="11">
        <f t="shared" si="52"/>
        <v>0.65</v>
      </c>
      <c r="W74" s="11">
        <f t="shared" si="52"/>
        <v>2.43</v>
      </c>
      <c r="X74" s="11">
        <f t="shared" si="52"/>
        <v>0</v>
      </c>
      <c r="Y74" s="11">
        <f t="shared" si="52"/>
        <v>0.88</v>
      </c>
      <c r="Z74" s="11">
        <f t="shared" si="52"/>
        <v>0.85</v>
      </c>
      <c r="AA74" s="11">
        <f t="shared" si="52"/>
        <v>0.8</v>
      </c>
      <c r="AB74" s="11">
        <f t="shared" si="52"/>
        <v>2.53</v>
      </c>
    </row>
    <row r="75" ht="12.75" customHeight="1">
      <c r="A75" s="12">
        <v>63.0</v>
      </c>
      <c r="B75" s="13" t="s">
        <v>111</v>
      </c>
      <c r="C75" s="14">
        <f>H75+M75+R75+W75+AB75</f>
        <v>3.83</v>
      </c>
      <c r="D75" s="14"/>
      <c r="E75" s="28">
        <v>1.27</v>
      </c>
      <c r="F75" s="28">
        <v>1.27</v>
      </c>
      <c r="G75" s="28">
        <v>1.29</v>
      </c>
      <c r="H75" s="14">
        <f>SUM(D75:G75)</f>
        <v>3.83</v>
      </c>
      <c r="I75" s="14"/>
      <c r="J75" s="14"/>
      <c r="K75" s="14"/>
      <c r="L75" s="14"/>
      <c r="M75" s="14">
        <f>SUM(I75:L75)</f>
        <v>0</v>
      </c>
      <c r="N75" s="14"/>
      <c r="O75" s="14"/>
      <c r="P75" s="14"/>
      <c r="Q75" s="14"/>
      <c r="R75" s="14">
        <f>SUM(N75:Q75)</f>
        <v>0</v>
      </c>
      <c r="S75" s="14"/>
      <c r="T75" s="14"/>
      <c r="U75" s="14"/>
      <c r="V75" s="14"/>
      <c r="W75" s="14">
        <f>SUM(S75:V75)</f>
        <v>0</v>
      </c>
      <c r="X75" s="14"/>
      <c r="Y75" s="14"/>
      <c r="Z75" s="14"/>
      <c r="AA75" s="14"/>
      <c r="AB75" s="14">
        <f>SUM(X75:AA75)</f>
        <v>0</v>
      </c>
    </row>
    <row r="76" ht="12.75" customHeight="1">
      <c r="A76" s="12" t="s">
        <v>112</v>
      </c>
      <c r="B76" s="13" t="s">
        <v>113</v>
      </c>
      <c r="C76" s="14">
        <f t="shared" ref="C76:AB76" si="53">SUM(C77:C81)</f>
        <v>33.43978</v>
      </c>
      <c r="D76" s="14">
        <f t="shared" si="53"/>
        <v>0</v>
      </c>
      <c r="E76" s="14">
        <f t="shared" si="53"/>
        <v>11.6</v>
      </c>
      <c r="F76" s="14">
        <f t="shared" si="53"/>
        <v>9.88978</v>
      </c>
      <c r="G76" s="14">
        <f t="shared" si="53"/>
        <v>2.4</v>
      </c>
      <c r="H76" s="14">
        <f t="shared" si="53"/>
        <v>23.88978</v>
      </c>
      <c r="I76" s="14">
        <f t="shared" si="53"/>
        <v>0</v>
      </c>
      <c r="J76" s="14">
        <f t="shared" si="53"/>
        <v>1</v>
      </c>
      <c r="K76" s="14">
        <f t="shared" si="53"/>
        <v>0.8</v>
      </c>
      <c r="L76" s="14">
        <f t="shared" si="53"/>
        <v>0.8</v>
      </c>
      <c r="M76" s="14">
        <f t="shared" si="53"/>
        <v>2.6</v>
      </c>
      <c r="N76" s="14">
        <f t="shared" si="53"/>
        <v>0</v>
      </c>
      <c r="O76" s="14">
        <f t="shared" si="53"/>
        <v>0.9</v>
      </c>
      <c r="P76" s="14">
        <f t="shared" si="53"/>
        <v>0.6</v>
      </c>
      <c r="Q76" s="14">
        <f t="shared" si="53"/>
        <v>0.65</v>
      </c>
      <c r="R76" s="14">
        <f t="shared" si="53"/>
        <v>2.15</v>
      </c>
      <c r="S76" s="14">
        <f t="shared" si="53"/>
        <v>0</v>
      </c>
      <c r="T76" s="14">
        <f t="shared" si="53"/>
        <v>1</v>
      </c>
      <c r="U76" s="14">
        <f t="shared" si="53"/>
        <v>0.7</v>
      </c>
      <c r="V76" s="14">
        <f t="shared" si="53"/>
        <v>0.65</v>
      </c>
      <c r="W76" s="14">
        <f t="shared" si="53"/>
        <v>2.35</v>
      </c>
      <c r="X76" s="14">
        <f t="shared" si="53"/>
        <v>0</v>
      </c>
      <c r="Y76" s="14">
        <f t="shared" si="53"/>
        <v>0.8</v>
      </c>
      <c r="Z76" s="14">
        <f t="shared" si="53"/>
        <v>0.85</v>
      </c>
      <c r="AA76" s="14">
        <f t="shared" si="53"/>
        <v>0.8</v>
      </c>
      <c r="AB76" s="14">
        <f t="shared" si="53"/>
        <v>2.45</v>
      </c>
    </row>
    <row r="77" ht="12.75" customHeight="1">
      <c r="A77" s="18">
        <v>64.0</v>
      </c>
      <c r="B77" s="16" t="s">
        <v>114</v>
      </c>
      <c r="C77" s="35">
        <f t="shared" ref="C77:C81" si="54">H77+M77+R77+W77+AB77</f>
        <v>32.53978</v>
      </c>
      <c r="D77" s="19">
        <v>0.0</v>
      </c>
      <c r="E77" s="19">
        <v>10.7</v>
      </c>
      <c r="F77" s="19">
        <v>9.88978</v>
      </c>
      <c r="G77" s="19">
        <v>2.4</v>
      </c>
      <c r="H77" s="36">
        <f t="shared" ref="H77:H81" si="55">SUM(D77:G77)</f>
        <v>22.98978</v>
      </c>
      <c r="I77" s="19">
        <v>0.0</v>
      </c>
      <c r="J77" s="19">
        <v>1.0</v>
      </c>
      <c r="K77" s="19">
        <v>0.8</v>
      </c>
      <c r="L77" s="19">
        <v>0.8</v>
      </c>
      <c r="M77" s="36">
        <f t="shared" ref="M77:M81" si="56">SUM(I77:L77)</f>
        <v>2.6</v>
      </c>
      <c r="N77" s="19">
        <v>0.0</v>
      </c>
      <c r="O77" s="19">
        <v>0.9</v>
      </c>
      <c r="P77" s="19">
        <v>0.6</v>
      </c>
      <c r="Q77" s="19">
        <v>0.65</v>
      </c>
      <c r="R77" s="36">
        <f t="shared" ref="R77:R81" si="57">SUM(N77:Q77)</f>
        <v>2.15</v>
      </c>
      <c r="S77" s="19">
        <v>0.0</v>
      </c>
      <c r="T77" s="19">
        <v>1.0</v>
      </c>
      <c r="U77" s="19">
        <v>0.7</v>
      </c>
      <c r="V77" s="19">
        <v>0.65</v>
      </c>
      <c r="W77" s="36">
        <f t="shared" ref="W77:W81" si="58">SUM(S77:V77)</f>
        <v>2.35</v>
      </c>
      <c r="X77" s="19">
        <v>0.0</v>
      </c>
      <c r="Y77" s="19">
        <v>0.8</v>
      </c>
      <c r="Z77" s="19">
        <v>0.85</v>
      </c>
      <c r="AA77" s="19">
        <v>0.8</v>
      </c>
      <c r="AB77" s="36">
        <f t="shared" ref="AB77:AB81" si="59">SUM(X77:AA77)</f>
        <v>2.45</v>
      </c>
    </row>
    <row r="78" ht="12.75" customHeight="1">
      <c r="A78" s="18">
        <v>65.0</v>
      </c>
      <c r="B78" s="16" t="s">
        <v>115</v>
      </c>
      <c r="C78" s="35">
        <f t="shared" si="54"/>
        <v>0</v>
      </c>
      <c r="D78" s="19">
        <v>0.0</v>
      </c>
      <c r="E78" s="19">
        <v>0.0</v>
      </c>
      <c r="F78" s="19">
        <v>0.0</v>
      </c>
      <c r="G78" s="19">
        <v>0.0</v>
      </c>
      <c r="H78" s="36">
        <f t="shared" si="55"/>
        <v>0</v>
      </c>
      <c r="I78" s="19">
        <v>0.0</v>
      </c>
      <c r="J78" s="19">
        <v>0.0</v>
      </c>
      <c r="K78" s="19">
        <v>0.0</v>
      </c>
      <c r="L78" s="19">
        <v>0.0</v>
      </c>
      <c r="M78" s="36">
        <f t="shared" si="56"/>
        <v>0</v>
      </c>
      <c r="N78" s="19">
        <v>0.0</v>
      </c>
      <c r="O78" s="19">
        <v>0.0</v>
      </c>
      <c r="P78" s="19">
        <v>0.0</v>
      </c>
      <c r="Q78" s="19">
        <v>0.0</v>
      </c>
      <c r="R78" s="36">
        <f t="shared" si="57"/>
        <v>0</v>
      </c>
      <c r="S78" s="19">
        <v>0.0</v>
      </c>
      <c r="T78" s="19">
        <v>0.0</v>
      </c>
      <c r="U78" s="19">
        <v>0.0</v>
      </c>
      <c r="V78" s="19">
        <v>0.0</v>
      </c>
      <c r="W78" s="36">
        <f t="shared" si="58"/>
        <v>0</v>
      </c>
      <c r="X78" s="19">
        <v>0.0</v>
      </c>
      <c r="Y78" s="19">
        <v>0.0</v>
      </c>
      <c r="Z78" s="19">
        <v>0.0</v>
      </c>
      <c r="AA78" s="19">
        <v>0.0</v>
      </c>
      <c r="AB78" s="36">
        <f t="shared" si="59"/>
        <v>0</v>
      </c>
    </row>
    <row r="79" ht="12.75" customHeight="1">
      <c r="A79" s="18">
        <v>66.0</v>
      </c>
      <c r="B79" s="16" t="s">
        <v>116</v>
      </c>
      <c r="C79" s="35">
        <f t="shared" si="54"/>
        <v>0</v>
      </c>
      <c r="D79" s="19">
        <v>0.0</v>
      </c>
      <c r="E79" s="19">
        <v>0.0</v>
      </c>
      <c r="F79" s="19">
        <v>0.0</v>
      </c>
      <c r="G79" s="19">
        <v>0.0</v>
      </c>
      <c r="H79" s="36">
        <f t="shared" si="55"/>
        <v>0</v>
      </c>
      <c r="I79" s="19">
        <v>0.0</v>
      </c>
      <c r="J79" s="19">
        <v>0.0</v>
      </c>
      <c r="K79" s="19">
        <v>0.0</v>
      </c>
      <c r="L79" s="19">
        <v>0.0</v>
      </c>
      <c r="M79" s="36">
        <f t="shared" si="56"/>
        <v>0</v>
      </c>
      <c r="N79" s="19">
        <v>0.0</v>
      </c>
      <c r="O79" s="19">
        <v>0.0</v>
      </c>
      <c r="P79" s="19">
        <v>0.0</v>
      </c>
      <c r="Q79" s="19">
        <v>0.0</v>
      </c>
      <c r="R79" s="36">
        <f t="shared" si="57"/>
        <v>0</v>
      </c>
      <c r="S79" s="19">
        <v>0.0</v>
      </c>
      <c r="T79" s="19">
        <v>0.0</v>
      </c>
      <c r="U79" s="19">
        <v>0.0</v>
      </c>
      <c r="V79" s="19">
        <v>0.0</v>
      </c>
      <c r="W79" s="36">
        <f t="shared" si="58"/>
        <v>0</v>
      </c>
      <c r="X79" s="19">
        <v>0.0</v>
      </c>
      <c r="Y79" s="19">
        <v>0.0</v>
      </c>
      <c r="Z79" s="19">
        <v>0.0</v>
      </c>
      <c r="AA79" s="19">
        <v>0.0</v>
      </c>
      <c r="AB79" s="36">
        <f t="shared" si="59"/>
        <v>0</v>
      </c>
    </row>
    <row r="80" ht="12.75" customHeight="1">
      <c r="A80" s="18">
        <v>67.0</v>
      </c>
      <c r="B80" s="16" t="s">
        <v>117</v>
      </c>
      <c r="C80" s="35">
        <f t="shared" si="54"/>
        <v>0.9</v>
      </c>
      <c r="D80" s="19">
        <v>0.0</v>
      </c>
      <c r="E80" s="19">
        <v>0.9</v>
      </c>
      <c r="F80" s="19">
        <v>0.0</v>
      </c>
      <c r="G80" s="19">
        <v>0.0</v>
      </c>
      <c r="H80" s="36">
        <f t="shared" si="55"/>
        <v>0.9</v>
      </c>
      <c r="I80" s="19">
        <v>0.0</v>
      </c>
      <c r="J80" s="19">
        <v>0.0</v>
      </c>
      <c r="K80" s="19">
        <v>0.0</v>
      </c>
      <c r="L80" s="19">
        <v>0.0</v>
      </c>
      <c r="M80" s="36">
        <f t="shared" si="56"/>
        <v>0</v>
      </c>
      <c r="N80" s="19">
        <v>0.0</v>
      </c>
      <c r="O80" s="19">
        <v>0.0</v>
      </c>
      <c r="P80" s="19">
        <v>0.0</v>
      </c>
      <c r="Q80" s="19">
        <v>0.0</v>
      </c>
      <c r="R80" s="36">
        <f t="shared" si="57"/>
        <v>0</v>
      </c>
      <c r="S80" s="19">
        <v>0.0</v>
      </c>
      <c r="T80" s="19">
        <v>0.0</v>
      </c>
      <c r="U80" s="19">
        <v>0.0</v>
      </c>
      <c r="V80" s="19">
        <v>0.0</v>
      </c>
      <c r="W80" s="36">
        <f t="shared" si="58"/>
        <v>0</v>
      </c>
      <c r="X80" s="19">
        <v>0.0</v>
      </c>
      <c r="Y80" s="19">
        <v>0.0</v>
      </c>
      <c r="Z80" s="19">
        <v>0.0</v>
      </c>
      <c r="AA80" s="19">
        <v>0.0</v>
      </c>
      <c r="AB80" s="36">
        <f t="shared" si="59"/>
        <v>0</v>
      </c>
    </row>
    <row r="81" ht="12.75" customHeight="1">
      <c r="A81" s="18">
        <v>68.0</v>
      </c>
      <c r="B81" s="16" t="s">
        <v>118</v>
      </c>
      <c r="C81" s="35">
        <f t="shared" si="54"/>
        <v>0</v>
      </c>
      <c r="D81" s="17"/>
      <c r="E81" s="17"/>
      <c r="F81" s="17"/>
      <c r="G81" s="17"/>
      <c r="H81" s="36">
        <f t="shared" si="55"/>
        <v>0</v>
      </c>
      <c r="I81" s="17"/>
      <c r="J81" s="17"/>
      <c r="K81" s="17"/>
      <c r="L81" s="17"/>
      <c r="M81" s="36">
        <f t="shared" si="56"/>
        <v>0</v>
      </c>
      <c r="N81" s="17"/>
      <c r="O81" s="17"/>
      <c r="P81" s="17"/>
      <c r="Q81" s="17"/>
      <c r="R81" s="36">
        <f t="shared" si="57"/>
        <v>0</v>
      </c>
      <c r="S81" s="17"/>
      <c r="T81" s="17"/>
      <c r="U81" s="17"/>
      <c r="V81" s="17"/>
      <c r="W81" s="36">
        <f t="shared" si="58"/>
        <v>0</v>
      </c>
      <c r="X81" s="19">
        <v>0.0</v>
      </c>
      <c r="Y81" s="19">
        <v>0.0</v>
      </c>
      <c r="Z81" s="19">
        <v>0.0</v>
      </c>
      <c r="AA81" s="19">
        <v>0.0</v>
      </c>
      <c r="AB81" s="36">
        <f t="shared" si="59"/>
        <v>0</v>
      </c>
    </row>
    <row r="82" ht="12.75" customHeight="1">
      <c r="A82" s="12" t="s">
        <v>119</v>
      </c>
      <c r="B82" s="13" t="s">
        <v>120</v>
      </c>
      <c r="C82" s="14">
        <f t="shared" ref="C82:AB82" si="60">SUM(C83:C86)</f>
        <v>3.93</v>
      </c>
      <c r="D82" s="14">
        <f t="shared" si="60"/>
        <v>0</v>
      </c>
      <c r="E82" s="14">
        <f t="shared" si="60"/>
        <v>0.73</v>
      </c>
      <c r="F82" s="14">
        <f t="shared" si="60"/>
        <v>0.73</v>
      </c>
      <c r="G82" s="14">
        <f t="shared" si="60"/>
        <v>2.47</v>
      </c>
      <c r="H82" s="14">
        <f t="shared" si="60"/>
        <v>3.93</v>
      </c>
      <c r="I82" s="14">
        <f t="shared" si="60"/>
        <v>0</v>
      </c>
      <c r="J82" s="14">
        <f t="shared" si="60"/>
        <v>0</v>
      </c>
      <c r="K82" s="14">
        <f t="shared" si="60"/>
        <v>0</v>
      </c>
      <c r="L82" s="14">
        <f t="shared" si="60"/>
        <v>0</v>
      </c>
      <c r="M82" s="14">
        <f t="shared" si="60"/>
        <v>0</v>
      </c>
      <c r="N82" s="14">
        <f t="shared" si="60"/>
        <v>0</v>
      </c>
      <c r="O82" s="14">
        <f t="shared" si="60"/>
        <v>0</v>
      </c>
      <c r="P82" s="14">
        <f t="shared" si="60"/>
        <v>0</v>
      </c>
      <c r="Q82" s="14">
        <f t="shared" si="60"/>
        <v>0</v>
      </c>
      <c r="R82" s="14">
        <f t="shared" si="60"/>
        <v>0</v>
      </c>
      <c r="S82" s="14">
        <f t="shared" si="60"/>
        <v>0</v>
      </c>
      <c r="T82" s="14">
        <f t="shared" si="60"/>
        <v>0</v>
      </c>
      <c r="U82" s="14">
        <f t="shared" si="60"/>
        <v>0</v>
      </c>
      <c r="V82" s="14">
        <f t="shared" si="60"/>
        <v>0</v>
      </c>
      <c r="W82" s="14">
        <f t="shared" si="60"/>
        <v>0</v>
      </c>
      <c r="X82" s="14">
        <f t="shared" si="60"/>
        <v>0</v>
      </c>
      <c r="Y82" s="14">
        <f t="shared" si="60"/>
        <v>0</v>
      </c>
      <c r="Z82" s="14">
        <f t="shared" si="60"/>
        <v>0</v>
      </c>
      <c r="AA82" s="14">
        <f t="shared" si="60"/>
        <v>0</v>
      </c>
      <c r="AB82" s="14">
        <f t="shared" si="60"/>
        <v>0</v>
      </c>
    </row>
    <row r="83" ht="12.75" customHeight="1">
      <c r="A83" s="18">
        <v>69.0</v>
      </c>
      <c r="B83" s="16" t="s">
        <v>121</v>
      </c>
      <c r="C83" s="35">
        <f t="shared" ref="C83:C86" si="61">H83+M83+R83+W83+AB83</f>
        <v>0.4</v>
      </c>
      <c r="D83" s="17"/>
      <c r="E83" s="19">
        <v>0.2</v>
      </c>
      <c r="F83" s="19">
        <v>0.2</v>
      </c>
      <c r="G83" s="17"/>
      <c r="H83" s="36">
        <f t="shared" ref="H83:H86" si="62">SUM(D83:G83)</f>
        <v>0.4</v>
      </c>
      <c r="I83" s="17"/>
      <c r="J83" s="17"/>
      <c r="K83" s="17"/>
      <c r="L83" s="17"/>
      <c r="M83" s="36">
        <f t="shared" ref="M83:M86" si="63">SUM(I83:L83)</f>
        <v>0</v>
      </c>
      <c r="N83" s="17"/>
      <c r="O83" s="17"/>
      <c r="P83" s="17"/>
      <c r="Q83" s="17"/>
      <c r="R83" s="36">
        <f t="shared" ref="R83:R86" si="64">SUM(N83:Q83)</f>
        <v>0</v>
      </c>
      <c r="S83" s="17"/>
      <c r="T83" s="17"/>
      <c r="U83" s="17"/>
      <c r="V83" s="17"/>
      <c r="W83" s="36">
        <f t="shared" ref="W83:W86" si="65">SUM(S83:V83)</f>
        <v>0</v>
      </c>
      <c r="X83" s="17"/>
      <c r="Y83" s="17"/>
      <c r="Z83" s="17"/>
      <c r="AA83" s="17"/>
      <c r="AB83" s="36">
        <f t="shared" ref="AB83:AB86" si="66">SUM(X83:AA83)</f>
        <v>0</v>
      </c>
    </row>
    <row r="84" ht="12.75" customHeight="1">
      <c r="A84" s="18">
        <v>70.0</v>
      </c>
      <c r="B84" s="16" t="s">
        <v>122</v>
      </c>
      <c r="C84" s="35">
        <f t="shared" si="61"/>
        <v>0.12</v>
      </c>
      <c r="D84" s="17"/>
      <c r="E84" s="19">
        <v>0.06</v>
      </c>
      <c r="F84" s="19">
        <v>0.06</v>
      </c>
      <c r="G84" s="17"/>
      <c r="H84" s="36">
        <f t="shared" si="62"/>
        <v>0.12</v>
      </c>
      <c r="I84" s="17"/>
      <c r="J84" s="17"/>
      <c r="K84" s="17"/>
      <c r="L84" s="17"/>
      <c r="M84" s="36">
        <f t="shared" si="63"/>
        <v>0</v>
      </c>
      <c r="N84" s="17"/>
      <c r="O84" s="17"/>
      <c r="P84" s="17"/>
      <c r="Q84" s="17"/>
      <c r="R84" s="36">
        <f t="shared" si="64"/>
        <v>0</v>
      </c>
      <c r="S84" s="17"/>
      <c r="T84" s="17"/>
      <c r="U84" s="17"/>
      <c r="V84" s="17"/>
      <c r="W84" s="36">
        <f t="shared" si="65"/>
        <v>0</v>
      </c>
      <c r="X84" s="17"/>
      <c r="Y84" s="17"/>
      <c r="Z84" s="17"/>
      <c r="AA84" s="17"/>
      <c r="AB84" s="36">
        <f t="shared" si="66"/>
        <v>0</v>
      </c>
    </row>
    <row r="85" ht="12.75" customHeight="1">
      <c r="A85" s="18">
        <v>71.0</v>
      </c>
      <c r="B85" s="16" t="s">
        <v>123</v>
      </c>
      <c r="C85" s="35">
        <f t="shared" si="61"/>
        <v>2</v>
      </c>
      <c r="D85" s="17"/>
      <c r="E85" s="17"/>
      <c r="F85" s="17"/>
      <c r="G85" s="19">
        <v>2.0</v>
      </c>
      <c r="H85" s="36">
        <f t="shared" si="62"/>
        <v>2</v>
      </c>
      <c r="I85" s="17"/>
      <c r="J85" s="17"/>
      <c r="K85" s="17"/>
      <c r="L85" s="17"/>
      <c r="M85" s="36">
        <f t="shared" si="63"/>
        <v>0</v>
      </c>
      <c r="N85" s="17"/>
      <c r="O85" s="17"/>
      <c r="P85" s="17"/>
      <c r="Q85" s="17"/>
      <c r="R85" s="36">
        <f t="shared" si="64"/>
        <v>0</v>
      </c>
      <c r="S85" s="17"/>
      <c r="T85" s="17"/>
      <c r="U85" s="17"/>
      <c r="V85" s="17"/>
      <c r="W85" s="36">
        <f t="shared" si="65"/>
        <v>0</v>
      </c>
      <c r="X85" s="17"/>
      <c r="Y85" s="17"/>
      <c r="Z85" s="17"/>
      <c r="AA85" s="17"/>
      <c r="AB85" s="36">
        <f t="shared" si="66"/>
        <v>0</v>
      </c>
    </row>
    <row r="86" ht="12.75" customHeight="1">
      <c r="A86" s="18">
        <v>72.0</v>
      </c>
      <c r="B86" s="16" t="s">
        <v>124</v>
      </c>
      <c r="C86" s="35">
        <f t="shared" si="61"/>
        <v>1.41</v>
      </c>
      <c r="D86" s="17"/>
      <c r="E86" s="19">
        <v>0.47</v>
      </c>
      <c r="F86" s="19">
        <v>0.47</v>
      </c>
      <c r="G86" s="19">
        <v>0.47</v>
      </c>
      <c r="H86" s="36">
        <f t="shared" si="62"/>
        <v>1.41</v>
      </c>
      <c r="I86" s="17"/>
      <c r="J86" s="17"/>
      <c r="K86" s="17"/>
      <c r="L86" s="17"/>
      <c r="M86" s="36">
        <f t="shared" si="63"/>
        <v>0</v>
      </c>
      <c r="N86" s="17"/>
      <c r="O86" s="17"/>
      <c r="P86" s="17"/>
      <c r="Q86" s="17"/>
      <c r="R86" s="36">
        <f t="shared" si="64"/>
        <v>0</v>
      </c>
      <c r="S86" s="17"/>
      <c r="T86" s="17"/>
      <c r="U86" s="17"/>
      <c r="V86" s="17"/>
      <c r="W86" s="36">
        <f t="shared" si="65"/>
        <v>0</v>
      </c>
      <c r="X86" s="17"/>
      <c r="Y86" s="17"/>
      <c r="Z86" s="17"/>
      <c r="AA86" s="17"/>
      <c r="AB86" s="36">
        <f t="shared" si="66"/>
        <v>0</v>
      </c>
    </row>
    <row r="87" ht="12.75" customHeight="1">
      <c r="A87" s="12" t="s">
        <v>125</v>
      </c>
      <c r="B87" s="13" t="s">
        <v>126</v>
      </c>
      <c r="C87" s="14">
        <f t="shared" ref="C87:AB87" si="67">SUM(C88:C99)</f>
        <v>23.28</v>
      </c>
      <c r="D87" s="14">
        <f t="shared" si="67"/>
        <v>4.89</v>
      </c>
      <c r="E87" s="14">
        <f t="shared" si="67"/>
        <v>4.89</v>
      </c>
      <c r="F87" s="14">
        <f t="shared" si="67"/>
        <v>4.89</v>
      </c>
      <c r="G87" s="14">
        <f t="shared" si="67"/>
        <v>8.61</v>
      </c>
      <c r="H87" s="14">
        <f t="shared" si="67"/>
        <v>23.28</v>
      </c>
      <c r="I87" s="14">
        <f t="shared" si="67"/>
        <v>0</v>
      </c>
      <c r="J87" s="14">
        <f t="shared" si="67"/>
        <v>0</v>
      </c>
      <c r="K87" s="14">
        <f t="shared" si="67"/>
        <v>0</v>
      </c>
      <c r="L87" s="14">
        <f t="shared" si="67"/>
        <v>0</v>
      </c>
      <c r="M87" s="14">
        <f t="shared" si="67"/>
        <v>0</v>
      </c>
      <c r="N87" s="14">
        <f t="shared" si="67"/>
        <v>0</v>
      </c>
      <c r="O87" s="14">
        <f t="shared" si="67"/>
        <v>0</v>
      </c>
      <c r="P87" s="14">
        <f t="shared" si="67"/>
        <v>0</v>
      </c>
      <c r="Q87" s="14">
        <f t="shared" si="67"/>
        <v>0</v>
      </c>
      <c r="R87" s="14">
        <f t="shared" si="67"/>
        <v>0</v>
      </c>
      <c r="S87" s="14">
        <f t="shared" si="67"/>
        <v>0</v>
      </c>
      <c r="T87" s="14">
        <f t="shared" si="67"/>
        <v>0</v>
      </c>
      <c r="U87" s="14">
        <f t="shared" si="67"/>
        <v>0</v>
      </c>
      <c r="V87" s="14">
        <f t="shared" si="67"/>
        <v>0</v>
      </c>
      <c r="W87" s="14">
        <f t="shared" si="67"/>
        <v>0</v>
      </c>
      <c r="X87" s="14">
        <f t="shared" si="67"/>
        <v>0</v>
      </c>
      <c r="Y87" s="14">
        <f t="shared" si="67"/>
        <v>0</v>
      </c>
      <c r="Z87" s="14">
        <f t="shared" si="67"/>
        <v>0</v>
      </c>
      <c r="AA87" s="14">
        <f t="shared" si="67"/>
        <v>0</v>
      </c>
      <c r="AB87" s="14">
        <f t="shared" si="67"/>
        <v>0</v>
      </c>
    </row>
    <row r="88" ht="12.75" customHeight="1">
      <c r="A88" s="18">
        <v>73.1</v>
      </c>
      <c r="B88" s="16" t="s">
        <v>127</v>
      </c>
      <c r="C88" s="35">
        <f t="shared" ref="C88:C99" si="68">H88+M88+R88+W88+AB88</f>
        <v>9.2</v>
      </c>
      <c r="D88" s="19">
        <v>2.3</v>
      </c>
      <c r="E88" s="19">
        <v>2.3</v>
      </c>
      <c r="F88" s="19">
        <v>2.3</v>
      </c>
      <c r="G88" s="19">
        <v>2.3</v>
      </c>
      <c r="H88" s="36">
        <f t="shared" ref="H88:H99" si="69">SUM(D88:G88)</f>
        <v>9.2</v>
      </c>
      <c r="I88" s="17"/>
      <c r="J88" s="17"/>
      <c r="K88" s="17"/>
      <c r="L88" s="17"/>
      <c r="M88" s="36">
        <f t="shared" ref="M88:M99" si="70">SUM(I88:L88)</f>
        <v>0</v>
      </c>
      <c r="N88" s="17"/>
      <c r="O88" s="17"/>
      <c r="P88" s="17"/>
      <c r="Q88" s="17"/>
      <c r="R88" s="36">
        <f t="shared" ref="R88:R99" si="71">SUM(N88:Q88)</f>
        <v>0</v>
      </c>
      <c r="S88" s="17"/>
      <c r="T88" s="17"/>
      <c r="U88" s="17"/>
      <c r="V88" s="17"/>
      <c r="W88" s="36">
        <f t="shared" ref="W88:W99" si="72">SUM(S88:V88)</f>
        <v>0</v>
      </c>
      <c r="X88" s="17"/>
      <c r="Y88" s="17"/>
      <c r="Z88" s="17"/>
      <c r="AA88" s="17"/>
      <c r="AB88" s="36">
        <f t="shared" ref="AB88:AB99" si="73">SUM(X88:AA88)</f>
        <v>0</v>
      </c>
    </row>
    <row r="89" ht="12.75" customHeight="1">
      <c r="A89" s="18">
        <v>73.2</v>
      </c>
      <c r="B89" s="16" t="s">
        <v>128</v>
      </c>
      <c r="C89" s="35">
        <f t="shared" si="68"/>
        <v>1.04</v>
      </c>
      <c r="D89" s="19">
        <v>0.26</v>
      </c>
      <c r="E89" s="19">
        <v>0.26</v>
      </c>
      <c r="F89" s="19">
        <v>0.26</v>
      </c>
      <c r="G89" s="19">
        <v>0.26</v>
      </c>
      <c r="H89" s="36">
        <f t="shared" si="69"/>
        <v>1.04</v>
      </c>
      <c r="I89" s="17"/>
      <c r="J89" s="17"/>
      <c r="K89" s="17"/>
      <c r="L89" s="17"/>
      <c r="M89" s="36">
        <f t="shared" si="70"/>
        <v>0</v>
      </c>
      <c r="N89" s="17"/>
      <c r="O89" s="17"/>
      <c r="P89" s="17"/>
      <c r="Q89" s="17"/>
      <c r="R89" s="36">
        <f t="shared" si="71"/>
        <v>0</v>
      </c>
      <c r="S89" s="17"/>
      <c r="T89" s="17"/>
      <c r="U89" s="17"/>
      <c r="V89" s="17"/>
      <c r="W89" s="36">
        <f t="shared" si="72"/>
        <v>0</v>
      </c>
      <c r="X89" s="17"/>
      <c r="Y89" s="17"/>
      <c r="Z89" s="17"/>
      <c r="AA89" s="17"/>
      <c r="AB89" s="36">
        <f t="shared" si="73"/>
        <v>0</v>
      </c>
    </row>
    <row r="90" ht="12.75" customHeight="1">
      <c r="A90" s="18">
        <v>73.3</v>
      </c>
      <c r="B90" s="16" t="s">
        <v>129</v>
      </c>
      <c r="C90" s="35">
        <f t="shared" si="68"/>
        <v>0.32</v>
      </c>
      <c r="D90" s="19">
        <v>0.08</v>
      </c>
      <c r="E90" s="19">
        <v>0.08</v>
      </c>
      <c r="F90" s="19">
        <v>0.08</v>
      </c>
      <c r="G90" s="19">
        <v>0.08</v>
      </c>
      <c r="H90" s="36">
        <f t="shared" si="69"/>
        <v>0.32</v>
      </c>
      <c r="I90" s="17"/>
      <c r="J90" s="17"/>
      <c r="K90" s="17"/>
      <c r="L90" s="17"/>
      <c r="M90" s="36">
        <f t="shared" si="70"/>
        <v>0</v>
      </c>
      <c r="N90" s="17"/>
      <c r="O90" s="17"/>
      <c r="P90" s="17"/>
      <c r="Q90" s="17"/>
      <c r="R90" s="36">
        <f t="shared" si="71"/>
        <v>0</v>
      </c>
      <c r="S90" s="17"/>
      <c r="T90" s="17"/>
      <c r="U90" s="17"/>
      <c r="V90" s="17"/>
      <c r="W90" s="36">
        <f t="shared" si="72"/>
        <v>0</v>
      </c>
      <c r="X90" s="17"/>
      <c r="Y90" s="17"/>
      <c r="Z90" s="17"/>
      <c r="AA90" s="17"/>
      <c r="AB90" s="36">
        <f t="shared" si="73"/>
        <v>0</v>
      </c>
    </row>
    <row r="91" ht="12.75" customHeight="1">
      <c r="A91" s="18">
        <v>73.4</v>
      </c>
      <c r="B91" s="16" t="s">
        <v>130</v>
      </c>
      <c r="C91" s="35">
        <f t="shared" si="68"/>
        <v>0</v>
      </c>
      <c r="D91" s="19">
        <v>0.0</v>
      </c>
      <c r="E91" s="19">
        <v>0.0</v>
      </c>
      <c r="F91" s="19">
        <v>0.0</v>
      </c>
      <c r="G91" s="19">
        <v>0.0</v>
      </c>
      <c r="H91" s="36">
        <f t="shared" si="69"/>
        <v>0</v>
      </c>
      <c r="I91" s="17"/>
      <c r="J91" s="17"/>
      <c r="K91" s="17"/>
      <c r="L91" s="17"/>
      <c r="M91" s="36">
        <f t="shared" si="70"/>
        <v>0</v>
      </c>
      <c r="N91" s="17"/>
      <c r="O91" s="17"/>
      <c r="P91" s="17"/>
      <c r="Q91" s="17"/>
      <c r="R91" s="36">
        <f t="shared" si="71"/>
        <v>0</v>
      </c>
      <c r="S91" s="17"/>
      <c r="T91" s="17"/>
      <c r="U91" s="17"/>
      <c r="V91" s="17"/>
      <c r="W91" s="36">
        <f t="shared" si="72"/>
        <v>0</v>
      </c>
      <c r="X91" s="17"/>
      <c r="Y91" s="17"/>
      <c r="Z91" s="17"/>
      <c r="AA91" s="17"/>
      <c r="AB91" s="36">
        <f t="shared" si="73"/>
        <v>0</v>
      </c>
    </row>
    <row r="92" ht="12.75" customHeight="1">
      <c r="A92" s="18">
        <v>74.0</v>
      </c>
      <c r="B92" s="16" t="s">
        <v>131</v>
      </c>
      <c r="C92" s="35">
        <f t="shared" si="68"/>
        <v>6.12</v>
      </c>
      <c r="D92" s="19">
        <v>1.53</v>
      </c>
      <c r="E92" s="19">
        <v>1.53</v>
      </c>
      <c r="F92" s="19">
        <v>1.53</v>
      </c>
      <c r="G92" s="19">
        <v>1.53</v>
      </c>
      <c r="H92" s="36">
        <f t="shared" si="69"/>
        <v>6.12</v>
      </c>
      <c r="I92" s="17"/>
      <c r="J92" s="17"/>
      <c r="K92" s="17"/>
      <c r="L92" s="17"/>
      <c r="M92" s="36">
        <f t="shared" si="70"/>
        <v>0</v>
      </c>
      <c r="N92" s="17"/>
      <c r="O92" s="17"/>
      <c r="P92" s="17"/>
      <c r="Q92" s="17"/>
      <c r="R92" s="36">
        <f t="shared" si="71"/>
        <v>0</v>
      </c>
      <c r="S92" s="17"/>
      <c r="T92" s="17"/>
      <c r="U92" s="17"/>
      <c r="V92" s="17"/>
      <c r="W92" s="36">
        <f t="shared" si="72"/>
        <v>0</v>
      </c>
      <c r="X92" s="17"/>
      <c r="Y92" s="17"/>
      <c r="Z92" s="17"/>
      <c r="AA92" s="17"/>
      <c r="AB92" s="36">
        <f t="shared" si="73"/>
        <v>0</v>
      </c>
    </row>
    <row r="93" ht="12.75" customHeight="1">
      <c r="A93" s="18">
        <v>75.1</v>
      </c>
      <c r="B93" s="16" t="s">
        <v>132</v>
      </c>
      <c r="C93" s="35">
        <f t="shared" si="68"/>
        <v>3.72</v>
      </c>
      <c r="D93" s="19">
        <v>0.0</v>
      </c>
      <c r="E93" s="19">
        <v>0.0</v>
      </c>
      <c r="F93" s="19">
        <v>0.0</v>
      </c>
      <c r="G93" s="19">
        <v>3.72</v>
      </c>
      <c r="H93" s="36">
        <f t="shared" si="69"/>
        <v>3.72</v>
      </c>
      <c r="I93" s="17"/>
      <c r="J93" s="17"/>
      <c r="K93" s="17"/>
      <c r="L93" s="17"/>
      <c r="M93" s="36">
        <f t="shared" si="70"/>
        <v>0</v>
      </c>
      <c r="N93" s="17"/>
      <c r="O93" s="17"/>
      <c r="P93" s="17"/>
      <c r="Q93" s="17"/>
      <c r="R93" s="36">
        <f t="shared" si="71"/>
        <v>0</v>
      </c>
      <c r="S93" s="17"/>
      <c r="T93" s="17"/>
      <c r="U93" s="17"/>
      <c r="V93" s="17"/>
      <c r="W93" s="36">
        <f t="shared" si="72"/>
        <v>0</v>
      </c>
      <c r="X93" s="17"/>
      <c r="Y93" s="17"/>
      <c r="Z93" s="17"/>
      <c r="AA93" s="17"/>
      <c r="AB93" s="36">
        <f t="shared" si="73"/>
        <v>0</v>
      </c>
    </row>
    <row r="94" ht="12.75" customHeight="1">
      <c r="A94" s="18">
        <v>75.2</v>
      </c>
      <c r="B94" s="16" t="s">
        <v>133</v>
      </c>
      <c r="C94" s="35">
        <f t="shared" si="68"/>
        <v>0</v>
      </c>
      <c r="D94" s="19">
        <v>0.0</v>
      </c>
      <c r="E94" s="19">
        <v>0.0</v>
      </c>
      <c r="F94" s="19">
        <v>0.0</v>
      </c>
      <c r="G94" s="19">
        <v>0.0</v>
      </c>
      <c r="H94" s="36">
        <f t="shared" si="69"/>
        <v>0</v>
      </c>
      <c r="I94" s="17"/>
      <c r="J94" s="17"/>
      <c r="K94" s="17"/>
      <c r="L94" s="17"/>
      <c r="M94" s="36">
        <f t="shared" si="70"/>
        <v>0</v>
      </c>
      <c r="N94" s="17"/>
      <c r="O94" s="17"/>
      <c r="P94" s="17"/>
      <c r="Q94" s="17"/>
      <c r="R94" s="36">
        <f t="shared" si="71"/>
        <v>0</v>
      </c>
      <c r="S94" s="17"/>
      <c r="T94" s="17"/>
      <c r="U94" s="17"/>
      <c r="V94" s="17"/>
      <c r="W94" s="36">
        <f t="shared" si="72"/>
        <v>0</v>
      </c>
      <c r="X94" s="17"/>
      <c r="Y94" s="17"/>
      <c r="Z94" s="17"/>
      <c r="AA94" s="17"/>
      <c r="AB94" s="36">
        <f t="shared" si="73"/>
        <v>0</v>
      </c>
    </row>
    <row r="95" ht="12.75" customHeight="1">
      <c r="A95" s="18">
        <v>76.0</v>
      </c>
      <c r="B95" s="16" t="s">
        <v>134</v>
      </c>
      <c r="C95" s="35">
        <f t="shared" si="68"/>
        <v>0</v>
      </c>
      <c r="D95" s="19">
        <v>0.0</v>
      </c>
      <c r="E95" s="19">
        <v>0.0</v>
      </c>
      <c r="F95" s="19">
        <v>0.0</v>
      </c>
      <c r="G95" s="19">
        <v>0.0</v>
      </c>
      <c r="H95" s="36">
        <f t="shared" si="69"/>
        <v>0</v>
      </c>
      <c r="I95" s="17"/>
      <c r="J95" s="17"/>
      <c r="K95" s="17"/>
      <c r="L95" s="17"/>
      <c r="M95" s="36">
        <f t="shared" si="70"/>
        <v>0</v>
      </c>
      <c r="N95" s="17"/>
      <c r="O95" s="17"/>
      <c r="P95" s="17"/>
      <c r="Q95" s="17"/>
      <c r="R95" s="36">
        <f t="shared" si="71"/>
        <v>0</v>
      </c>
      <c r="S95" s="17"/>
      <c r="T95" s="17"/>
      <c r="U95" s="17"/>
      <c r="V95" s="17"/>
      <c r="W95" s="36">
        <f t="shared" si="72"/>
        <v>0</v>
      </c>
      <c r="X95" s="17"/>
      <c r="Y95" s="17"/>
      <c r="Z95" s="17"/>
      <c r="AA95" s="17"/>
      <c r="AB95" s="36">
        <f t="shared" si="73"/>
        <v>0</v>
      </c>
    </row>
    <row r="96" ht="12.75" customHeight="1">
      <c r="A96" s="18">
        <v>77.0</v>
      </c>
      <c r="B96" s="16" t="s">
        <v>135</v>
      </c>
      <c r="C96" s="35">
        <f t="shared" si="68"/>
        <v>0.2</v>
      </c>
      <c r="D96" s="19">
        <v>0.05</v>
      </c>
      <c r="E96" s="19">
        <v>0.05</v>
      </c>
      <c r="F96" s="19">
        <v>0.05</v>
      </c>
      <c r="G96" s="19">
        <v>0.05</v>
      </c>
      <c r="H96" s="36">
        <f t="shared" si="69"/>
        <v>0.2</v>
      </c>
      <c r="I96" s="17"/>
      <c r="J96" s="17"/>
      <c r="K96" s="17"/>
      <c r="L96" s="17"/>
      <c r="M96" s="36">
        <f t="shared" si="70"/>
        <v>0</v>
      </c>
      <c r="N96" s="17"/>
      <c r="O96" s="17"/>
      <c r="P96" s="17"/>
      <c r="Q96" s="17"/>
      <c r="R96" s="36">
        <f t="shared" si="71"/>
        <v>0</v>
      </c>
      <c r="S96" s="17"/>
      <c r="T96" s="17"/>
      <c r="U96" s="17"/>
      <c r="V96" s="17"/>
      <c r="W96" s="36">
        <f t="shared" si="72"/>
        <v>0</v>
      </c>
      <c r="X96" s="17"/>
      <c r="Y96" s="17"/>
      <c r="Z96" s="17"/>
      <c r="AA96" s="17"/>
      <c r="AB96" s="36">
        <f t="shared" si="73"/>
        <v>0</v>
      </c>
    </row>
    <row r="97" ht="12.75" customHeight="1">
      <c r="A97" s="18">
        <v>78.0</v>
      </c>
      <c r="B97" s="16" t="s">
        <v>136</v>
      </c>
      <c r="C97" s="35">
        <f t="shared" si="68"/>
        <v>0</v>
      </c>
      <c r="D97" s="19">
        <v>0.0</v>
      </c>
      <c r="E97" s="19">
        <v>0.0</v>
      </c>
      <c r="F97" s="19">
        <v>0.0</v>
      </c>
      <c r="G97" s="19">
        <v>0.0</v>
      </c>
      <c r="H97" s="36">
        <f t="shared" si="69"/>
        <v>0</v>
      </c>
      <c r="I97" s="17"/>
      <c r="J97" s="17"/>
      <c r="K97" s="17"/>
      <c r="L97" s="17"/>
      <c r="M97" s="36">
        <f t="shared" si="70"/>
        <v>0</v>
      </c>
      <c r="N97" s="17"/>
      <c r="O97" s="17"/>
      <c r="P97" s="17"/>
      <c r="Q97" s="17"/>
      <c r="R97" s="36">
        <f t="shared" si="71"/>
        <v>0</v>
      </c>
      <c r="S97" s="17"/>
      <c r="T97" s="17"/>
      <c r="U97" s="17"/>
      <c r="V97" s="17"/>
      <c r="W97" s="36">
        <f t="shared" si="72"/>
        <v>0</v>
      </c>
      <c r="X97" s="17"/>
      <c r="Y97" s="17"/>
      <c r="Z97" s="17"/>
      <c r="AA97" s="17"/>
      <c r="AB97" s="36">
        <f t="shared" si="73"/>
        <v>0</v>
      </c>
    </row>
    <row r="98" ht="12.75" customHeight="1">
      <c r="A98" s="18">
        <v>79.1</v>
      </c>
      <c r="B98" s="16" t="s">
        <v>45</v>
      </c>
      <c r="C98" s="35">
        <f t="shared" si="68"/>
        <v>0.96</v>
      </c>
      <c r="D98" s="19">
        <v>0.24</v>
      </c>
      <c r="E98" s="19">
        <v>0.24</v>
      </c>
      <c r="F98" s="19">
        <v>0.24</v>
      </c>
      <c r="G98" s="19">
        <v>0.24</v>
      </c>
      <c r="H98" s="36">
        <f t="shared" si="69"/>
        <v>0.96</v>
      </c>
      <c r="I98" s="17"/>
      <c r="J98" s="17"/>
      <c r="K98" s="17"/>
      <c r="L98" s="17"/>
      <c r="M98" s="36">
        <f t="shared" si="70"/>
        <v>0</v>
      </c>
      <c r="N98" s="17"/>
      <c r="O98" s="17"/>
      <c r="P98" s="17"/>
      <c r="Q98" s="17"/>
      <c r="R98" s="36">
        <f t="shared" si="71"/>
        <v>0</v>
      </c>
      <c r="S98" s="17"/>
      <c r="T98" s="17"/>
      <c r="U98" s="17"/>
      <c r="V98" s="17"/>
      <c r="W98" s="36">
        <f t="shared" si="72"/>
        <v>0</v>
      </c>
      <c r="X98" s="17"/>
      <c r="Y98" s="17"/>
      <c r="Z98" s="17"/>
      <c r="AA98" s="17"/>
      <c r="AB98" s="36">
        <f t="shared" si="73"/>
        <v>0</v>
      </c>
    </row>
    <row r="99" ht="12.75" customHeight="1">
      <c r="A99" s="18">
        <v>79.2</v>
      </c>
      <c r="B99" s="16" t="s">
        <v>137</v>
      </c>
      <c r="C99" s="35">
        <f t="shared" si="68"/>
        <v>1.72</v>
      </c>
      <c r="D99" s="19">
        <v>0.43</v>
      </c>
      <c r="E99" s="19">
        <v>0.43</v>
      </c>
      <c r="F99" s="19">
        <v>0.43</v>
      </c>
      <c r="G99" s="19">
        <v>0.43</v>
      </c>
      <c r="H99" s="36">
        <f t="shared" si="69"/>
        <v>1.72</v>
      </c>
      <c r="I99" s="17"/>
      <c r="J99" s="17"/>
      <c r="K99" s="17"/>
      <c r="L99" s="17"/>
      <c r="M99" s="36">
        <f t="shared" si="70"/>
        <v>0</v>
      </c>
      <c r="N99" s="17"/>
      <c r="O99" s="17"/>
      <c r="P99" s="17"/>
      <c r="Q99" s="17"/>
      <c r="R99" s="36">
        <f t="shared" si="71"/>
        <v>0</v>
      </c>
      <c r="S99" s="17"/>
      <c r="T99" s="17"/>
      <c r="U99" s="17"/>
      <c r="V99" s="17"/>
      <c r="W99" s="36">
        <f t="shared" si="72"/>
        <v>0</v>
      </c>
      <c r="X99" s="17"/>
      <c r="Y99" s="17"/>
      <c r="Z99" s="17"/>
      <c r="AA99" s="17"/>
      <c r="AB99" s="36">
        <f t="shared" si="73"/>
        <v>0</v>
      </c>
    </row>
    <row r="100" ht="12.75" customHeight="1">
      <c r="A100" s="12" t="s">
        <v>138</v>
      </c>
      <c r="B100" s="13" t="s">
        <v>139</v>
      </c>
      <c r="C100" s="14">
        <f t="shared" ref="C100:AB100" si="74">SUM(C101:C104)</f>
        <v>1.815</v>
      </c>
      <c r="D100" s="14">
        <f t="shared" si="74"/>
        <v>0.37375</v>
      </c>
      <c r="E100" s="14">
        <f t="shared" si="74"/>
        <v>0.37375</v>
      </c>
      <c r="F100" s="14">
        <f t="shared" si="74"/>
        <v>0.37375</v>
      </c>
      <c r="G100" s="14">
        <f t="shared" si="74"/>
        <v>0.37375</v>
      </c>
      <c r="H100" s="14">
        <f t="shared" si="74"/>
        <v>1.495</v>
      </c>
      <c r="I100" s="14">
        <f t="shared" si="74"/>
        <v>0</v>
      </c>
      <c r="J100" s="14">
        <f t="shared" si="74"/>
        <v>0.08</v>
      </c>
      <c r="K100" s="14">
        <f t="shared" si="74"/>
        <v>0</v>
      </c>
      <c r="L100" s="14">
        <f t="shared" si="74"/>
        <v>0</v>
      </c>
      <c r="M100" s="14">
        <f t="shared" si="74"/>
        <v>0.08</v>
      </c>
      <c r="N100" s="14">
        <f t="shared" si="74"/>
        <v>0</v>
      </c>
      <c r="O100" s="14">
        <f t="shared" si="74"/>
        <v>0.08</v>
      </c>
      <c r="P100" s="14">
        <f t="shared" si="74"/>
        <v>0</v>
      </c>
      <c r="Q100" s="14">
        <f t="shared" si="74"/>
        <v>0</v>
      </c>
      <c r="R100" s="14">
        <f t="shared" si="74"/>
        <v>0.08</v>
      </c>
      <c r="S100" s="14">
        <f t="shared" si="74"/>
        <v>0</v>
      </c>
      <c r="T100" s="14">
        <f t="shared" si="74"/>
        <v>0</v>
      </c>
      <c r="U100" s="14">
        <f t="shared" si="74"/>
        <v>0.08</v>
      </c>
      <c r="V100" s="14">
        <f t="shared" si="74"/>
        <v>0</v>
      </c>
      <c r="W100" s="14">
        <f t="shared" si="74"/>
        <v>0.08</v>
      </c>
      <c r="X100" s="14">
        <f t="shared" si="74"/>
        <v>0</v>
      </c>
      <c r="Y100" s="14">
        <f t="shared" si="74"/>
        <v>0.08</v>
      </c>
      <c r="Z100" s="14">
        <f t="shared" si="74"/>
        <v>0</v>
      </c>
      <c r="AA100" s="14">
        <f t="shared" si="74"/>
        <v>0</v>
      </c>
      <c r="AB100" s="14">
        <f t="shared" si="74"/>
        <v>0.08</v>
      </c>
    </row>
    <row r="101" ht="12.75" customHeight="1">
      <c r="A101" s="18">
        <v>80.0</v>
      </c>
      <c r="B101" s="16" t="s">
        <v>140</v>
      </c>
      <c r="C101" s="35">
        <f t="shared" ref="C101:C107" si="76">H101+M101+R101+W101+AB101</f>
        <v>0.92</v>
      </c>
      <c r="D101" s="17">
        <f t="shared" ref="D101:G101" si="75">0.05*1*3</f>
        <v>0.15</v>
      </c>
      <c r="E101" s="17">
        <f t="shared" si="75"/>
        <v>0.15</v>
      </c>
      <c r="F101" s="17">
        <f t="shared" si="75"/>
        <v>0.15</v>
      </c>
      <c r="G101" s="17">
        <f t="shared" si="75"/>
        <v>0.15</v>
      </c>
      <c r="H101" s="36">
        <f t="shared" ref="H101:H107" si="78">SUM(D101:G101)</f>
        <v>0.6</v>
      </c>
      <c r="I101" s="17"/>
      <c r="J101" s="19">
        <v>0.08</v>
      </c>
      <c r="K101" s="17"/>
      <c r="L101" s="17"/>
      <c r="M101" s="36">
        <f t="shared" ref="M101:M107" si="79">SUM(I101:L101)</f>
        <v>0.08</v>
      </c>
      <c r="N101" s="17"/>
      <c r="O101" s="19">
        <v>0.08</v>
      </c>
      <c r="P101" s="17"/>
      <c r="Q101" s="17"/>
      <c r="R101" s="36">
        <f t="shared" ref="R101:R107" si="80">SUM(N101:Q101)</f>
        <v>0.08</v>
      </c>
      <c r="S101" s="17"/>
      <c r="T101" s="17"/>
      <c r="U101" s="19">
        <v>0.08</v>
      </c>
      <c r="V101" s="17"/>
      <c r="W101" s="36">
        <f t="shared" ref="W101:W107" si="81">SUM(S101:V101)</f>
        <v>0.08</v>
      </c>
      <c r="X101" s="17"/>
      <c r="Y101" s="19">
        <v>0.08</v>
      </c>
      <c r="Z101" s="17"/>
      <c r="AA101" s="17"/>
      <c r="AB101" s="36">
        <f t="shared" ref="AB101:AB107" si="82">SUM(X101:AA101)</f>
        <v>0.08</v>
      </c>
    </row>
    <row r="102" ht="12.75" customHeight="1">
      <c r="A102" s="18">
        <v>81.0</v>
      </c>
      <c r="B102" s="16" t="s">
        <v>141</v>
      </c>
      <c r="C102" s="35">
        <f t="shared" si="76"/>
        <v>0.562</v>
      </c>
      <c r="D102" s="17">
        <f t="shared" ref="D102:G102" si="77">0.108+0.0325</f>
        <v>0.1405</v>
      </c>
      <c r="E102" s="17">
        <f t="shared" si="77"/>
        <v>0.1405</v>
      </c>
      <c r="F102" s="17">
        <f t="shared" si="77"/>
        <v>0.1405</v>
      </c>
      <c r="G102" s="17">
        <f t="shared" si="77"/>
        <v>0.1405</v>
      </c>
      <c r="H102" s="36">
        <f t="shared" si="78"/>
        <v>0.562</v>
      </c>
      <c r="I102" s="17"/>
      <c r="J102" s="17"/>
      <c r="K102" s="17"/>
      <c r="L102" s="17"/>
      <c r="M102" s="36">
        <f t="shared" si="79"/>
        <v>0</v>
      </c>
      <c r="N102" s="17"/>
      <c r="O102" s="17"/>
      <c r="P102" s="17"/>
      <c r="Q102" s="17"/>
      <c r="R102" s="36">
        <f t="shared" si="80"/>
        <v>0</v>
      </c>
      <c r="S102" s="17"/>
      <c r="T102" s="17"/>
      <c r="U102" s="17"/>
      <c r="V102" s="17"/>
      <c r="W102" s="36">
        <f t="shared" si="81"/>
        <v>0</v>
      </c>
      <c r="X102" s="17"/>
      <c r="Y102" s="17"/>
      <c r="Z102" s="17"/>
      <c r="AA102" s="17"/>
      <c r="AB102" s="36">
        <f t="shared" si="82"/>
        <v>0</v>
      </c>
    </row>
    <row r="103" ht="12.75" customHeight="1">
      <c r="A103" s="18">
        <v>82.0</v>
      </c>
      <c r="B103" s="16" t="s">
        <v>142</v>
      </c>
      <c r="C103" s="35">
        <f t="shared" si="76"/>
        <v>0</v>
      </c>
      <c r="D103" s="17"/>
      <c r="E103" s="17"/>
      <c r="F103" s="17"/>
      <c r="G103" s="17"/>
      <c r="H103" s="36">
        <f t="shared" si="78"/>
        <v>0</v>
      </c>
      <c r="I103" s="17"/>
      <c r="J103" s="17"/>
      <c r="K103" s="17"/>
      <c r="L103" s="17"/>
      <c r="M103" s="36">
        <f t="shared" si="79"/>
        <v>0</v>
      </c>
      <c r="N103" s="17"/>
      <c r="O103" s="17"/>
      <c r="P103" s="17"/>
      <c r="Q103" s="17"/>
      <c r="R103" s="36">
        <f t="shared" si="80"/>
        <v>0</v>
      </c>
      <c r="S103" s="17"/>
      <c r="T103" s="17"/>
      <c r="U103" s="17"/>
      <c r="V103" s="17"/>
      <c r="W103" s="36">
        <f t="shared" si="81"/>
        <v>0</v>
      </c>
      <c r="X103" s="17"/>
      <c r="Y103" s="17"/>
      <c r="Z103" s="17"/>
      <c r="AA103" s="17"/>
      <c r="AB103" s="36">
        <f t="shared" si="82"/>
        <v>0</v>
      </c>
    </row>
    <row r="104" ht="12.75" customHeight="1">
      <c r="A104" s="18">
        <v>83.0</v>
      </c>
      <c r="B104" s="16" t="s">
        <v>143</v>
      </c>
      <c r="C104" s="35">
        <f t="shared" si="76"/>
        <v>0.333</v>
      </c>
      <c r="D104" s="17">
        <f t="shared" ref="D104:G104" si="83">0.02775*3</f>
        <v>0.08325</v>
      </c>
      <c r="E104" s="17">
        <f t="shared" si="83"/>
        <v>0.08325</v>
      </c>
      <c r="F104" s="17">
        <f t="shared" si="83"/>
        <v>0.08325</v>
      </c>
      <c r="G104" s="17">
        <f t="shared" si="83"/>
        <v>0.08325</v>
      </c>
      <c r="H104" s="36">
        <f t="shared" si="78"/>
        <v>0.333</v>
      </c>
      <c r="I104" s="17"/>
      <c r="J104" s="17"/>
      <c r="K104" s="17"/>
      <c r="L104" s="17"/>
      <c r="M104" s="36">
        <f t="shared" si="79"/>
        <v>0</v>
      </c>
      <c r="N104" s="17"/>
      <c r="O104" s="17"/>
      <c r="P104" s="17"/>
      <c r="Q104" s="17"/>
      <c r="R104" s="36">
        <f t="shared" si="80"/>
        <v>0</v>
      </c>
      <c r="S104" s="17"/>
      <c r="T104" s="17"/>
      <c r="U104" s="17"/>
      <c r="V104" s="17"/>
      <c r="W104" s="36">
        <f t="shared" si="81"/>
        <v>0</v>
      </c>
      <c r="X104" s="17"/>
      <c r="Y104" s="17"/>
      <c r="Z104" s="17"/>
      <c r="AA104" s="17"/>
      <c r="AB104" s="36">
        <f t="shared" si="82"/>
        <v>0</v>
      </c>
    </row>
    <row r="105" ht="12.75" customHeight="1">
      <c r="A105" s="12">
        <v>84.0</v>
      </c>
      <c r="B105" s="13" t="s">
        <v>144</v>
      </c>
      <c r="C105" s="14">
        <f t="shared" si="76"/>
        <v>0</v>
      </c>
      <c r="D105" s="14"/>
      <c r="E105" s="14"/>
      <c r="F105" s="14"/>
      <c r="G105" s="14"/>
      <c r="H105" s="14">
        <f t="shared" si="78"/>
        <v>0</v>
      </c>
      <c r="I105" s="14"/>
      <c r="J105" s="14"/>
      <c r="K105" s="14"/>
      <c r="L105" s="14"/>
      <c r="M105" s="14">
        <f t="shared" si="79"/>
        <v>0</v>
      </c>
      <c r="N105" s="14"/>
      <c r="O105" s="14"/>
      <c r="P105" s="14"/>
      <c r="Q105" s="14"/>
      <c r="R105" s="14">
        <f t="shared" si="80"/>
        <v>0</v>
      </c>
      <c r="S105" s="14"/>
      <c r="T105" s="14"/>
      <c r="U105" s="14"/>
      <c r="V105" s="14"/>
      <c r="W105" s="14">
        <f t="shared" si="81"/>
        <v>0</v>
      </c>
      <c r="X105" s="14"/>
      <c r="Y105" s="14"/>
      <c r="Z105" s="14"/>
      <c r="AA105" s="14"/>
      <c r="AB105" s="14">
        <f t="shared" si="82"/>
        <v>0</v>
      </c>
    </row>
    <row r="106" ht="12.75" customHeight="1">
      <c r="A106" s="12">
        <v>85.0</v>
      </c>
      <c r="B106" s="13" t="s">
        <v>145</v>
      </c>
      <c r="C106" s="14">
        <f t="shared" si="76"/>
        <v>0</v>
      </c>
      <c r="D106" s="14"/>
      <c r="E106" s="14"/>
      <c r="F106" s="14"/>
      <c r="G106" s="14"/>
      <c r="H106" s="14">
        <f t="shared" si="78"/>
        <v>0</v>
      </c>
      <c r="I106" s="14"/>
      <c r="J106" s="14"/>
      <c r="K106" s="14"/>
      <c r="L106" s="14"/>
      <c r="M106" s="14">
        <f t="shared" si="79"/>
        <v>0</v>
      </c>
      <c r="N106" s="14"/>
      <c r="O106" s="14"/>
      <c r="P106" s="14"/>
      <c r="Q106" s="14"/>
      <c r="R106" s="14">
        <f t="shared" si="80"/>
        <v>0</v>
      </c>
      <c r="S106" s="14"/>
      <c r="T106" s="14"/>
      <c r="U106" s="14"/>
      <c r="V106" s="14"/>
      <c r="W106" s="14">
        <f t="shared" si="81"/>
        <v>0</v>
      </c>
      <c r="X106" s="14"/>
      <c r="Y106" s="14"/>
      <c r="Z106" s="14"/>
      <c r="AA106" s="14"/>
      <c r="AB106" s="14">
        <f t="shared" si="82"/>
        <v>0</v>
      </c>
    </row>
    <row r="107" ht="12.75" customHeight="1">
      <c r="A107" s="12">
        <v>86.0</v>
      </c>
      <c r="B107" s="13" t="s">
        <v>146</v>
      </c>
      <c r="C107" s="14">
        <f t="shared" si="76"/>
        <v>0</v>
      </c>
      <c r="D107" s="14"/>
      <c r="E107" s="14"/>
      <c r="F107" s="14"/>
      <c r="G107" s="14"/>
      <c r="H107" s="14">
        <f t="shared" si="78"/>
        <v>0</v>
      </c>
      <c r="I107" s="14"/>
      <c r="J107" s="14"/>
      <c r="K107" s="14"/>
      <c r="L107" s="14"/>
      <c r="M107" s="14">
        <f t="shared" si="79"/>
        <v>0</v>
      </c>
      <c r="N107" s="14"/>
      <c r="O107" s="14"/>
      <c r="P107" s="14"/>
      <c r="Q107" s="14"/>
      <c r="R107" s="14">
        <f t="shared" si="80"/>
        <v>0</v>
      </c>
      <c r="S107" s="14"/>
      <c r="T107" s="14"/>
      <c r="U107" s="14"/>
      <c r="V107" s="14"/>
      <c r="W107" s="14">
        <f t="shared" si="81"/>
        <v>0</v>
      </c>
      <c r="X107" s="14"/>
      <c r="Y107" s="14"/>
      <c r="Z107" s="14"/>
      <c r="AA107" s="14"/>
      <c r="AB107" s="14">
        <f t="shared" si="82"/>
        <v>0</v>
      </c>
    </row>
    <row r="108" ht="12.75" customHeight="1">
      <c r="A108" s="9" t="s">
        <v>147</v>
      </c>
      <c r="B108" s="10" t="s">
        <v>148</v>
      </c>
      <c r="C108" s="11">
        <f t="shared" ref="C108:AB108" si="84">C109+C120+C123+C129+C133+C139+C143+C148+C149+C150+C154</f>
        <v>20.15</v>
      </c>
      <c r="D108" s="11">
        <f t="shared" si="84"/>
        <v>0.075</v>
      </c>
      <c r="E108" s="11">
        <f t="shared" si="84"/>
        <v>7.945</v>
      </c>
      <c r="F108" s="11">
        <f t="shared" si="84"/>
        <v>7.325</v>
      </c>
      <c r="G108" s="11">
        <f t="shared" si="84"/>
        <v>4.805</v>
      </c>
      <c r="H108" s="11">
        <f t="shared" si="84"/>
        <v>20.15</v>
      </c>
      <c r="I108" s="11">
        <f t="shared" si="84"/>
        <v>0</v>
      </c>
      <c r="J108" s="11">
        <f t="shared" si="84"/>
        <v>0</v>
      </c>
      <c r="K108" s="11">
        <f t="shared" si="84"/>
        <v>0</v>
      </c>
      <c r="L108" s="11">
        <f t="shared" si="84"/>
        <v>0</v>
      </c>
      <c r="M108" s="11">
        <f t="shared" si="84"/>
        <v>0</v>
      </c>
      <c r="N108" s="11">
        <f t="shared" si="84"/>
        <v>0</v>
      </c>
      <c r="O108" s="11">
        <f t="shared" si="84"/>
        <v>0</v>
      </c>
      <c r="P108" s="11">
        <f t="shared" si="84"/>
        <v>0</v>
      </c>
      <c r="Q108" s="11">
        <f t="shared" si="84"/>
        <v>0</v>
      </c>
      <c r="R108" s="11">
        <f t="shared" si="84"/>
        <v>0</v>
      </c>
      <c r="S108" s="11">
        <f t="shared" si="84"/>
        <v>0</v>
      </c>
      <c r="T108" s="11">
        <f t="shared" si="84"/>
        <v>0</v>
      </c>
      <c r="U108" s="11">
        <f t="shared" si="84"/>
        <v>0</v>
      </c>
      <c r="V108" s="11">
        <f t="shared" si="84"/>
        <v>0</v>
      </c>
      <c r="W108" s="11">
        <f t="shared" si="84"/>
        <v>0</v>
      </c>
      <c r="X108" s="11">
        <f t="shared" si="84"/>
        <v>0</v>
      </c>
      <c r="Y108" s="11">
        <f t="shared" si="84"/>
        <v>0</v>
      </c>
      <c r="Z108" s="11">
        <f t="shared" si="84"/>
        <v>0</v>
      </c>
      <c r="AA108" s="11">
        <f t="shared" si="84"/>
        <v>0</v>
      </c>
      <c r="AB108" s="11">
        <f t="shared" si="84"/>
        <v>0</v>
      </c>
    </row>
    <row r="109" ht="12.75" customHeight="1">
      <c r="A109" s="12" t="s">
        <v>149</v>
      </c>
      <c r="B109" s="13" t="s">
        <v>150</v>
      </c>
      <c r="C109" s="14">
        <f t="shared" ref="C109:AB109" si="85">SUM(C110:C119)</f>
        <v>5.25</v>
      </c>
      <c r="D109" s="14">
        <f t="shared" si="85"/>
        <v>0</v>
      </c>
      <c r="E109" s="14">
        <f t="shared" si="85"/>
        <v>2.1</v>
      </c>
      <c r="F109" s="14">
        <f t="shared" si="85"/>
        <v>1.6</v>
      </c>
      <c r="G109" s="14">
        <f t="shared" si="85"/>
        <v>1.55</v>
      </c>
      <c r="H109" s="14">
        <f t="shared" si="85"/>
        <v>5.25</v>
      </c>
      <c r="I109" s="14">
        <f t="shared" si="85"/>
        <v>0</v>
      </c>
      <c r="J109" s="14">
        <f t="shared" si="85"/>
        <v>0</v>
      </c>
      <c r="K109" s="14">
        <f t="shared" si="85"/>
        <v>0</v>
      </c>
      <c r="L109" s="14">
        <f t="shared" si="85"/>
        <v>0</v>
      </c>
      <c r="M109" s="14">
        <f t="shared" si="85"/>
        <v>0</v>
      </c>
      <c r="N109" s="14">
        <f t="shared" si="85"/>
        <v>0</v>
      </c>
      <c r="O109" s="14">
        <f t="shared" si="85"/>
        <v>0</v>
      </c>
      <c r="P109" s="14">
        <f t="shared" si="85"/>
        <v>0</v>
      </c>
      <c r="Q109" s="14">
        <f t="shared" si="85"/>
        <v>0</v>
      </c>
      <c r="R109" s="14">
        <f t="shared" si="85"/>
        <v>0</v>
      </c>
      <c r="S109" s="14">
        <f t="shared" si="85"/>
        <v>0</v>
      </c>
      <c r="T109" s="14">
        <f t="shared" si="85"/>
        <v>0</v>
      </c>
      <c r="U109" s="14">
        <f t="shared" si="85"/>
        <v>0</v>
      </c>
      <c r="V109" s="14">
        <f t="shared" si="85"/>
        <v>0</v>
      </c>
      <c r="W109" s="14">
        <f t="shared" si="85"/>
        <v>0</v>
      </c>
      <c r="X109" s="14">
        <f t="shared" si="85"/>
        <v>0</v>
      </c>
      <c r="Y109" s="14">
        <f t="shared" si="85"/>
        <v>0</v>
      </c>
      <c r="Z109" s="14">
        <f t="shared" si="85"/>
        <v>0</v>
      </c>
      <c r="AA109" s="14">
        <f t="shared" si="85"/>
        <v>0</v>
      </c>
      <c r="AB109" s="14">
        <f t="shared" si="85"/>
        <v>0</v>
      </c>
    </row>
    <row r="110" ht="12.75" customHeight="1">
      <c r="A110" s="18">
        <v>87.0</v>
      </c>
      <c r="B110" s="16" t="s">
        <v>151</v>
      </c>
      <c r="C110" s="35">
        <f t="shared" ref="C110:C119" si="86">H110+M110+R110+W110+AB110</f>
        <v>2</v>
      </c>
      <c r="D110" s="19">
        <v>0.0</v>
      </c>
      <c r="E110" s="19">
        <v>1.0</v>
      </c>
      <c r="F110" s="19">
        <v>0.5</v>
      </c>
      <c r="G110" s="19">
        <v>0.5</v>
      </c>
      <c r="H110" s="36">
        <f t="shared" ref="H110:H119" si="87">SUM(D110:G110)</f>
        <v>2</v>
      </c>
      <c r="I110" s="17"/>
      <c r="J110" s="17"/>
      <c r="K110" s="17"/>
      <c r="L110" s="17"/>
      <c r="M110" s="36">
        <f t="shared" ref="M110:M119" si="88">SUM(I110:L110)</f>
        <v>0</v>
      </c>
      <c r="N110" s="17"/>
      <c r="O110" s="17"/>
      <c r="P110" s="17"/>
      <c r="Q110" s="17"/>
      <c r="R110" s="36">
        <f t="shared" ref="R110:R119" si="89">SUM(N110:Q110)</f>
        <v>0</v>
      </c>
      <c r="S110" s="17"/>
      <c r="T110" s="17"/>
      <c r="U110" s="17"/>
      <c r="V110" s="17"/>
      <c r="W110" s="36">
        <f t="shared" ref="W110:W119" si="90">SUM(S110:V110)</f>
        <v>0</v>
      </c>
      <c r="X110" s="17"/>
      <c r="Y110" s="17"/>
      <c r="Z110" s="17"/>
      <c r="AA110" s="17"/>
      <c r="AB110" s="36">
        <f t="shared" ref="AB110:AB119" si="91">SUM(X110:AA110)</f>
        <v>0</v>
      </c>
    </row>
    <row r="111" ht="12.75" customHeight="1">
      <c r="A111" s="18">
        <v>88.0</v>
      </c>
      <c r="B111" s="16" t="s">
        <v>152</v>
      </c>
      <c r="C111" s="35">
        <f t="shared" si="86"/>
        <v>3</v>
      </c>
      <c r="D111" s="19">
        <v>0.0</v>
      </c>
      <c r="E111" s="19">
        <v>1.0</v>
      </c>
      <c r="F111" s="19">
        <v>1.0</v>
      </c>
      <c r="G111" s="19">
        <v>1.0</v>
      </c>
      <c r="H111" s="36">
        <f t="shared" si="87"/>
        <v>3</v>
      </c>
      <c r="I111" s="17"/>
      <c r="J111" s="17"/>
      <c r="K111" s="17"/>
      <c r="L111" s="17"/>
      <c r="M111" s="36">
        <f t="shared" si="88"/>
        <v>0</v>
      </c>
      <c r="N111" s="17"/>
      <c r="O111" s="17"/>
      <c r="P111" s="17"/>
      <c r="Q111" s="17"/>
      <c r="R111" s="36">
        <f t="shared" si="89"/>
        <v>0</v>
      </c>
      <c r="S111" s="17"/>
      <c r="T111" s="17"/>
      <c r="U111" s="17"/>
      <c r="V111" s="17"/>
      <c r="W111" s="36">
        <f t="shared" si="90"/>
        <v>0</v>
      </c>
      <c r="X111" s="17"/>
      <c r="Y111" s="17"/>
      <c r="Z111" s="17"/>
      <c r="AA111" s="17"/>
      <c r="AB111" s="36">
        <f t="shared" si="91"/>
        <v>0</v>
      </c>
    </row>
    <row r="112" ht="12.75" customHeight="1">
      <c r="A112" s="18">
        <v>89.0</v>
      </c>
      <c r="B112" s="16" t="s">
        <v>153</v>
      </c>
      <c r="C112" s="35">
        <f t="shared" si="86"/>
        <v>0</v>
      </c>
      <c r="D112" s="17"/>
      <c r="E112" s="17"/>
      <c r="F112" s="17"/>
      <c r="G112" s="17"/>
      <c r="H112" s="36">
        <f t="shared" si="87"/>
        <v>0</v>
      </c>
      <c r="I112" s="17"/>
      <c r="J112" s="17"/>
      <c r="K112" s="17"/>
      <c r="L112" s="17"/>
      <c r="M112" s="36">
        <f t="shared" si="88"/>
        <v>0</v>
      </c>
      <c r="N112" s="17"/>
      <c r="O112" s="17"/>
      <c r="P112" s="17"/>
      <c r="Q112" s="17"/>
      <c r="R112" s="36">
        <f t="shared" si="89"/>
        <v>0</v>
      </c>
      <c r="S112" s="17"/>
      <c r="T112" s="17"/>
      <c r="U112" s="17"/>
      <c r="V112" s="17"/>
      <c r="W112" s="36">
        <f t="shared" si="90"/>
        <v>0</v>
      </c>
      <c r="X112" s="17"/>
      <c r="Y112" s="17"/>
      <c r="Z112" s="17"/>
      <c r="AA112" s="17"/>
      <c r="AB112" s="36">
        <f t="shared" si="91"/>
        <v>0</v>
      </c>
    </row>
    <row r="113" ht="12.75" customHeight="1">
      <c r="A113" s="18">
        <v>90.0</v>
      </c>
      <c r="B113" s="16" t="s">
        <v>154</v>
      </c>
      <c r="C113" s="35">
        <f t="shared" si="86"/>
        <v>0</v>
      </c>
      <c r="D113" s="17"/>
      <c r="E113" s="17"/>
      <c r="F113" s="17"/>
      <c r="G113" s="17"/>
      <c r="H113" s="36">
        <f t="shared" si="87"/>
        <v>0</v>
      </c>
      <c r="I113" s="17"/>
      <c r="J113" s="17"/>
      <c r="K113" s="17"/>
      <c r="L113" s="17"/>
      <c r="M113" s="36">
        <f t="shared" si="88"/>
        <v>0</v>
      </c>
      <c r="N113" s="17"/>
      <c r="O113" s="17"/>
      <c r="P113" s="17"/>
      <c r="Q113" s="17"/>
      <c r="R113" s="36">
        <f t="shared" si="89"/>
        <v>0</v>
      </c>
      <c r="S113" s="17"/>
      <c r="T113" s="17"/>
      <c r="U113" s="17"/>
      <c r="V113" s="17"/>
      <c r="W113" s="36">
        <f t="shared" si="90"/>
        <v>0</v>
      </c>
      <c r="X113" s="17"/>
      <c r="Y113" s="17"/>
      <c r="Z113" s="17"/>
      <c r="AA113" s="17"/>
      <c r="AB113" s="36">
        <f t="shared" si="91"/>
        <v>0</v>
      </c>
    </row>
    <row r="114" ht="12.75" customHeight="1">
      <c r="A114" s="18">
        <v>91.0</v>
      </c>
      <c r="B114" s="59" t="s">
        <v>155</v>
      </c>
      <c r="C114" s="35">
        <f t="shared" si="86"/>
        <v>0.25</v>
      </c>
      <c r="D114" s="19">
        <v>0.0</v>
      </c>
      <c r="E114" s="19">
        <v>0.1</v>
      </c>
      <c r="F114" s="19">
        <v>0.1</v>
      </c>
      <c r="G114" s="19">
        <v>0.05</v>
      </c>
      <c r="H114" s="36">
        <f t="shared" si="87"/>
        <v>0.25</v>
      </c>
      <c r="I114" s="17"/>
      <c r="J114" s="17"/>
      <c r="K114" s="17"/>
      <c r="L114" s="17"/>
      <c r="M114" s="36">
        <f t="shared" si="88"/>
        <v>0</v>
      </c>
      <c r="N114" s="17"/>
      <c r="O114" s="17"/>
      <c r="P114" s="17"/>
      <c r="Q114" s="17"/>
      <c r="R114" s="36">
        <f t="shared" si="89"/>
        <v>0</v>
      </c>
      <c r="S114" s="17"/>
      <c r="T114" s="17"/>
      <c r="U114" s="17"/>
      <c r="V114" s="17"/>
      <c r="W114" s="36">
        <f t="shared" si="90"/>
        <v>0</v>
      </c>
      <c r="X114" s="17"/>
      <c r="Y114" s="17"/>
      <c r="Z114" s="17"/>
      <c r="AA114" s="17"/>
      <c r="AB114" s="36">
        <f t="shared" si="91"/>
        <v>0</v>
      </c>
    </row>
    <row r="115" ht="12.75" customHeight="1">
      <c r="A115" s="18">
        <v>92.0</v>
      </c>
      <c r="B115" s="16" t="s">
        <v>156</v>
      </c>
      <c r="C115" s="35">
        <f t="shared" si="86"/>
        <v>0</v>
      </c>
      <c r="D115" s="17"/>
      <c r="E115" s="17"/>
      <c r="F115" s="17"/>
      <c r="G115" s="17"/>
      <c r="H115" s="36">
        <f t="shared" si="87"/>
        <v>0</v>
      </c>
      <c r="I115" s="17"/>
      <c r="J115" s="17"/>
      <c r="K115" s="17"/>
      <c r="L115" s="17"/>
      <c r="M115" s="36">
        <f t="shared" si="88"/>
        <v>0</v>
      </c>
      <c r="N115" s="17"/>
      <c r="O115" s="17"/>
      <c r="P115" s="17"/>
      <c r="Q115" s="17"/>
      <c r="R115" s="36">
        <f t="shared" si="89"/>
        <v>0</v>
      </c>
      <c r="S115" s="17"/>
      <c r="T115" s="17"/>
      <c r="U115" s="17"/>
      <c r="V115" s="17"/>
      <c r="W115" s="36">
        <f t="shared" si="90"/>
        <v>0</v>
      </c>
      <c r="X115" s="17"/>
      <c r="Y115" s="17"/>
      <c r="Z115" s="17"/>
      <c r="AA115" s="17"/>
      <c r="AB115" s="36">
        <f t="shared" si="91"/>
        <v>0</v>
      </c>
    </row>
    <row r="116" ht="12.75" customHeight="1">
      <c r="A116" s="18">
        <v>93.0</v>
      </c>
      <c r="B116" s="16" t="s">
        <v>157</v>
      </c>
      <c r="C116" s="35">
        <f t="shared" si="86"/>
        <v>0</v>
      </c>
      <c r="D116" s="17"/>
      <c r="E116" s="17"/>
      <c r="F116" s="17"/>
      <c r="G116" s="17"/>
      <c r="H116" s="36">
        <f t="shared" si="87"/>
        <v>0</v>
      </c>
      <c r="I116" s="17"/>
      <c r="J116" s="17"/>
      <c r="K116" s="17"/>
      <c r="L116" s="17"/>
      <c r="M116" s="36">
        <f t="shared" si="88"/>
        <v>0</v>
      </c>
      <c r="N116" s="17"/>
      <c r="O116" s="17"/>
      <c r="P116" s="17"/>
      <c r="Q116" s="17"/>
      <c r="R116" s="36">
        <f t="shared" si="89"/>
        <v>0</v>
      </c>
      <c r="S116" s="17"/>
      <c r="T116" s="17"/>
      <c r="U116" s="17"/>
      <c r="V116" s="17"/>
      <c r="W116" s="36">
        <f t="shared" si="90"/>
        <v>0</v>
      </c>
      <c r="X116" s="17"/>
      <c r="Y116" s="17"/>
      <c r="Z116" s="17"/>
      <c r="AA116" s="17"/>
      <c r="AB116" s="36">
        <f t="shared" si="91"/>
        <v>0</v>
      </c>
    </row>
    <row r="117" ht="12.75" customHeight="1">
      <c r="A117" s="18">
        <v>94.0</v>
      </c>
      <c r="B117" s="16" t="s">
        <v>158</v>
      </c>
      <c r="C117" s="35">
        <f t="shared" si="86"/>
        <v>0</v>
      </c>
      <c r="D117" s="17"/>
      <c r="E117" s="17"/>
      <c r="F117" s="17"/>
      <c r="G117" s="17"/>
      <c r="H117" s="36">
        <f t="shared" si="87"/>
        <v>0</v>
      </c>
      <c r="I117" s="17"/>
      <c r="J117" s="17"/>
      <c r="K117" s="17"/>
      <c r="L117" s="17"/>
      <c r="M117" s="36">
        <f t="shared" si="88"/>
        <v>0</v>
      </c>
      <c r="N117" s="17"/>
      <c r="O117" s="17"/>
      <c r="P117" s="17"/>
      <c r="Q117" s="17"/>
      <c r="R117" s="36">
        <f t="shared" si="89"/>
        <v>0</v>
      </c>
      <c r="S117" s="17"/>
      <c r="T117" s="17"/>
      <c r="U117" s="17"/>
      <c r="V117" s="17"/>
      <c r="W117" s="36">
        <f t="shared" si="90"/>
        <v>0</v>
      </c>
      <c r="X117" s="17"/>
      <c r="Y117" s="17"/>
      <c r="Z117" s="17"/>
      <c r="AA117" s="17"/>
      <c r="AB117" s="36">
        <f t="shared" si="91"/>
        <v>0</v>
      </c>
    </row>
    <row r="118" ht="12.75" customHeight="1">
      <c r="A118" s="18">
        <v>95.0</v>
      </c>
      <c r="B118" s="16" t="s">
        <v>159</v>
      </c>
      <c r="C118" s="35">
        <f t="shared" si="86"/>
        <v>0</v>
      </c>
      <c r="D118" s="17"/>
      <c r="E118" s="17"/>
      <c r="F118" s="17"/>
      <c r="G118" s="17"/>
      <c r="H118" s="36">
        <f t="shared" si="87"/>
        <v>0</v>
      </c>
      <c r="I118" s="17"/>
      <c r="J118" s="17"/>
      <c r="K118" s="17"/>
      <c r="L118" s="17"/>
      <c r="M118" s="36">
        <f t="shared" si="88"/>
        <v>0</v>
      </c>
      <c r="N118" s="17"/>
      <c r="O118" s="17"/>
      <c r="P118" s="17"/>
      <c r="Q118" s="17"/>
      <c r="R118" s="36">
        <f t="shared" si="89"/>
        <v>0</v>
      </c>
      <c r="S118" s="17"/>
      <c r="T118" s="17"/>
      <c r="U118" s="17"/>
      <c r="V118" s="17"/>
      <c r="W118" s="36">
        <f t="shared" si="90"/>
        <v>0</v>
      </c>
      <c r="X118" s="17"/>
      <c r="Y118" s="17"/>
      <c r="Z118" s="17"/>
      <c r="AA118" s="17"/>
      <c r="AB118" s="36">
        <f t="shared" si="91"/>
        <v>0</v>
      </c>
    </row>
    <row r="119" ht="12.75" customHeight="1">
      <c r="A119" s="18">
        <v>96.0</v>
      </c>
      <c r="B119" s="16" t="s">
        <v>160</v>
      </c>
      <c r="C119" s="35">
        <f t="shared" si="86"/>
        <v>0</v>
      </c>
      <c r="D119" s="17"/>
      <c r="E119" s="17"/>
      <c r="F119" s="17"/>
      <c r="G119" s="17"/>
      <c r="H119" s="36">
        <f t="shared" si="87"/>
        <v>0</v>
      </c>
      <c r="I119" s="17"/>
      <c r="J119" s="17"/>
      <c r="K119" s="17"/>
      <c r="L119" s="17"/>
      <c r="M119" s="36">
        <f t="shared" si="88"/>
        <v>0</v>
      </c>
      <c r="N119" s="17"/>
      <c r="O119" s="17"/>
      <c r="P119" s="17"/>
      <c r="Q119" s="17"/>
      <c r="R119" s="36">
        <f t="shared" si="89"/>
        <v>0</v>
      </c>
      <c r="S119" s="17"/>
      <c r="T119" s="17"/>
      <c r="U119" s="17"/>
      <c r="V119" s="17"/>
      <c r="W119" s="36">
        <f t="shared" si="90"/>
        <v>0</v>
      </c>
      <c r="X119" s="17"/>
      <c r="Y119" s="17"/>
      <c r="Z119" s="17"/>
      <c r="AA119" s="17"/>
      <c r="AB119" s="36">
        <f t="shared" si="91"/>
        <v>0</v>
      </c>
    </row>
    <row r="120" ht="12.75" customHeight="1">
      <c r="A120" s="12" t="s">
        <v>149</v>
      </c>
      <c r="B120" s="13" t="s">
        <v>161</v>
      </c>
      <c r="C120" s="14">
        <f t="shared" ref="C120:AB120" si="92">SUM(C121:C122)</f>
        <v>8.64</v>
      </c>
      <c r="D120" s="14">
        <f t="shared" si="92"/>
        <v>0</v>
      </c>
      <c r="E120" s="14">
        <f t="shared" si="92"/>
        <v>2.88</v>
      </c>
      <c r="F120" s="14">
        <f t="shared" si="92"/>
        <v>2.88</v>
      </c>
      <c r="G120" s="14">
        <f t="shared" si="92"/>
        <v>2.88</v>
      </c>
      <c r="H120" s="14">
        <f t="shared" si="92"/>
        <v>8.64</v>
      </c>
      <c r="I120" s="14">
        <f t="shared" si="92"/>
        <v>0</v>
      </c>
      <c r="J120" s="14">
        <f t="shared" si="92"/>
        <v>0</v>
      </c>
      <c r="K120" s="14">
        <f t="shared" si="92"/>
        <v>0</v>
      </c>
      <c r="L120" s="14">
        <f t="shared" si="92"/>
        <v>0</v>
      </c>
      <c r="M120" s="14">
        <f t="shared" si="92"/>
        <v>0</v>
      </c>
      <c r="N120" s="14">
        <f t="shared" si="92"/>
        <v>0</v>
      </c>
      <c r="O120" s="14">
        <f t="shared" si="92"/>
        <v>0</v>
      </c>
      <c r="P120" s="14">
        <f t="shared" si="92"/>
        <v>0</v>
      </c>
      <c r="Q120" s="14">
        <f t="shared" si="92"/>
        <v>0</v>
      </c>
      <c r="R120" s="14">
        <f t="shared" si="92"/>
        <v>0</v>
      </c>
      <c r="S120" s="14">
        <f t="shared" si="92"/>
        <v>0</v>
      </c>
      <c r="T120" s="14">
        <f t="shared" si="92"/>
        <v>0</v>
      </c>
      <c r="U120" s="14">
        <f t="shared" si="92"/>
        <v>0</v>
      </c>
      <c r="V120" s="14">
        <f t="shared" si="92"/>
        <v>0</v>
      </c>
      <c r="W120" s="14">
        <f t="shared" si="92"/>
        <v>0</v>
      </c>
      <c r="X120" s="14">
        <f t="shared" si="92"/>
        <v>0</v>
      </c>
      <c r="Y120" s="14">
        <f t="shared" si="92"/>
        <v>0</v>
      </c>
      <c r="Z120" s="14">
        <f t="shared" si="92"/>
        <v>0</v>
      </c>
      <c r="AA120" s="14">
        <f t="shared" si="92"/>
        <v>0</v>
      </c>
      <c r="AB120" s="14">
        <f t="shared" si="92"/>
        <v>0</v>
      </c>
    </row>
    <row r="121" ht="12.75" customHeight="1">
      <c r="A121" s="18">
        <v>97.0</v>
      </c>
      <c r="B121" s="16" t="s">
        <v>162</v>
      </c>
      <c r="C121" s="35">
        <f t="shared" ref="C121:C122" si="93">H121+M121+R121+W121+AB121</f>
        <v>8.64</v>
      </c>
      <c r="D121" s="17"/>
      <c r="E121" s="19">
        <v>2.88</v>
      </c>
      <c r="F121" s="19">
        <v>2.88</v>
      </c>
      <c r="G121" s="19">
        <v>2.88</v>
      </c>
      <c r="H121" s="36">
        <f t="shared" ref="H121:H122" si="94">SUM(D121:G121)</f>
        <v>8.64</v>
      </c>
      <c r="I121" s="17"/>
      <c r="J121" s="17"/>
      <c r="K121" s="17"/>
      <c r="L121" s="17"/>
      <c r="M121" s="36">
        <f t="shared" ref="M121:M122" si="95">SUM(I121:L121)</f>
        <v>0</v>
      </c>
      <c r="N121" s="17"/>
      <c r="O121" s="17"/>
      <c r="P121" s="17"/>
      <c r="Q121" s="17"/>
      <c r="R121" s="36">
        <f t="shared" ref="R121:R122" si="96">SUM(N121:Q121)</f>
        <v>0</v>
      </c>
      <c r="S121" s="17"/>
      <c r="T121" s="17"/>
      <c r="U121" s="17"/>
      <c r="V121" s="17"/>
      <c r="W121" s="36">
        <f t="shared" ref="W121:W122" si="97">SUM(S121:V121)</f>
        <v>0</v>
      </c>
      <c r="X121" s="17"/>
      <c r="Y121" s="17"/>
      <c r="Z121" s="17"/>
      <c r="AA121" s="17"/>
      <c r="AB121" s="36">
        <f t="shared" ref="AB121:AB122" si="98">SUM(X121:AA121)</f>
        <v>0</v>
      </c>
    </row>
    <row r="122" ht="12.75" customHeight="1">
      <c r="A122" s="18">
        <v>98.0</v>
      </c>
      <c r="B122" s="16" t="s">
        <v>45</v>
      </c>
      <c r="C122" s="35">
        <f t="shared" si="93"/>
        <v>0</v>
      </c>
      <c r="D122" s="17"/>
      <c r="E122" s="17"/>
      <c r="F122" s="17"/>
      <c r="G122" s="17"/>
      <c r="H122" s="36">
        <f t="shared" si="94"/>
        <v>0</v>
      </c>
      <c r="I122" s="17"/>
      <c r="J122" s="17"/>
      <c r="K122" s="17"/>
      <c r="L122" s="17"/>
      <c r="M122" s="36">
        <f t="shared" si="95"/>
        <v>0</v>
      </c>
      <c r="N122" s="17"/>
      <c r="O122" s="17"/>
      <c r="P122" s="17"/>
      <c r="Q122" s="17"/>
      <c r="R122" s="36">
        <f t="shared" si="96"/>
        <v>0</v>
      </c>
      <c r="S122" s="17"/>
      <c r="T122" s="17"/>
      <c r="U122" s="17"/>
      <c r="V122" s="17"/>
      <c r="W122" s="36">
        <f t="shared" si="97"/>
        <v>0</v>
      </c>
      <c r="X122" s="17"/>
      <c r="Y122" s="17"/>
      <c r="Z122" s="17"/>
      <c r="AA122" s="17"/>
      <c r="AB122" s="36">
        <f t="shared" si="98"/>
        <v>0</v>
      </c>
    </row>
    <row r="123" ht="12.75" customHeight="1">
      <c r="A123" s="12" t="s">
        <v>163</v>
      </c>
      <c r="B123" s="13" t="s">
        <v>164</v>
      </c>
      <c r="C123" s="14">
        <f t="shared" ref="C123:AB123" si="99">SUM(C124:C128)</f>
        <v>0.82</v>
      </c>
      <c r="D123" s="14">
        <f t="shared" si="99"/>
        <v>0</v>
      </c>
      <c r="E123" s="14">
        <f t="shared" si="99"/>
        <v>0.45</v>
      </c>
      <c r="F123" s="14">
        <f t="shared" si="99"/>
        <v>0.37</v>
      </c>
      <c r="G123" s="14">
        <f t="shared" si="99"/>
        <v>0</v>
      </c>
      <c r="H123" s="14">
        <f t="shared" si="99"/>
        <v>0.82</v>
      </c>
      <c r="I123" s="14">
        <f t="shared" si="99"/>
        <v>0</v>
      </c>
      <c r="J123" s="14">
        <f t="shared" si="99"/>
        <v>0</v>
      </c>
      <c r="K123" s="14">
        <f t="shared" si="99"/>
        <v>0</v>
      </c>
      <c r="L123" s="14">
        <f t="shared" si="99"/>
        <v>0</v>
      </c>
      <c r="M123" s="14">
        <f t="shared" si="99"/>
        <v>0</v>
      </c>
      <c r="N123" s="14">
        <f t="shared" si="99"/>
        <v>0</v>
      </c>
      <c r="O123" s="14">
        <f t="shared" si="99"/>
        <v>0</v>
      </c>
      <c r="P123" s="14">
        <f t="shared" si="99"/>
        <v>0</v>
      </c>
      <c r="Q123" s="14">
        <f t="shared" si="99"/>
        <v>0</v>
      </c>
      <c r="R123" s="14">
        <f t="shared" si="99"/>
        <v>0</v>
      </c>
      <c r="S123" s="14">
        <f t="shared" si="99"/>
        <v>0</v>
      </c>
      <c r="T123" s="14">
        <f t="shared" si="99"/>
        <v>0</v>
      </c>
      <c r="U123" s="14">
        <f t="shared" si="99"/>
        <v>0</v>
      </c>
      <c r="V123" s="14">
        <f t="shared" si="99"/>
        <v>0</v>
      </c>
      <c r="W123" s="14">
        <f t="shared" si="99"/>
        <v>0</v>
      </c>
      <c r="X123" s="14">
        <f t="shared" si="99"/>
        <v>0</v>
      </c>
      <c r="Y123" s="14">
        <f t="shared" si="99"/>
        <v>0</v>
      </c>
      <c r="Z123" s="14">
        <f t="shared" si="99"/>
        <v>0</v>
      </c>
      <c r="AA123" s="14">
        <f t="shared" si="99"/>
        <v>0</v>
      </c>
      <c r="AB123" s="14">
        <f t="shared" si="99"/>
        <v>0</v>
      </c>
    </row>
    <row r="124" ht="12.75" customHeight="1">
      <c r="A124" s="18">
        <v>99.0</v>
      </c>
      <c r="B124" s="16" t="s">
        <v>165</v>
      </c>
      <c r="C124" s="35">
        <f t="shared" ref="C124:C128" si="100">H124+M124+R124+W124+AB124</f>
        <v>0.45</v>
      </c>
      <c r="D124" s="17"/>
      <c r="E124" s="19">
        <v>0.45</v>
      </c>
      <c r="F124" s="17"/>
      <c r="G124" s="17"/>
      <c r="H124" s="36">
        <f t="shared" ref="H124:H128" si="101">SUM(D124:G124)</f>
        <v>0.45</v>
      </c>
      <c r="I124" s="17"/>
      <c r="J124" s="17"/>
      <c r="K124" s="17"/>
      <c r="L124" s="17"/>
      <c r="M124" s="36">
        <f t="shared" ref="M124:M128" si="102">SUM(I124:L124)</f>
        <v>0</v>
      </c>
      <c r="N124" s="17"/>
      <c r="O124" s="17"/>
      <c r="P124" s="17"/>
      <c r="Q124" s="17"/>
      <c r="R124" s="36">
        <f t="shared" ref="R124:R128" si="103">SUM(N124:Q124)</f>
        <v>0</v>
      </c>
      <c r="S124" s="17"/>
      <c r="T124" s="17"/>
      <c r="U124" s="17"/>
      <c r="V124" s="17"/>
      <c r="W124" s="36">
        <f t="shared" ref="W124:W128" si="104">SUM(S124:V124)</f>
        <v>0</v>
      </c>
      <c r="X124" s="17"/>
      <c r="Y124" s="17"/>
      <c r="Z124" s="17"/>
      <c r="AA124" s="17"/>
      <c r="AB124" s="36">
        <f t="shared" ref="AB124:AB128" si="105">SUM(X124:AA124)</f>
        <v>0</v>
      </c>
    </row>
    <row r="125" ht="12.75" customHeight="1">
      <c r="A125" s="18">
        <v>100.0</v>
      </c>
      <c r="B125" s="16" t="s">
        <v>166</v>
      </c>
      <c r="C125" s="35">
        <f t="shared" si="100"/>
        <v>0.12</v>
      </c>
      <c r="D125" s="17"/>
      <c r="E125" s="17"/>
      <c r="F125" s="19">
        <v>0.12</v>
      </c>
      <c r="G125" s="17"/>
      <c r="H125" s="36">
        <f t="shared" si="101"/>
        <v>0.12</v>
      </c>
      <c r="I125" s="17"/>
      <c r="J125" s="17"/>
      <c r="K125" s="17"/>
      <c r="L125" s="17"/>
      <c r="M125" s="36">
        <f t="shared" si="102"/>
        <v>0</v>
      </c>
      <c r="N125" s="17"/>
      <c r="O125" s="17"/>
      <c r="P125" s="17"/>
      <c r="Q125" s="17"/>
      <c r="R125" s="36">
        <f t="shared" si="103"/>
        <v>0</v>
      </c>
      <c r="S125" s="17"/>
      <c r="T125" s="17"/>
      <c r="U125" s="17"/>
      <c r="V125" s="17"/>
      <c r="W125" s="36">
        <f t="shared" si="104"/>
        <v>0</v>
      </c>
      <c r="X125" s="17"/>
      <c r="Y125" s="17"/>
      <c r="Z125" s="17"/>
      <c r="AA125" s="17"/>
      <c r="AB125" s="36">
        <f t="shared" si="105"/>
        <v>0</v>
      </c>
    </row>
    <row r="126" ht="12.75" customHeight="1">
      <c r="A126" s="18">
        <v>101.0</v>
      </c>
      <c r="B126" s="16" t="s">
        <v>167</v>
      </c>
      <c r="C126" s="35">
        <f t="shared" si="100"/>
        <v>0</v>
      </c>
      <c r="D126" s="17"/>
      <c r="E126" s="17"/>
      <c r="F126" s="17"/>
      <c r="G126" s="17"/>
      <c r="H126" s="36">
        <f t="shared" si="101"/>
        <v>0</v>
      </c>
      <c r="I126" s="17"/>
      <c r="J126" s="17"/>
      <c r="K126" s="17"/>
      <c r="L126" s="17"/>
      <c r="M126" s="36">
        <f t="shared" si="102"/>
        <v>0</v>
      </c>
      <c r="N126" s="17"/>
      <c r="O126" s="17"/>
      <c r="P126" s="17"/>
      <c r="Q126" s="17"/>
      <c r="R126" s="36">
        <f t="shared" si="103"/>
        <v>0</v>
      </c>
      <c r="S126" s="17"/>
      <c r="T126" s="17"/>
      <c r="U126" s="17"/>
      <c r="V126" s="17"/>
      <c r="W126" s="36">
        <f t="shared" si="104"/>
        <v>0</v>
      </c>
      <c r="X126" s="17"/>
      <c r="Y126" s="17"/>
      <c r="Z126" s="17"/>
      <c r="AA126" s="17"/>
      <c r="AB126" s="36">
        <f t="shared" si="105"/>
        <v>0</v>
      </c>
    </row>
    <row r="127" ht="12.75" customHeight="1">
      <c r="A127" s="18">
        <v>102.0</v>
      </c>
      <c r="B127" s="16" t="s">
        <v>168</v>
      </c>
      <c r="C127" s="35">
        <f t="shared" si="100"/>
        <v>0</v>
      </c>
      <c r="D127" s="17"/>
      <c r="E127" s="17"/>
      <c r="F127" s="17"/>
      <c r="G127" s="17"/>
      <c r="H127" s="36">
        <f t="shared" si="101"/>
        <v>0</v>
      </c>
      <c r="I127" s="17"/>
      <c r="J127" s="17"/>
      <c r="K127" s="17"/>
      <c r="L127" s="17"/>
      <c r="M127" s="36">
        <f t="shared" si="102"/>
        <v>0</v>
      </c>
      <c r="N127" s="17"/>
      <c r="O127" s="17"/>
      <c r="P127" s="17"/>
      <c r="Q127" s="17"/>
      <c r="R127" s="36">
        <f t="shared" si="103"/>
        <v>0</v>
      </c>
      <c r="S127" s="17"/>
      <c r="T127" s="17"/>
      <c r="U127" s="17"/>
      <c r="V127" s="17"/>
      <c r="W127" s="36">
        <f t="shared" si="104"/>
        <v>0</v>
      </c>
      <c r="X127" s="17"/>
      <c r="Y127" s="17"/>
      <c r="Z127" s="17"/>
      <c r="AA127" s="17"/>
      <c r="AB127" s="36">
        <f t="shared" si="105"/>
        <v>0</v>
      </c>
    </row>
    <row r="128" ht="12.75" customHeight="1">
      <c r="A128" s="18">
        <v>103.0</v>
      </c>
      <c r="B128" s="16" t="s">
        <v>45</v>
      </c>
      <c r="C128" s="35">
        <f t="shared" si="100"/>
        <v>0.25</v>
      </c>
      <c r="D128" s="17"/>
      <c r="E128" s="17"/>
      <c r="F128" s="19">
        <v>0.25</v>
      </c>
      <c r="G128" s="17"/>
      <c r="H128" s="36">
        <f t="shared" si="101"/>
        <v>0.25</v>
      </c>
      <c r="I128" s="17"/>
      <c r="J128" s="17"/>
      <c r="K128" s="17"/>
      <c r="L128" s="17"/>
      <c r="M128" s="36">
        <f t="shared" si="102"/>
        <v>0</v>
      </c>
      <c r="N128" s="17"/>
      <c r="O128" s="17"/>
      <c r="P128" s="17"/>
      <c r="Q128" s="17"/>
      <c r="R128" s="36">
        <f t="shared" si="103"/>
        <v>0</v>
      </c>
      <c r="S128" s="17"/>
      <c r="T128" s="17"/>
      <c r="U128" s="17"/>
      <c r="V128" s="17"/>
      <c r="W128" s="36">
        <f t="shared" si="104"/>
        <v>0</v>
      </c>
      <c r="X128" s="17"/>
      <c r="Y128" s="17"/>
      <c r="Z128" s="17"/>
      <c r="AA128" s="17"/>
      <c r="AB128" s="36">
        <f t="shared" si="105"/>
        <v>0</v>
      </c>
    </row>
    <row r="129" ht="12.75" customHeight="1">
      <c r="A129" s="12" t="s">
        <v>169</v>
      </c>
      <c r="B129" s="13" t="s">
        <v>170</v>
      </c>
      <c r="C129" s="14">
        <f t="shared" ref="C129:AB129" si="106">SUM(C130:C132)</f>
        <v>0.1</v>
      </c>
      <c r="D129" s="14">
        <f t="shared" si="106"/>
        <v>0</v>
      </c>
      <c r="E129" s="14">
        <f t="shared" si="106"/>
        <v>0</v>
      </c>
      <c r="F129" s="14">
        <f t="shared" si="106"/>
        <v>0.1</v>
      </c>
      <c r="G129" s="14">
        <f t="shared" si="106"/>
        <v>0</v>
      </c>
      <c r="H129" s="14">
        <f t="shared" si="106"/>
        <v>0.1</v>
      </c>
      <c r="I129" s="14">
        <f t="shared" si="106"/>
        <v>0</v>
      </c>
      <c r="J129" s="14">
        <f t="shared" si="106"/>
        <v>0</v>
      </c>
      <c r="K129" s="14">
        <f t="shared" si="106"/>
        <v>0</v>
      </c>
      <c r="L129" s="14">
        <f t="shared" si="106"/>
        <v>0</v>
      </c>
      <c r="M129" s="14">
        <f t="shared" si="106"/>
        <v>0</v>
      </c>
      <c r="N129" s="14">
        <f t="shared" si="106"/>
        <v>0</v>
      </c>
      <c r="O129" s="14">
        <f t="shared" si="106"/>
        <v>0</v>
      </c>
      <c r="P129" s="14">
        <f t="shared" si="106"/>
        <v>0</v>
      </c>
      <c r="Q129" s="14">
        <f t="shared" si="106"/>
        <v>0</v>
      </c>
      <c r="R129" s="14">
        <f t="shared" si="106"/>
        <v>0</v>
      </c>
      <c r="S129" s="14">
        <f t="shared" si="106"/>
        <v>0</v>
      </c>
      <c r="T129" s="14">
        <f t="shared" si="106"/>
        <v>0</v>
      </c>
      <c r="U129" s="14">
        <f t="shared" si="106"/>
        <v>0</v>
      </c>
      <c r="V129" s="14">
        <f t="shared" si="106"/>
        <v>0</v>
      </c>
      <c r="W129" s="14">
        <f t="shared" si="106"/>
        <v>0</v>
      </c>
      <c r="X129" s="14">
        <f t="shared" si="106"/>
        <v>0</v>
      </c>
      <c r="Y129" s="14">
        <f t="shared" si="106"/>
        <v>0</v>
      </c>
      <c r="Z129" s="14">
        <f t="shared" si="106"/>
        <v>0</v>
      </c>
      <c r="AA129" s="14">
        <f t="shared" si="106"/>
        <v>0</v>
      </c>
      <c r="AB129" s="14">
        <f t="shared" si="106"/>
        <v>0</v>
      </c>
    </row>
    <row r="130" ht="12.75" customHeight="1">
      <c r="A130" s="18">
        <v>104.0</v>
      </c>
      <c r="B130" s="16" t="s">
        <v>171</v>
      </c>
      <c r="C130" s="35">
        <f t="shared" ref="C130:C132" si="107">H130+M130+R130+W130+AB130</f>
        <v>0.1</v>
      </c>
      <c r="D130" s="19">
        <v>0.0</v>
      </c>
      <c r="E130" s="19">
        <v>0.0</v>
      </c>
      <c r="F130" s="19">
        <v>0.1</v>
      </c>
      <c r="G130" s="19">
        <v>0.0</v>
      </c>
      <c r="H130" s="36">
        <f t="shared" ref="H130:H132" si="108">SUM(D130:G130)</f>
        <v>0.1</v>
      </c>
      <c r="I130" s="17"/>
      <c r="J130" s="17"/>
      <c r="K130" s="17"/>
      <c r="L130" s="17"/>
      <c r="M130" s="36">
        <f t="shared" ref="M130:M132" si="109">SUM(I130:L130)</f>
        <v>0</v>
      </c>
      <c r="N130" s="17"/>
      <c r="O130" s="17"/>
      <c r="P130" s="17"/>
      <c r="Q130" s="17"/>
      <c r="R130" s="36">
        <f t="shared" ref="R130:R132" si="110">SUM(N130:Q130)</f>
        <v>0</v>
      </c>
      <c r="S130" s="17"/>
      <c r="T130" s="17"/>
      <c r="U130" s="17"/>
      <c r="V130" s="17"/>
      <c r="W130" s="36">
        <f t="shared" ref="W130:W132" si="111">SUM(S130:V130)</f>
        <v>0</v>
      </c>
      <c r="X130" s="17"/>
      <c r="Y130" s="17"/>
      <c r="Z130" s="17"/>
      <c r="AA130" s="17"/>
      <c r="AB130" s="36">
        <f t="shared" ref="AB130:AB132" si="112">SUM(X130:AA130)</f>
        <v>0</v>
      </c>
    </row>
    <row r="131" ht="12.75" customHeight="1">
      <c r="A131" s="18">
        <v>105.0</v>
      </c>
      <c r="B131" s="16" t="s">
        <v>172</v>
      </c>
      <c r="C131" s="35">
        <f t="shared" si="107"/>
        <v>0</v>
      </c>
      <c r="D131" s="19">
        <v>0.0</v>
      </c>
      <c r="E131" s="19">
        <v>0.0</v>
      </c>
      <c r="F131" s="19">
        <v>0.0</v>
      </c>
      <c r="G131" s="19">
        <v>0.0</v>
      </c>
      <c r="H131" s="36">
        <f t="shared" si="108"/>
        <v>0</v>
      </c>
      <c r="I131" s="17"/>
      <c r="J131" s="17"/>
      <c r="K131" s="17"/>
      <c r="L131" s="17"/>
      <c r="M131" s="36">
        <f t="shared" si="109"/>
        <v>0</v>
      </c>
      <c r="N131" s="17"/>
      <c r="O131" s="17"/>
      <c r="P131" s="17"/>
      <c r="Q131" s="17"/>
      <c r="R131" s="36">
        <f t="shared" si="110"/>
        <v>0</v>
      </c>
      <c r="S131" s="17"/>
      <c r="T131" s="17"/>
      <c r="U131" s="17"/>
      <c r="V131" s="17"/>
      <c r="W131" s="36">
        <f t="shared" si="111"/>
        <v>0</v>
      </c>
      <c r="X131" s="17"/>
      <c r="Y131" s="17"/>
      <c r="Z131" s="17"/>
      <c r="AA131" s="17"/>
      <c r="AB131" s="36">
        <f t="shared" si="112"/>
        <v>0</v>
      </c>
    </row>
    <row r="132" ht="12.75" customHeight="1">
      <c r="A132" s="18">
        <v>106.0</v>
      </c>
      <c r="B132" s="16" t="s">
        <v>173</v>
      </c>
      <c r="C132" s="35">
        <f t="shared" si="107"/>
        <v>0</v>
      </c>
      <c r="D132" s="19">
        <v>0.0</v>
      </c>
      <c r="E132" s="19">
        <v>0.0</v>
      </c>
      <c r="F132" s="19">
        <v>0.0</v>
      </c>
      <c r="G132" s="19">
        <v>0.0</v>
      </c>
      <c r="H132" s="36">
        <f t="shared" si="108"/>
        <v>0</v>
      </c>
      <c r="I132" s="17"/>
      <c r="J132" s="17"/>
      <c r="K132" s="17"/>
      <c r="L132" s="17"/>
      <c r="M132" s="36">
        <f t="shared" si="109"/>
        <v>0</v>
      </c>
      <c r="N132" s="17"/>
      <c r="O132" s="17"/>
      <c r="P132" s="17"/>
      <c r="Q132" s="17"/>
      <c r="R132" s="36">
        <f t="shared" si="110"/>
        <v>0</v>
      </c>
      <c r="S132" s="17"/>
      <c r="T132" s="17"/>
      <c r="U132" s="17"/>
      <c r="V132" s="17"/>
      <c r="W132" s="36">
        <f t="shared" si="111"/>
        <v>0</v>
      </c>
      <c r="X132" s="17"/>
      <c r="Y132" s="17"/>
      <c r="Z132" s="17"/>
      <c r="AA132" s="17"/>
      <c r="AB132" s="36">
        <f t="shared" si="112"/>
        <v>0</v>
      </c>
    </row>
    <row r="133" ht="12.75" customHeight="1">
      <c r="A133" s="12" t="s">
        <v>174</v>
      </c>
      <c r="B133" s="13" t="s">
        <v>175</v>
      </c>
      <c r="C133" s="14">
        <f t="shared" ref="C133:AB133" si="113">SUM(C134:C138)</f>
        <v>5.14</v>
      </c>
      <c r="D133" s="14">
        <f t="shared" si="113"/>
        <v>0.075</v>
      </c>
      <c r="E133" s="14">
        <f t="shared" si="113"/>
        <v>2.515</v>
      </c>
      <c r="F133" s="14">
        <f t="shared" si="113"/>
        <v>2.375</v>
      </c>
      <c r="G133" s="14">
        <f t="shared" si="113"/>
        <v>0.175</v>
      </c>
      <c r="H133" s="14">
        <f t="shared" si="113"/>
        <v>5.14</v>
      </c>
      <c r="I133" s="14">
        <f t="shared" si="113"/>
        <v>0</v>
      </c>
      <c r="J133" s="14">
        <f t="shared" si="113"/>
        <v>0</v>
      </c>
      <c r="K133" s="14">
        <f t="shared" si="113"/>
        <v>0</v>
      </c>
      <c r="L133" s="14">
        <f t="shared" si="113"/>
        <v>0</v>
      </c>
      <c r="M133" s="14">
        <f t="shared" si="113"/>
        <v>0</v>
      </c>
      <c r="N133" s="14">
        <f t="shared" si="113"/>
        <v>0</v>
      </c>
      <c r="O133" s="14">
        <f t="shared" si="113"/>
        <v>0</v>
      </c>
      <c r="P133" s="14">
        <f t="shared" si="113"/>
        <v>0</v>
      </c>
      <c r="Q133" s="14">
        <f t="shared" si="113"/>
        <v>0</v>
      </c>
      <c r="R133" s="14">
        <f t="shared" si="113"/>
        <v>0</v>
      </c>
      <c r="S133" s="14">
        <f t="shared" si="113"/>
        <v>0</v>
      </c>
      <c r="T133" s="14">
        <f t="shared" si="113"/>
        <v>0</v>
      </c>
      <c r="U133" s="14">
        <f t="shared" si="113"/>
        <v>0</v>
      </c>
      <c r="V133" s="14">
        <f t="shared" si="113"/>
        <v>0</v>
      </c>
      <c r="W133" s="14">
        <f t="shared" si="113"/>
        <v>0</v>
      </c>
      <c r="X133" s="14">
        <f t="shared" si="113"/>
        <v>0</v>
      </c>
      <c r="Y133" s="14">
        <f t="shared" si="113"/>
        <v>0</v>
      </c>
      <c r="Z133" s="14">
        <f t="shared" si="113"/>
        <v>0</v>
      </c>
      <c r="AA133" s="14">
        <f t="shared" si="113"/>
        <v>0</v>
      </c>
      <c r="AB133" s="14">
        <f t="shared" si="113"/>
        <v>0</v>
      </c>
    </row>
    <row r="134" ht="12.75" customHeight="1">
      <c r="A134" s="18">
        <v>107.0</v>
      </c>
      <c r="B134" s="16" t="s">
        <v>176</v>
      </c>
      <c r="C134" s="35">
        <f t="shared" ref="C134:C138" si="114">H134+M134+R134+W134+AB134</f>
        <v>0</v>
      </c>
      <c r="D134" s="17"/>
      <c r="E134" s="17"/>
      <c r="F134" s="17"/>
      <c r="G134" s="17"/>
      <c r="H134" s="36">
        <f t="shared" ref="H134:H138" si="115">SUM(D134:G134)</f>
        <v>0</v>
      </c>
      <c r="I134" s="17"/>
      <c r="J134" s="17"/>
      <c r="K134" s="17"/>
      <c r="L134" s="17"/>
      <c r="M134" s="36">
        <f t="shared" ref="M134:M138" si="116">SUM(I134:L134)</f>
        <v>0</v>
      </c>
      <c r="N134" s="17"/>
      <c r="O134" s="17"/>
      <c r="P134" s="17"/>
      <c r="Q134" s="17"/>
      <c r="R134" s="36">
        <f t="shared" ref="R134:R138" si="117">SUM(N134:Q134)</f>
        <v>0</v>
      </c>
      <c r="S134" s="17"/>
      <c r="T134" s="17"/>
      <c r="U134" s="17"/>
      <c r="V134" s="17"/>
      <c r="W134" s="36">
        <f t="shared" ref="W134:W138" si="118">SUM(S134:V134)</f>
        <v>0</v>
      </c>
      <c r="X134" s="17"/>
      <c r="Y134" s="17"/>
      <c r="Z134" s="17"/>
      <c r="AA134" s="17"/>
      <c r="AB134" s="36">
        <f t="shared" ref="AB134:AB138" si="119">SUM(X134:AA134)</f>
        <v>0</v>
      </c>
    </row>
    <row r="135" ht="12.75" customHeight="1">
      <c r="A135" s="18">
        <v>108.0</v>
      </c>
      <c r="B135" s="16" t="s">
        <v>177</v>
      </c>
      <c r="C135" s="35">
        <f t="shared" si="114"/>
        <v>0</v>
      </c>
      <c r="D135" s="17"/>
      <c r="E135" s="17"/>
      <c r="F135" s="17"/>
      <c r="G135" s="17"/>
      <c r="H135" s="36">
        <f t="shared" si="115"/>
        <v>0</v>
      </c>
      <c r="I135" s="17"/>
      <c r="J135" s="17"/>
      <c r="K135" s="17"/>
      <c r="L135" s="17"/>
      <c r="M135" s="36">
        <f t="shared" si="116"/>
        <v>0</v>
      </c>
      <c r="N135" s="17"/>
      <c r="O135" s="17"/>
      <c r="P135" s="17"/>
      <c r="Q135" s="17"/>
      <c r="R135" s="36">
        <f t="shared" si="117"/>
        <v>0</v>
      </c>
      <c r="S135" s="17"/>
      <c r="T135" s="17"/>
      <c r="U135" s="17"/>
      <c r="V135" s="17"/>
      <c r="W135" s="36">
        <f t="shared" si="118"/>
        <v>0</v>
      </c>
      <c r="X135" s="17"/>
      <c r="Y135" s="17"/>
      <c r="Z135" s="17"/>
      <c r="AA135" s="17"/>
      <c r="AB135" s="36">
        <f t="shared" si="119"/>
        <v>0</v>
      </c>
    </row>
    <row r="136" ht="12.75" customHeight="1">
      <c r="A136" s="18">
        <v>109.0</v>
      </c>
      <c r="B136" s="16" t="s">
        <v>178</v>
      </c>
      <c r="C136" s="35">
        <f t="shared" si="114"/>
        <v>0</v>
      </c>
      <c r="D136" s="17"/>
      <c r="E136" s="17"/>
      <c r="F136" s="17"/>
      <c r="G136" s="17"/>
      <c r="H136" s="36">
        <f t="shared" si="115"/>
        <v>0</v>
      </c>
      <c r="I136" s="17"/>
      <c r="J136" s="17"/>
      <c r="K136" s="17"/>
      <c r="L136" s="17"/>
      <c r="M136" s="36">
        <f t="shared" si="116"/>
        <v>0</v>
      </c>
      <c r="N136" s="17"/>
      <c r="O136" s="17"/>
      <c r="P136" s="17"/>
      <c r="Q136" s="17"/>
      <c r="R136" s="36">
        <f t="shared" si="117"/>
        <v>0</v>
      </c>
      <c r="S136" s="17"/>
      <c r="T136" s="17"/>
      <c r="U136" s="17"/>
      <c r="V136" s="17"/>
      <c r="W136" s="36">
        <f t="shared" si="118"/>
        <v>0</v>
      </c>
      <c r="X136" s="17"/>
      <c r="Y136" s="17"/>
      <c r="Z136" s="17"/>
      <c r="AA136" s="17"/>
      <c r="AB136" s="36">
        <f t="shared" si="119"/>
        <v>0</v>
      </c>
    </row>
    <row r="137" ht="12.75" customHeight="1">
      <c r="A137" s="18">
        <v>110.0</v>
      </c>
      <c r="B137" s="16" t="s">
        <v>179</v>
      </c>
      <c r="C137" s="35">
        <f t="shared" si="114"/>
        <v>5.14</v>
      </c>
      <c r="D137" s="19">
        <v>0.075</v>
      </c>
      <c r="E137" s="19">
        <f>0.175+2.34</f>
        <v>2.515</v>
      </c>
      <c r="F137" s="19">
        <f>0.375+2</f>
        <v>2.375</v>
      </c>
      <c r="G137" s="19">
        <v>0.175</v>
      </c>
      <c r="H137" s="36">
        <f t="shared" si="115"/>
        <v>5.14</v>
      </c>
      <c r="I137" s="17"/>
      <c r="J137" s="17"/>
      <c r="K137" s="17"/>
      <c r="L137" s="17"/>
      <c r="M137" s="36">
        <f t="shared" si="116"/>
        <v>0</v>
      </c>
      <c r="N137" s="17"/>
      <c r="O137" s="17"/>
      <c r="P137" s="17"/>
      <c r="Q137" s="17"/>
      <c r="R137" s="36">
        <f t="shared" si="117"/>
        <v>0</v>
      </c>
      <c r="S137" s="17"/>
      <c r="T137" s="17"/>
      <c r="U137" s="17"/>
      <c r="V137" s="17"/>
      <c r="W137" s="36">
        <f t="shared" si="118"/>
        <v>0</v>
      </c>
      <c r="X137" s="17"/>
      <c r="Y137" s="17"/>
      <c r="Z137" s="17"/>
      <c r="AA137" s="17"/>
      <c r="AB137" s="36">
        <f t="shared" si="119"/>
        <v>0</v>
      </c>
    </row>
    <row r="138" ht="12.75" customHeight="1">
      <c r="A138" s="18">
        <v>111.0</v>
      </c>
      <c r="B138" s="16" t="s">
        <v>45</v>
      </c>
      <c r="C138" s="35">
        <f t="shared" si="114"/>
        <v>0</v>
      </c>
      <c r="D138" s="17"/>
      <c r="E138" s="17"/>
      <c r="F138" s="17"/>
      <c r="G138" s="17"/>
      <c r="H138" s="36">
        <f t="shared" si="115"/>
        <v>0</v>
      </c>
      <c r="I138" s="17"/>
      <c r="J138" s="17"/>
      <c r="K138" s="17"/>
      <c r="L138" s="17"/>
      <c r="M138" s="36">
        <f t="shared" si="116"/>
        <v>0</v>
      </c>
      <c r="N138" s="17"/>
      <c r="O138" s="17"/>
      <c r="P138" s="17"/>
      <c r="Q138" s="17"/>
      <c r="R138" s="36">
        <f t="shared" si="117"/>
        <v>0</v>
      </c>
      <c r="S138" s="17"/>
      <c r="T138" s="17"/>
      <c r="U138" s="17"/>
      <c r="V138" s="17"/>
      <c r="W138" s="36">
        <f t="shared" si="118"/>
        <v>0</v>
      </c>
      <c r="X138" s="17"/>
      <c r="Y138" s="17"/>
      <c r="Z138" s="17"/>
      <c r="AA138" s="17"/>
      <c r="AB138" s="36">
        <f t="shared" si="119"/>
        <v>0</v>
      </c>
    </row>
    <row r="139" ht="12.75" customHeight="1">
      <c r="A139" s="12" t="s">
        <v>180</v>
      </c>
      <c r="B139" s="13" t="s">
        <v>181</v>
      </c>
      <c r="C139" s="14">
        <f t="shared" ref="C139:AB139" si="120">SUM(C140:C142)</f>
        <v>0</v>
      </c>
      <c r="D139" s="14">
        <f t="shared" si="120"/>
        <v>0</v>
      </c>
      <c r="E139" s="14">
        <f t="shared" si="120"/>
        <v>0</v>
      </c>
      <c r="F139" s="14">
        <f t="shared" si="120"/>
        <v>0</v>
      </c>
      <c r="G139" s="14">
        <f t="shared" si="120"/>
        <v>0</v>
      </c>
      <c r="H139" s="14">
        <f t="shared" si="120"/>
        <v>0</v>
      </c>
      <c r="I139" s="14">
        <f t="shared" si="120"/>
        <v>0</v>
      </c>
      <c r="J139" s="14">
        <f t="shared" si="120"/>
        <v>0</v>
      </c>
      <c r="K139" s="14">
        <f t="shared" si="120"/>
        <v>0</v>
      </c>
      <c r="L139" s="14">
        <f t="shared" si="120"/>
        <v>0</v>
      </c>
      <c r="M139" s="14">
        <f t="shared" si="120"/>
        <v>0</v>
      </c>
      <c r="N139" s="14">
        <f t="shared" si="120"/>
        <v>0</v>
      </c>
      <c r="O139" s="14">
        <f t="shared" si="120"/>
        <v>0</v>
      </c>
      <c r="P139" s="14">
        <f t="shared" si="120"/>
        <v>0</v>
      </c>
      <c r="Q139" s="14">
        <f t="shared" si="120"/>
        <v>0</v>
      </c>
      <c r="R139" s="14">
        <f t="shared" si="120"/>
        <v>0</v>
      </c>
      <c r="S139" s="14">
        <f t="shared" si="120"/>
        <v>0</v>
      </c>
      <c r="T139" s="14">
        <f t="shared" si="120"/>
        <v>0</v>
      </c>
      <c r="U139" s="14">
        <f t="shared" si="120"/>
        <v>0</v>
      </c>
      <c r="V139" s="14">
        <f t="shared" si="120"/>
        <v>0</v>
      </c>
      <c r="W139" s="14">
        <f t="shared" si="120"/>
        <v>0</v>
      </c>
      <c r="X139" s="14">
        <f t="shared" si="120"/>
        <v>0</v>
      </c>
      <c r="Y139" s="14">
        <f t="shared" si="120"/>
        <v>0</v>
      </c>
      <c r="Z139" s="14">
        <f t="shared" si="120"/>
        <v>0</v>
      </c>
      <c r="AA139" s="14">
        <f t="shared" si="120"/>
        <v>0</v>
      </c>
      <c r="AB139" s="14">
        <f t="shared" si="120"/>
        <v>0</v>
      </c>
    </row>
    <row r="140" ht="12.75" customHeight="1">
      <c r="A140" s="18">
        <v>112.0</v>
      </c>
      <c r="B140" s="16" t="s">
        <v>182</v>
      </c>
      <c r="C140" s="35">
        <f t="shared" ref="C140:C142" si="121">H140+M140+R140+W140+AB140</f>
        <v>0</v>
      </c>
      <c r="D140" s="17"/>
      <c r="E140" s="17"/>
      <c r="F140" s="17"/>
      <c r="G140" s="17"/>
      <c r="H140" s="36">
        <f t="shared" ref="H140:H142" si="122">SUM(D140:G140)</f>
        <v>0</v>
      </c>
      <c r="I140" s="17"/>
      <c r="J140" s="17"/>
      <c r="K140" s="17"/>
      <c r="L140" s="17"/>
      <c r="M140" s="36">
        <f t="shared" ref="M140:M142" si="123">SUM(I140:L140)</f>
        <v>0</v>
      </c>
      <c r="N140" s="17"/>
      <c r="O140" s="17"/>
      <c r="P140" s="17"/>
      <c r="Q140" s="17"/>
      <c r="R140" s="36">
        <f t="shared" ref="R140:R142" si="124">SUM(N140:Q140)</f>
        <v>0</v>
      </c>
      <c r="S140" s="17"/>
      <c r="T140" s="17"/>
      <c r="U140" s="17"/>
      <c r="V140" s="17"/>
      <c r="W140" s="36">
        <f t="shared" ref="W140:W142" si="125">SUM(S140:V140)</f>
        <v>0</v>
      </c>
      <c r="X140" s="17"/>
      <c r="Y140" s="17"/>
      <c r="Z140" s="17"/>
      <c r="AA140" s="17"/>
      <c r="AB140" s="36">
        <f t="shared" ref="AB140:AB142" si="126">SUM(X140:AA140)</f>
        <v>0</v>
      </c>
    </row>
    <row r="141" ht="12.75" customHeight="1">
      <c r="A141" s="18">
        <v>113.0</v>
      </c>
      <c r="B141" s="16" t="s">
        <v>183</v>
      </c>
      <c r="C141" s="35">
        <f t="shared" si="121"/>
        <v>0</v>
      </c>
      <c r="D141" s="17"/>
      <c r="E141" s="17"/>
      <c r="F141" s="17"/>
      <c r="G141" s="17"/>
      <c r="H141" s="36">
        <f t="shared" si="122"/>
        <v>0</v>
      </c>
      <c r="I141" s="17"/>
      <c r="J141" s="17"/>
      <c r="K141" s="17"/>
      <c r="L141" s="17"/>
      <c r="M141" s="36">
        <f t="shared" si="123"/>
        <v>0</v>
      </c>
      <c r="N141" s="17"/>
      <c r="O141" s="17"/>
      <c r="P141" s="17"/>
      <c r="Q141" s="17"/>
      <c r="R141" s="36">
        <f t="shared" si="124"/>
        <v>0</v>
      </c>
      <c r="S141" s="17"/>
      <c r="T141" s="17"/>
      <c r="U141" s="17"/>
      <c r="V141" s="17"/>
      <c r="W141" s="36">
        <f t="shared" si="125"/>
        <v>0</v>
      </c>
      <c r="X141" s="17"/>
      <c r="Y141" s="17"/>
      <c r="Z141" s="17"/>
      <c r="AA141" s="17"/>
      <c r="AB141" s="36">
        <f t="shared" si="126"/>
        <v>0</v>
      </c>
    </row>
    <row r="142" ht="12.75" customHeight="1">
      <c r="A142" s="18">
        <v>114.0</v>
      </c>
      <c r="B142" s="16" t="s">
        <v>184</v>
      </c>
      <c r="C142" s="35">
        <f t="shared" si="121"/>
        <v>0</v>
      </c>
      <c r="D142" s="17"/>
      <c r="E142" s="17"/>
      <c r="F142" s="17"/>
      <c r="G142" s="17"/>
      <c r="H142" s="36">
        <f t="shared" si="122"/>
        <v>0</v>
      </c>
      <c r="I142" s="17"/>
      <c r="J142" s="17"/>
      <c r="K142" s="17"/>
      <c r="L142" s="17"/>
      <c r="M142" s="36">
        <f t="shared" si="123"/>
        <v>0</v>
      </c>
      <c r="N142" s="17"/>
      <c r="O142" s="17"/>
      <c r="P142" s="17"/>
      <c r="Q142" s="17"/>
      <c r="R142" s="36">
        <f t="shared" si="124"/>
        <v>0</v>
      </c>
      <c r="S142" s="17"/>
      <c r="T142" s="17"/>
      <c r="U142" s="17"/>
      <c r="V142" s="17"/>
      <c r="W142" s="36">
        <f t="shared" si="125"/>
        <v>0</v>
      </c>
      <c r="X142" s="17"/>
      <c r="Y142" s="17"/>
      <c r="Z142" s="17"/>
      <c r="AA142" s="17"/>
      <c r="AB142" s="36">
        <f t="shared" si="126"/>
        <v>0</v>
      </c>
    </row>
    <row r="143" ht="12.75" customHeight="1">
      <c r="A143" s="12" t="s">
        <v>185</v>
      </c>
      <c r="B143" s="13" t="s">
        <v>186</v>
      </c>
      <c r="C143" s="14">
        <f t="shared" ref="C143:AB143" si="127">SUM(C144:C147)</f>
        <v>0.2</v>
      </c>
      <c r="D143" s="14">
        <f t="shared" si="127"/>
        <v>0</v>
      </c>
      <c r="E143" s="14">
        <f t="shared" si="127"/>
        <v>0</v>
      </c>
      <c r="F143" s="14">
        <f t="shared" si="127"/>
        <v>0</v>
      </c>
      <c r="G143" s="14">
        <f t="shared" si="127"/>
        <v>0.2</v>
      </c>
      <c r="H143" s="14">
        <f t="shared" si="127"/>
        <v>0.2</v>
      </c>
      <c r="I143" s="14">
        <f t="shared" si="127"/>
        <v>0</v>
      </c>
      <c r="J143" s="14">
        <f t="shared" si="127"/>
        <v>0</v>
      </c>
      <c r="K143" s="14">
        <f t="shared" si="127"/>
        <v>0</v>
      </c>
      <c r="L143" s="14">
        <f t="shared" si="127"/>
        <v>0</v>
      </c>
      <c r="M143" s="14">
        <f t="shared" si="127"/>
        <v>0</v>
      </c>
      <c r="N143" s="14">
        <f t="shared" si="127"/>
        <v>0</v>
      </c>
      <c r="O143" s="14">
        <f t="shared" si="127"/>
        <v>0</v>
      </c>
      <c r="P143" s="14">
        <f t="shared" si="127"/>
        <v>0</v>
      </c>
      <c r="Q143" s="14">
        <f t="shared" si="127"/>
        <v>0</v>
      </c>
      <c r="R143" s="14">
        <f t="shared" si="127"/>
        <v>0</v>
      </c>
      <c r="S143" s="14">
        <f t="shared" si="127"/>
        <v>0</v>
      </c>
      <c r="T143" s="14">
        <f t="shared" si="127"/>
        <v>0</v>
      </c>
      <c r="U143" s="14">
        <f t="shared" si="127"/>
        <v>0</v>
      </c>
      <c r="V143" s="14">
        <f t="shared" si="127"/>
        <v>0</v>
      </c>
      <c r="W143" s="14">
        <f t="shared" si="127"/>
        <v>0</v>
      </c>
      <c r="X143" s="14">
        <f t="shared" si="127"/>
        <v>0</v>
      </c>
      <c r="Y143" s="14">
        <f t="shared" si="127"/>
        <v>0</v>
      </c>
      <c r="Z143" s="14">
        <f t="shared" si="127"/>
        <v>0</v>
      </c>
      <c r="AA143" s="14">
        <f t="shared" si="127"/>
        <v>0</v>
      </c>
      <c r="AB143" s="14">
        <f t="shared" si="127"/>
        <v>0</v>
      </c>
    </row>
    <row r="144" ht="12.75" customHeight="1">
      <c r="A144" s="18">
        <v>115.0</v>
      </c>
      <c r="B144" s="16" t="s">
        <v>187</v>
      </c>
      <c r="C144" s="35">
        <f t="shared" ref="C144:C149" si="128">H144+M144+R144+W144+AB144</f>
        <v>0.2</v>
      </c>
      <c r="D144" s="19">
        <v>0.0</v>
      </c>
      <c r="E144" s="19">
        <v>0.0</v>
      </c>
      <c r="F144" s="19">
        <v>0.0</v>
      </c>
      <c r="G144" s="19">
        <v>0.2</v>
      </c>
      <c r="H144" s="36">
        <f t="shared" ref="H144:H149" si="129">SUM(D144:G144)</f>
        <v>0.2</v>
      </c>
      <c r="I144" s="17"/>
      <c r="J144" s="17"/>
      <c r="K144" s="17"/>
      <c r="L144" s="17"/>
      <c r="M144" s="36">
        <f t="shared" ref="M144:M149" si="130">SUM(I144:L144)</f>
        <v>0</v>
      </c>
      <c r="N144" s="17"/>
      <c r="O144" s="17"/>
      <c r="P144" s="17"/>
      <c r="Q144" s="17"/>
      <c r="R144" s="36">
        <f t="shared" ref="R144:R149" si="131">SUM(N144:Q144)</f>
        <v>0</v>
      </c>
      <c r="S144" s="17"/>
      <c r="T144" s="17"/>
      <c r="U144" s="17"/>
      <c r="V144" s="17"/>
      <c r="W144" s="36">
        <f t="shared" ref="W144:W149" si="132">SUM(S144:V144)</f>
        <v>0</v>
      </c>
      <c r="X144" s="17"/>
      <c r="Y144" s="17"/>
      <c r="Z144" s="17"/>
      <c r="AA144" s="17"/>
      <c r="AB144" s="36">
        <f t="shared" ref="AB144:AB149" si="133">SUM(X144:AA144)</f>
        <v>0</v>
      </c>
    </row>
    <row r="145" ht="12.75" customHeight="1">
      <c r="A145" s="18">
        <v>116.0</v>
      </c>
      <c r="B145" s="16" t="s">
        <v>188</v>
      </c>
      <c r="C145" s="35">
        <f t="shared" si="128"/>
        <v>0</v>
      </c>
      <c r="D145" s="19">
        <v>0.0</v>
      </c>
      <c r="E145" s="19">
        <v>0.0</v>
      </c>
      <c r="F145" s="19">
        <v>0.0</v>
      </c>
      <c r="G145" s="19">
        <v>0.0</v>
      </c>
      <c r="H145" s="36">
        <f t="shared" si="129"/>
        <v>0</v>
      </c>
      <c r="I145" s="17"/>
      <c r="J145" s="17"/>
      <c r="K145" s="17"/>
      <c r="L145" s="17"/>
      <c r="M145" s="36">
        <f t="shared" si="130"/>
        <v>0</v>
      </c>
      <c r="N145" s="17"/>
      <c r="O145" s="17"/>
      <c r="P145" s="17"/>
      <c r="Q145" s="17"/>
      <c r="R145" s="36">
        <f t="shared" si="131"/>
        <v>0</v>
      </c>
      <c r="S145" s="17"/>
      <c r="T145" s="17"/>
      <c r="U145" s="17"/>
      <c r="V145" s="17"/>
      <c r="W145" s="36">
        <f t="shared" si="132"/>
        <v>0</v>
      </c>
      <c r="X145" s="17"/>
      <c r="Y145" s="17"/>
      <c r="Z145" s="17"/>
      <c r="AA145" s="17"/>
      <c r="AB145" s="36">
        <f t="shared" si="133"/>
        <v>0</v>
      </c>
    </row>
    <row r="146" ht="12.75" customHeight="1">
      <c r="A146" s="18">
        <v>117.0</v>
      </c>
      <c r="B146" s="16" t="s">
        <v>189</v>
      </c>
      <c r="C146" s="35">
        <f t="shared" si="128"/>
        <v>0</v>
      </c>
      <c r="D146" s="19">
        <v>0.0</v>
      </c>
      <c r="E146" s="19">
        <v>0.0</v>
      </c>
      <c r="F146" s="19">
        <v>0.0</v>
      </c>
      <c r="G146" s="19">
        <v>0.0</v>
      </c>
      <c r="H146" s="36">
        <f t="shared" si="129"/>
        <v>0</v>
      </c>
      <c r="I146" s="17"/>
      <c r="J146" s="17"/>
      <c r="K146" s="17"/>
      <c r="L146" s="17"/>
      <c r="M146" s="36">
        <f t="shared" si="130"/>
        <v>0</v>
      </c>
      <c r="N146" s="17"/>
      <c r="O146" s="17"/>
      <c r="P146" s="17"/>
      <c r="Q146" s="17"/>
      <c r="R146" s="36">
        <f t="shared" si="131"/>
        <v>0</v>
      </c>
      <c r="S146" s="17"/>
      <c r="T146" s="17"/>
      <c r="U146" s="17"/>
      <c r="V146" s="17"/>
      <c r="W146" s="36">
        <f t="shared" si="132"/>
        <v>0</v>
      </c>
      <c r="X146" s="17"/>
      <c r="Y146" s="17"/>
      <c r="Z146" s="17"/>
      <c r="AA146" s="17"/>
      <c r="AB146" s="36">
        <f t="shared" si="133"/>
        <v>0</v>
      </c>
    </row>
    <row r="147" ht="12.75" customHeight="1">
      <c r="A147" s="18">
        <v>118.0</v>
      </c>
      <c r="B147" s="16" t="s">
        <v>45</v>
      </c>
      <c r="C147" s="35">
        <f t="shared" si="128"/>
        <v>0</v>
      </c>
      <c r="D147" s="19">
        <v>0.0</v>
      </c>
      <c r="E147" s="19">
        <v>0.0</v>
      </c>
      <c r="F147" s="19">
        <v>0.0</v>
      </c>
      <c r="G147" s="19">
        <v>0.0</v>
      </c>
      <c r="H147" s="36">
        <f t="shared" si="129"/>
        <v>0</v>
      </c>
      <c r="I147" s="17"/>
      <c r="J147" s="17"/>
      <c r="K147" s="17"/>
      <c r="L147" s="17"/>
      <c r="M147" s="36">
        <f t="shared" si="130"/>
        <v>0</v>
      </c>
      <c r="N147" s="17"/>
      <c r="O147" s="17"/>
      <c r="P147" s="17"/>
      <c r="Q147" s="17"/>
      <c r="R147" s="36">
        <f t="shared" si="131"/>
        <v>0</v>
      </c>
      <c r="S147" s="17"/>
      <c r="T147" s="17"/>
      <c r="U147" s="17"/>
      <c r="V147" s="17"/>
      <c r="W147" s="36">
        <f t="shared" si="132"/>
        <v>0</v>
      </c>
      <c r="X147" s="17"/>
      <c r="Y147" s="17"/>
      <c r="Z147" s="17"/>
      <c r="AA147" s="17"/>
      <c r="AB147" s="36">
        <f t="shared" si="133"/>
        <v>0</v>
      </c>
    </row>
    <row r="148" ht="12.75" customHeight="1">
      <c r="A148" s="12">
        <v>119.0</v>
      </c>
      <c r="B148" s="13" t="s">
        <v>190</v>
      </c>
      <c r="C148" s="14">
        <f t="shared" si="128"/>
        <v>0</v>
      </c>
      <c r="D148" s="14"/>
      <c r="E148" s="14"/>
      <c r="F148" s="14"/>
      <c r="G148" s="14"/>
      <c r="H148" s="14">
        <f t="shared" si="129"/>
        <v>0</v>
      </c>
      <c r="I148" s="14"/>
      <c r="J148" s="14"/>
      <c r="K148" s="14"/>
      <c r="L148" s="14"/>
      <c r="M148" s="14">
        <f t="shared" si="130"/>
        <v>0</v>
      </c>
      <c r="N148" s="14"/>
      <c r="O148" s="14"/>
      <c r="P148" s="14"/>
      <c r="Q148" s="14"/>
      <c r="R148" s="14">
        <f t="shared" si="131"/>
        <v>0</v>
      </c>
      <c r="S148" s="14"/>
      <c r="T148" s="14"/>
      <c r="U148" s="14"/>
      <c r="V148" s="14"/>
      <c r="W148" s="14">
        <f t="shared" si="132"/>
        <v>0</v>
      </c>
      <c r="X148" s="14"/>
      <c r="Y148" s="14"/>
      <c r="Z148" s="14"/>
      <c r="AA148" s="14"/>
      <c r="AB148" s="14">
        <f t="shared" si="133"/>
        <v>0</v>
      </c>
    </row>
    <row r="149" ht="12.75" customHeight="1">
      <c r="A149" s="12">
        <v>120.0</v>
      </c>
      <c r="B149" s="13" t="s">
        <v>191</v>
      </c>
      <c r="C149" s="14">
        <f t="shared" si="128"/>
        <v>0</v>
      </c>
      <c r="D149" s="14"/>
      <c r="E149" s="14"/>
      <c r="F149" s="14"/>
      <c r="G149" s="14"/>
      <c r="H149" s="14">
        <f t="shared" si="129"/>
        <v>0</v>
      </c>
      <c r="I149" s="14"/>
      <c r="J149" s="14"/>
      <c r="K149" s="14"/>
      <c r="L149" s="14"/>
      <c r="M149" s="14">
        <f t="shared" si="130"/>
        <v>0</v>
      </c>
      <c r="N149" s="14"/>
      <c r="O149" s="14"/>
      <c r="P149" s="14"/>
      <c r="Q149" s="14"/>
      <c r="R149" s="14">
        <f t="shared" si="131"/>
        <v>0</v>
      </c>
      <c r="S149" s="14"/>
      <c r="T149" s="14"/>
      <c r="U149" s="14"/>
      <c r="V149" s="14"/>
      <c r="W149" s="14">
        <f t="shared" si="132"/>
        <v>0</v>
      </c>
      <c r="X149" s="14"/>
      <c r="Y149" s="14"/>
      <c r="Z149" s="14"/>
      <c r="AA149" s="14"/>
      <c r="AB149" s="14">
        <f t="shared" si="133"/>
        <v>0</v>
      </c>
    </row>
    <row r="150" ht="12.75" customHeight="1">
      <c r="A150" s="12" t="s">
        <v>192</v>
      </c>
      <c r="B150" s="13" t="s">
        <v>193</v>
      </c>
      <c r="C150" s="14">
        <f t="shared" ref="C150:AB150" si="134">SUM(C151:C153)</f>
        <v>0</v>
      </c>
      <c r="D150" s="14">
        <f t="shared" si="134"/>
        <v>0</v>
      </c>
      <c r="E150" s="14">
        <f t="shared" si="134"/>
        <v>0</v>
      </c>
      <c r="F150" s="14">
        <f t="shared" si="134"/>
        <v>0</v>
      </c>
      <c r="G150" s="14">
        <f t="shared" si="134"/>
        <v>0</v>
      </c>
      <c r="H150" s="14">
        <f t="shared" si="134"/>
        <v>0</v>
      </c>
      <c r="I150" s="14">
        <f t="shared" si="134"/>
        <v>0</v>
      </c>
      <c r="J150" s="14">
        <f t="shared" si="134"/>
        <v>0</v>
      </c>
      <c r="K150" s="14">
        <f t="shared" si="134"/>
        <v>0</v>
      </c>
      <c r="L150" s="14">
        <f t="shared" si="134"/>
        <v>0</v>
      </c>
      <c r="M150" s="14">
        <f t="shared" si="134"/>
        <v>0</v>
      </c>
      <c r="N150" s="14">
        <f t="shared" si="134"/>
        <v>0</v>
      </c>
      <c r="O150" s="14">
        <f t="shared" si="134"/>
        <v>0</v>
      </c>
      <c r="P150" s="14">
        <f t="shared" si="134"/>
        <v>0</v>
      </c>
      <c r="Q150" s="14">
        <f t="shared" si="134"/>
        <v>0</v>
      </c>
      <c r="R150" s="14">
        <f t="shared" si="134"/>
        <v>0</v>
      </c>
      <c r="S150" s="14">
        <f t="shared" si="134"/>
        <v>0</v>
      </c>
      <c r="T150" s="14">
        <f t="shared" si="134"/>
        <v>0</v>
      </c>
      <c r="U150" s="14">
        <f t="shared" si="134"/>
        <v>0</v>
      </c>
      <c r="V150" s="14">
        <f t="shared" si="134"/>
        <v>0</v>
      </c>
      <c r="W150" s="14">
        <f t="shared" si="134"/>
        <v>0</v>
      </c>
      <c r="X150" s="14">
        <f t="shared" si="134"/>
        <v>0</v>
      </c>
      <c r="Y150" s="14">
        <f t="shared" si="134"/>
        <v>0</v>
      </c>
      <c r="Z150" s="14">
        <f t="shared" si="134"/>
        <v>0</v>
      </c>
      <c r="AA150" s="14">
        <f t="shared" si="134"/>
        <v>0</v>
      </c>
      <c r="AB150" s="14">
        <f t="shared" si="134"/>
        <v>0</v>
      </c>
    </row>
    <row r="151" ht="12.75" customHeight="1">
      <c r="A151" s="18">
        <v>121.0</v>
      </c>
      <c r="B151" s="16" t="s">
        <v>194</v>
      </c>
      <c r="C151" s="35">
        <f t="shared" ref="C151:C153" si="135">H151+M151+R151+W151+AB151</f>
        <v>0</v>
      </c>
      <c r="D151" s="17"/>
      <c r="E151" s="17"/>
      <c r="F151" s="17"/>
      <c r="G151" s="17"/>
      <c r="H151" s="36">
        <f t="shared" ref="H151:H153" si="136">SUM(D151:G151)</f>
        <v>0</v>
      </c>
      <c r="I151" s="17"/>
      <c r="J151" s="17"/>
      <c r="K151" s="17"/>
      <c r="L151" s="17"/>
      <c r="M151" s="36">
        <f t="shared" ref="M151:M153" si="137">SUM(I151:L151)</f>
        <v>0</v>
      </c>
      <c r="N151" s="17"/>
      <c r="O151" s="17"/>
      <c r="P151" s="17"/>
      <c r="Q151" s="17"/>
      <c r="R151" s="36">
        <f t="shared" ref="R151:R153" si="138">SUM(N151:Q151)</f>
        <v>0</v>
      </c>
      <c r="S151" s="17"/>
      <c r="T151" s="17"/>
      <c r="U151" s="17"/>
      <c r="V151" s="17"/>
      <c r="W151" s="36">
        <f t="shared" ref="W151:W153" si="139">SUM(S151:V151)</f>
        <v>0</v>
      </c>
      <c r="X151" s="17"/>
      <c r="Y151" s="17"/>
      <c r="Z151" s="17"/>
      <c r="AA151" s="17"/>
      <c r="AB151" s="36">
        <f t="shared" ref="AB151:AB153" si="140">SUM(X151:AA151)</f>
        <v>0</v>
      </c>
    </row>
    <row r="152" ht="12.75" customHeight="1">
      <c r="A152" s="18">
        <v>122.0</v>
      </c>
      <c r="B152" s="16" t="s">
        <v>195</v>
      </c>
      <c r="C152" s="35">
        <f t="shared" si="135"/>
        <v>0</v>
      </c>
      <c r="D152" s="17"/>
      <c r="E152" s="17"/>
      <c r="F152" s="17"/>
      <c r="G152" s="17"/>
      <c r="H152" s="36">
        <f t="shared" si="136"/>
        <v>0</v>
      </c>
      <c r="I152" s="17"/>
      <c r="J152" s="17"/>
      <c r="K152" s="17"/>
      <c r="L152" s="17"/>
      <c r="M152" s="36">
        <f t="shared" si="137"/>
        <v>0</v>
      </c>
      <c r="N152" s="17"/>
      <c r="O152" s="17"/>
      <c r="P152" s="17"/>
      <c r="Q152" s="17"/>
      <c r="R152" s="36">
        <f t="shared" si="138"/>
        <v>0</v>
      </c>
      <c r="S152" s="17"/>
      <c r="T152" s="17"/>
      <c r="U152" s="17"/>
      <c r="V152" s="17"/>
      <c r="W152" s="36">
        <f t="shared" si="139"/>
        <v>0</v>
      </c>
      <c r="X152" s="17"/>
      <c r="Y152" s="17"/>
      <c r="Z152" s="17"/>
      <c r="AA152" s="17"/>
      <c r="AB152" s="36">
        <f t="shared" si="140"/>
        <v>0</v>
      </c>
    </row>
    <row r="153" ht="12.75" customHeight="1">
      <c r="A153" s="18">
        <v>123.0</v>
      </c>
      <c r="B153" s="16" t="s">
        <v>196</v>
      </c>
      <c r="C153" s="35">
        <f t="shared" si="135"/>
        <v>0</v>
      </c>
      <c r="D153" s="17"/>
      <c r="E153" s="17"/>
      <c r="F153" s="17"/>
      <c r="G153" s="17"/>
      <c r="H153" s="36">
        <f t="shared" si="136"/>
        <v>0</v>
      </c>
      <c r="I153" s="17"/>
      <c r="J153" s="17"/>
      <c r="K153" s="17"/>
      <c r="L153" s="17"/>
      <c r="M153" s="36">
        <f t="shared" si="137"/>
        <v>0</v>
      </c>
      <c r="N153" s="17"/>
      <c r="O153" s="17"/>
      <c r="P153" s="17"/>
      <c r="Q153" s="17"/>
      <c r="R153" s="36">
        <f t="shared" si="138"/>
        <v>0</v>
      </c>
      <c r="S153" s="17"/>
      <c r="T153" s="17"/>
      <c r="U153" s="17"/>
      <c r="V153" s="17"/>
      <c r="W153" s="36">
        <f t="shared" si="139"/>
        <v>0</v>
      </c>
      <c r="X153" s="17"/>
      <c r="Y153" s="17"/>
      <c r="Z153" s="17"/>
      <c r="AA153" s="17"/>
      <c r="AB153" s="36">
        <f t="shared" si="140"/>
        <v>0</v>
      </c>
    </row>
    <row r="154" ht="12.75" customHeight="1">
      <c r="A154" s="12" t="s">
        <v>197</v>
      </c>
      <c r="B154" s="13" t="s">
        <v>198</v>
      </c>
      <c r="C154" s="14">
        <f t="shared" ref="C154:AB154" si="141">SUM(C155:C157)</f>
        <v>0</v>
      </c>
      <c r="D154" s="14">
        <f t="shared" si="141"/>
        <v>0</v>
      </c>
      <c r="E154" s="14">
        <f t="shared" si="141"/>
        <v>0</v>
      </c>
      <c r="F154" s="14">
        <f t="shared" si="141"/>
        <v>0</v>
      </c>
      <c r="G154" s="14">
        <f t="shared" si="141"/>
        <v>0</v>
      </c>
      <c r="H154" s="14">
        <f t="shared" si="141"/>
        <v>0</v>
      </c>
      <c r="I154" s="14">
        <f t="shared" si="141"/>
        <v>0</v>
      </c>
      <c r="J154" s="14">
        <f t="shared" si="141"/>
        <v>0</v>
      </c>
      <c r="K154" s="14">
        <f t="shared" si="141"/>
        <v>0</v>
      </c>
      <c r="L154" s="14">
        <f t="shared" si="141"/>
        <v>0</v>
      </c>
      <c r="M154" s="14">
        <f t="shared" si="141"/>
        <v>0</v>
      </c>
      <c r="N154" s="14">
        <f t="shared" si="141"/>
        <v>0</v>
      </c>
      <c r="O154" s="14">
        <f t="shared" si="141"/>
        <v>0</v>
      </c>
      <c r="P154" s="14">
        <f t="shared" si="141"/>
        <v>0</v>
      </c>
      <c r="Q154" s="14">
        <f t="shared" si="141"/>
        <v>0</v>
      </c>
      <c r="R154" s="14">
        <f t="shared" si="141"/>
        <v>0</v>
      </c>
      <c r="S154" s="14">
        <f t="shared" si="141"/>
        <v>0</v>
      </c>
      <c r="T154" s="14">
        <f t="shared" si="141"/>
        <v>0</v>
      </c>
      <c r="U154" s="14">
        <f t="shared" si="141"/>
        <v>0</v>
      </c>
      <c r="V154" s="14">
        <f t="shared" si="141"/>
        <v>0</v>
      </c>
      <c r="W154" s="14">
        <f t="shared" si="141"/>
        <v>0</v>
      </c>
      <c r="X154" s="14">
        <f t="shared" si="141"/>
        <v>0</v>
      </c>
      <c r="Y154" s="14">
        <f t="shared" si="141"/>
        <v>0</v>
      </c>
      <c r="Z154" s="14">
        <f t="shared" si="141"/>
        <v>0</v>
      </c>
      <c r="AA154" s="14">
        <f t="shared" si="141"/>
        <v>0</v>
      </c>
      <c r="AB154" s="14">
        <f t="shared" si="141"/>
        <v>0</v>
      </c>
    </row>
    <row r="155" ht="12.75" customHeight="1">
      <c r="A155" s="18">
        <v>124.0</v>
      </c>
      <c r="B155" s="16" t="s">
        <v>199</v>
      </c>
      <c r="C155" s="35">
        <f t="shared" ref="C155:C157" si="142">H155+M155+R155+W155+AB155</f>
        <v>0</v>
      </c>
      <c r="D155" s="17"/>
      <c r="E155" s="17"/>
      <c r="F155" s="17"/>
      <c r="G155" s="17"/>
      <c r="H155" s="36">
        <f t="shared" ref="H155:H157" si="143">SUM(D155:G155)</f>
        <v>0</v>
      </c>
      <c r="I155" s="17"/>
      <c r="J155" s="17"/>
      <c r="K155" s="17"/>
      <c r="L155" s="17"/>
      <c r="M155" s="36">
        <f t="shared" ref="M155:M157" si="144">SUM(I155:L155)</f>
        <v>0</v>
      </c>
      <c r="N155" s="17"/>
      <c r="O155" s="17"/>
      <c r="P155" s="17"/>
      <c r="Q155" s="17"/>
      <c r="R155" s="36">
        <f t="shared" ref="R155:R157" si="145">SUM(N155:Q155)</f>
        <v>0</v>
      </c>
      <c r="S155" s="17"/>
      <c r="T155" s="17"/>
      <c r="U155" s="17"/>
      <c r="V155" s="17"/>
      <c r="W155" s="36">
        <f t="shared" ref="W155:W157" si="146">SUM(S155:V155)</f>
        <v>0</v>
      </c>
      <c r="X155" s="17"/>
      <c r="Y155" s="17"/>
      <c r="Z155" s="17"/>
      <c r="AA155" s="17"/>
      <c r="AB155" s="36">
        <f t="shared" ref="AB155:AB157" si="147">SUM(X155:AA155)</f>
        <v>0</v>
      </c>
    </row>
    <row r="156" ht="12.75" customHeight="1">
      <c r="A156" s="18">
        <v>125.0</v>
      </c>
      <c r="B156" s="16" t="s">
        <v>200</v>
      </c>
      <c r="C156" s="35">
        <f t="shared" si="142"/>
        <v>0</v>
      </c>
      <c r="D156" s="17"/>
      <c r="E156" s="17"/>
      <c r="F156" s="17"/>
      <c r="G156" s="17"/>
      <c r="H156" s="36">
        <f t="shared" si="143"/>
        <v>0</v>
      </c>
      <c r="I156" s="17"/>
      <c r="J156" s="17"/>
      <c r="K156" s="17"/>
      <c r="L156" s="17"/>
      <c r="M156" s="36">
        <f t="shared" si="144"/>
        <v>0</v>
      </c>
      <c r="N156" s="17"/>
      <c r="O156" s="17"/>
      <c r="P156" s="17"/>
      <c r="Q156" s="17"/>
      <c r="R156" s="36">
        <f t="shared" si="145"/>
        <v>0</v>
      </c>
      <c r="S156" s="17"/>
      <c r="T156" s="17"/>
      <c r="U156" s="17"/>
      <c r="V156" s="17"/>
      <c r="W156" s="36">
        <f t="shared" si="146"/>
        <v>0</v>
      </c>
      <c r="X156" s="17"/>
      <c r="Y156" s="17"/>
      <c r="Z156" s="17"/>
      <c r="AA156" s="17"/>
      <c r="AB156" s="36">
        <f t="shared" si="147"/>
        <v>0</v>
      </c>
    </row>
    <row r="157" ht="12.75" customHeight="1">
      <c r="A157" s="18">
        <v>126.0</v>
      </c>
      <c r="B157" s="16" t="s">
        <v>201</v>
      </c>
      <c r="C157" s="35">
        <f t="shared" si="142"/>
        <v>0</v>
      </c>
      <c r="D157" s="17"/>
      <c r="E157" s="17"/>
      <c r="F157" s="17"/>
      <c r="G157" s="17"/>
      <c r="H157" s="36">
        <f t="shared" si="143"/>
        <v>0</v>
      </c>
      <c r="I157" s="17"/>
      <c r="J157" s="17"/>
      <c r="K157" s="17"/>
      <c r="L157" s="17"/>
      <c r="M157" s="36">
        <f t="shared" si="144"/>
        <v>0</v>
      </c>
      <c r="N157" s="17"/>
      <c r="O157" s="17"/>
      <c r="P157" s="17"/>
      <c r="Q157" s="17"/>
      <c r="R157" s="36">
        <f t="shared" si="145"/>
        <v>0</v>
      </c>
      <c r="S157" s="17"/>
      <c r="T157" s="17"/>
      <c r="U157" s="17"/>
      <c r="V157" s="17"/>
      <c r="W157" s="36">
        <f t="shared" si="146"/>
        <v>0</v>
      </c>
      <c r="X157" s="17"/>
      <c r="Y157" s="17"/>
      <c r="Z157" s="17"/>
      <c r="AA157" s="17"/>
      <c r="AB157" s="36">
        <f t="shared" si="147"/>
        <v>0</v>
      </c>
    </row>
    <row r="158" ht="12.75" customHeight="1">
      <c r="A158" s="9" t="s">
        <v>202</v>
      </c>
      <c r="B158" s="10" t="s">
        <v>203</v>
      </c>
      <c r="C158" s="11">
        <f t="shared" ref="C158:AB158" si="148">C159+C163+C171+C174+C178+C184+C186+C188+C189</f>
        <v>22.734</v>
      </c>
      <c r="D158" s="11">
        <f t="shared" si="148"/>
        <v>0</v>
      </c>
      <c r="E158" s="11">
        <f t="shared" si="148"/>
        <v>0.02</v>
      </c>
      <c r="F158" s="11">
        <f t="shared" si="148"/>
        <v>0</v>
      </c>
      <c r="G158" s="11">
        <f t="shared" si="148"/>
        <v>0</v>
      </c>
      <c r="H158" s="11">
        <f t="shared" si="148"/>
        <v>22.7</v>
      </c>
      <c r="I158" s="11">
        <f t="shared" si="148"/>
        <v>0</v>
      </c>
      <c r="J158" s="11">
        <f t="shared" si="148"/>
        <v>0.034</v>
      </c>
      <c r="K158" s="11">
        <f t="shared" si="148"/>
        <v>0</v>
      </c>
      <c r="L158" s="11">
        <f t="shared" si="148"/>
        <v>0</v>
      </c>
      <c r="M158" s="11">
        <f t="shared" si="148"/>
        <v>0.034</v>
      </c>
      <c r="N158" s="11">
        <f t="shared" si="148"/>
        <v>0</v>
      </c>
      <c r="O158" s="11">
        <f t="shared" si="148"/>
        <v>0</v>
      </c>
      <c r="P158" s="11">
        <f t="shared" si="148"/>
        <v>0</v>
      </c>
      <c r="Q158" s="11">
        <f t="shared" si="148"/>
        <v>0</v>
      </c>
      <c r="R158" s="11">
        <f t="shared" si="148"/>
        <v>0</v>
      </c>
      <c r="S158" s="11">
        <f t="shared" si="148"/>
        <v>0</v>
      </c>
      <c r="T158" s="11">
        <f t="shared" si="148"/>
        <v>0</v>
      </c>
      <c r="U158" s="11">
        <f t="shared" si="148"/>
        <v>0</v>
      </c>
      <c r="V158" s="11">
        <f t="shared" si="148"/>
        <v>0</v>
      </c>
      <c r="W158" s="11">
        <f t="shared" si="148"/>
        <v>0</v>
      </c>
      <c r="X158" s="11">
        <f t="shared" si="148"/>
        <v>0</v>
      </c>
      <c r="Y158" s="11">
        <f t="shared" si="148"/>
        <v>0</v>
      </c>
      <c r="Z158" s="11">
        <f t="shared" si="148"/>
        <v>0</v>
      </c>
      <c r="AA158" s="11">
        <f t="shared" si="148"/>
        <v>0</v>
      </c>
      <c r="AB158" s="11">
        <f t="shared" si="148"/>
        <v>0</v>
      </c>
    </row>
    <row r="159" ht="12.75" customHeight="1">
      <c r="A159" s="12" t="s">
        <v>204</v>
      </c>
      <c r="B159" s="13" t="s">
        <v>205</v>
      </c>
      <c r="C159" s="14">
        <f t="shared" ref="C159:AB159" si="149">SUM(C160:C162)</f>
        <v>0</v>
      </c>
      <c r="D159" s="14">
        <f t="shared" si="149"/>
        <v>0</v>
      </c>
      <c r="E159" s="14">
        <f t="shared" si="149"/>
        <v>0</v>
      </c>
      <c r="F159" s="14">
        <f t="shared" si="149"/>
        <v>0</v>
      </c>
      <c r="G159" s="14">
        <f t="shared" si="149"/>
        <v>0</v>
      </c>
      <c r="H159" s="14">
        <f t="shared" si="149"/>
        <v>0</v>
      </c>
      <c r="I159" s="14">
        <f t="shared" si="149"/>
        <v>0</v>
      </c>
      <c r="J159" s="14">
        <f t="shared" si="149"/>
        <v>0</v>
      </c>
      <c r="K159" s="14">
        <f t="shared" si="149"/>
        <v>0</v>
      </c>
      <c r="L159" s="14">
        <f t="shared" si="149"/>
        <v>0</v>
      </c>
      <c r="M159" s="14">
        <f t="shared" si="149"/>
        <v>0</v>
      </c>
      <c r="N159" s="14">
        <f t="shared" si="149"/>
        <v>0</v>
      </c>
      <c r="O159" s="14">
        <f t="shared" si="149"/>
        <v>0</v>
      </c>
      <c r="P159" s="14">
        <f t="shared" si="149"/>
        <v>0</v>
      </c>
      <c r="Q159" s="14">
        <f t="shared" si="149"/>
        <v>0</v>
      </c>
      <c r="R159" s="14">
        <f t="shared" si="149"/>
        <v>0</v>
      </c>
      <c r="S159" s="14">
        <f t="shared" si="149"/>
        <v>0</v>
      </c>
      <c r="T159" s="14">
        <f t="shared" si="149"/>
        <v>0</v>
      </c>
      <c r="U159" s="14">
        <f t="shared" si="149"/>
        <v>0</v>
      </c>
      <c r="V159" s="14">
        <f t="shared" si="149"/>
        <v>0</v>
      </c>
      <c r="W159" s="14">
        <f t="shared" si="149"/>
        <v>0</v>
      </c>
      <c r="X159" s="14">
        <f t="shared" si="149"/>
        <v>0</v>
      </c>
      <c r="Y159" s="14">
        <f t="shared" si="149"/>
        <v>0</v>
      </c>
      <c r="Z159" s="14">
        <f t="shared" si="149"/>
        <v>0</v>
      </c>
      <c r="AA159" s="14">
        <f t="shared" si="149"/>
        <v>0</v>
      </c>
      <c r="AB159" s="14">
        <f t="shared" si="149"/>
        <v>0</v>
      </c>
    </row>
    <row r="160" ht="12.75" customHeight="1">
      <c r="A160" s="18">
        <v>127.0</v>
      </c>
      <c r="B160" s="16" t="s">
        <v>206</v>
      </c>
      <c r="C160" s="35">
        <f t="shared" ref="C160:C162" si="150">H160+M160+R160+W160+AB160</f>
        <v>0</v>
      </c>
      <c r="D160" s="17"/>
      <c r="E160" s="17"/>
      <c r="F160" s="17"/>
      <c r="G160" s="17"/>
      <c r="H160" s="36">
        <f t="shared" ref="H160:H162" si="151">SUM(D160:G160)</f>
        <v>0</v>
      </c>
      <c r="I160" s="17"/>
      <c r="J160" s="17"/>
      <c r="K160" s="17"/>
      <c r="L160" s="17"/>
      <c r="M160" s="36">
        <f t="shared" ref="M160:M162" si="152">SUM(I160:L160)</f>
        <v>0</v>
      </c>
      <c r="N160" s="17"/>
      <c r="O160" s="17"/>
      <c r="P160" s="17"/>
      <c r="Q160" s="17"/>
      <c r="R160" s="36">
        <f t="shared" ref="R160:R162" si="153">SUM(N160:Q160)</f>
        <v>0</v>
      </c>
      <c r="S160" s="17"/>
      <c r="T160" s="17"/>
      <c r="U160" s="17"/>
      <c r="V160" s="17"/>
      <c r="W160" s="36">
        <f t="shared" ref="W160:W162" si="154">SUM(S160:V160)</f>
        <v>0</v>
      </c>
      <c r="X160" s="17"/>
      <c r="Y160" s="17"/>
      <c r="Z160" s="17"/>
      <c r="AA160" s="17"/>
      <c r="AB160" s="36">
        <f t="shared" ref="AB160:AB162" si="155">SUM(X160:AA160)</f>
        <v>0</v>
      </c>
    </row>
    <row r="161" ht="12.75" customHeight="1">
      <c r="A161" s="18">
        <v>128.0</v>
      </c>
      <c r="B161" s="16" t="s">
        <v>207</v>
      </c>
      <c r="C161" s="35">
        <f t="shared" si="150"/>
        <v>0</v>
      </c>
      <c r="D161" s="17"/>
      <c r="E161" s="17"/>
      <c r="F161" s="17"/>
      <c r="G161" s="17"/>
      <c r="H161" s="36">
        <f t="shared" si="151"/>
        <v>0</v>
      </c>
      <c r="I161" s="17"/>
      <c r="J161" s="17"/>
      <c r="K161" s="17"/>
      <c r="L161" s="17"/>
      <c r="M161" s="36">
        <f t="shared" si="152"/>
        <v>0</v>
      </c>
      <c r="N161" s="17"/>
      <c r="O161" s="17"/>
      <c r="P161" s="17"/>
      <c r="Q161" s="17"/>
      <c r="R161" s="36">
        <f t="shared" si="153"/>
        <v>0</v>
      </c>
      <c r="S161" s="17"/>
      <c r="T161" s="17"/>
      <c r="U161" s="17"/>
      <c r="V161" s="17"/>
      <c r="W161" s="36">
        <f t="shared" si="154"/>
        <v>0</v>
      </c>
      <c r="X161" s="17"/>
      <c r="Y161" s="17"/>
      <c r="Z161" s="17"/>
      <c r="AA161" s="17"/>
      <c r="AB161" s="36">
        <f t="shared" si="155"/>
        <v>0</v>
      </c>
    </row>
    <row r="162" ht="12.75" customHeight="1">
      <c r="A162" s="18">
        <v>129.0</v>
      </c>
      <c r="B162" s="16" t="s">
        <v>208</v>
      </c>
      <c r="C162" s="35">
        <f t="shared" si="150"/>
        <v>0</v>
      </c>
      <c r="D162" s="17"/>
      <c r="E162" s="17"/>
      <c r="F162" s="17"/>
      <c r="G162" s="17"/>
      <c r="H162" s="36">
        <f t="shared" si="151"/>
        <v>0</v>
      </c>
      <c r="I162" s="17"/>
      <c r="J162" s="17"/>
      <c r="K162" s="17"/>
      <c r="L162" s="17"/>
      <c r="M162" s="36">
        <f t="shared" si="152"/>
        <v>0</v>
      </c>
      <c r="N162" s="17"/>
      <c r="O162" s="17"/>
      <c r="P162" s="17"/>
      <c r="Q162" s="17"/>
      <c r="R162" s="36">
        <f t="shared" si="153"/>
        <v>0</v>
      </c>
      <c r="S162" s="17"/>
      <c r="T162" s="17"/>
      <c r="U162" s="17"/>
      <c r="V162" s="17"/>
      <c r="W162" s="36">
        <f t="shared" si="154"/>
        <v>0</v>
      </c>
      <c r="X162" s="17"/>
      <c r="Y162" s="17"/>
      <c r="Z162" s="17"/>
      <c r="AA162" s="17"/>
      <c r="AB162" s="36">
        <f t="shared" si="155"/>
        <v>0</v>
      </c>
    </row>
    <row r="163" ht="12.75" customHeight="1">
      <c r="A163" s="12" t="s">
        <v>209</v>
      </c>
      <c r="B163" s="13" t="s">
        <v>210</v>
      </c>
      <c r="C163" s="14">
        <f>SUM(C164:C170)</f>
        <v>22.68</v>
      </c>
      <c r="D163" s="14">
        <f t="shared" ref="D163:G163" si="156">SUM(D165:D170)</f>
        <v>0</v>
      </c>
      <c r="E163" s="14">
        <f t="shared" si="156"/>
        <v>0</v>
      </c>
      <c r="F163" s="14">
        <f t="shared" si="156"/>
        <v>0</v>
      </c>
      <c r="G163" s="14">
        <f t="shared" si="156"/>
        <v>0</v>
      </c>
      <c r="H163" s="14">
        <f t="shared" ref="H163:AB163" si="157">SUM(H164:H170)</f>
        <v>22.68</v>
      </c>
      <c r="I163" s="14">
        <f t="shared" si="157"/>
        <v>0</v>
      </c>
      <c r="J163" s="14">
        <f t="shared" si="157"/>
        <v>0</v>
      </c>
      <c r="K163" s="14">
        <f t="shared" si="157"/>
        <v>0</v>
      </c>
      <c r="L163" s="14">
        <f t="shared" si="157"/>
        <v>0</v>
      </c>
      <c r="M163" s="14">
        <f t="shared" si="157"/>
        <v>0</v>
      </c>
      <c r="N163" s="14">
        <f t="shared" si="157"/>
        <v>0</v>
      </c>
      <c r="O163" s="14">
        <f t="shared" si="157"/>
        <v>0</v>
      </c>
      <c r="P163" s="14">
        <f t="shared" si="157"/>
        <v>0</v>
      </c>
      <c r="Q163" s="14">
        <f t="shared" si="157"/>
        <v>0</v>
      </c>
      <c r="R163" s="14">
        <f t="shared" si="157"/>
        <v>0</v>
      </c>
      <c r="S163" s="14">
        <f t="shared" si="157"/>
        <v>0</v>
      </c>
      <c r="T163" s="14">
        <f t="shared" si="157"/>
        <v>0</v>
      </c>
      <c r="U163" s="14">
        <f t="shared" si="157"/>
        <v>0</v>
      </c>
      <c r="V163" s="14">
        <f t="shared" si="157"/>
        <v>0</v>
      </c>
      <c r="W163" s="14">
        <f t="shared" si="157"/>
        <v>0</v>
      </c>
      <c r="X163" s="14">
        <f t="shared" si="157"/>
        <v>0</v>
      </c>
      <c r="Y163" s="14">
        <f t="shared" si="157"/>
        <v>0</v>
      </c>
      <c r="Z163" s="14">
        <f t="shared" si="157"/>
        <v>0</v>
      </c>
      <c r="AA163" s="14">
        <f t="shared" si="157"/>
        <v>0</v>
      </c>
      <c r="AB163" s="14">
        <f t="shared" si="157"/>
        <v>0</v>
      </c>
    </row>
    <row r="164" ht="12.75" customHeight="1">
      <c r="A164" s="18">
        <v>130.0</v>
      </c>
      <c r="B164" s="16" t="s">
        <v>211</v>
      </c>
      <c r="C164" s="35">
        <f t="shared" ref="C164:C170" si="158">H164+M164+R164+W164+AB164</f>
        <v>22.68</v>
      </c>
      <c r="H164" s="36">
        <f>SUM(D203:G203)</f>
        <v>22.68</v>
      </c>
      <c r="I164" s="17"/>
      <c r="J164" s="17"/>
      <c r="K164" s="17"/>
      <c r="L164" s="17"/>
      <c r="M164" s="36">
        <f t="shared" ref="M164:M170" si="159">SUM(I164:L164)</f>
        <v>0</v>
      </c>
      <c r="N164" s="17"/>
      <c r="O164" s="17"/>
      <c r="P164" s="17"/>
      <c r="Q164" s="17"/>
      <c r="R164" s="36">
        <f t="shared" ref="R164:R170" si="160">SUM(N164:Q164)</f>
        <v>0</v>
      </c>
      <c r="S164" s="17"/>
      <c r="T164" s="17"/>
      <c r="U164" s="17"/>
      <c r="V164" s="17"/>
      <c r="W164" s="36">
        <f t="shared" ref="W164:W170" si="161">SUM(S164:V164)</f>
        <v>0</v>
      </c>
      <c r="X164" s="17"/>
      <c r="Y164" s="17"/>
      <c r="Z164" s="17"/>
      <c r="AA164" s="17"/>
      <c r="AB164" s="36">
        <f t="shared" ref="AB164:AB170" si="162">SUM(X164:AA164)</f>
        <v>0</v>
      </c>
    </row>
    <row r="165" ht="12.75" customHeight="1">
      <c r="A165" s="18">
        <v>131.0</v>
      </c>
      <c r="B165" s="16" t="s">
        <v>212</v>
      </c>
      <c r="C165" s="35">
        <f t="shared" si="158"/>
        <v>0</v>
      </c>
      <c r="D165" s="17"/>
      <c r="E165" s="17"/>
      <c r="F165" s="17"/>
      <c r="G165" s="17"/>
      <c r="H165" s="36">
        <f t="shared" ref="H165:H170" si="163">SUM(D165:G165)</f>
        <v>0</v>
      </c>
      <c r="I165" s="17"/>
      <c r="J165" s="17"/>
      <c r="K165" s="17"/>
      <c r="L165" s="17"/>
      <c r="M165" s="36">
        <f t="shared" si="159"/>
        <v>0</v>
      </c>
      <c r="N165" s="17"/>
      <c r="O165" s="17"/>
      <c r="P165" s="17"/>
      <c r="Q165" s="17"/>
      <c r="R165" s="36">
        <f t="shared" si="160"/>
        <v>0</v>
      </c>
      <c r="S165" s="17"/>
      <c r="T165" s="17"/>
      <c r="U165" s="17"/>
      <c r="V165" s="17"/>
      <c r="W165" s="36">
        <f t="shared" si="161"/>
        <v>0</v>
      </c>
      <c r="X165" s="17"/>
      <c r="Y165" s="17"/>
      <c r="Z165" s="17"/>
      <c r="AA165" s="17"/>
      <c r="AB165" s="36">
        <f t="shared" si="162"/>
        <v>0</v>
      </c>
    </row>
    <row r="166" ht="12.75" customHeight="1">
      <c r="A166" s="18">
        <v>132.0</v>
      </c>
      <c r="B166" s="16" t="s">
        <v>213</v>
      </c>
      <c r="C166" s="35">
        <f t="shared" si="158"/>
        <v>0</v>
      </c>
      <c r="D166" s="17"/>
      <c r="E166" s="17"/>
      <c r="F166" s="17"/>
      <c r="G166" s="17"/>
      <c r="H166" s="36">
        <f t="shared" si="163"/>
        <v>0</v>
      </c>
      <c r="I166" s="17"/>
      <c r="J166" s="17"/>
      <c r="K166" s="17"/>
      <c r="L166" s="17"/>
      <c r="M166" s="36">
        <f t="shared" si="159"/>
        <v>0</v>
      </c>
      <c r="N166" s="17"/>
      <c r="O166" s="17"/>
      <c r="P166" s="17"/>
      <c r="Q166" s="17"/>
      <c r="R166" s="36">
        <f t="shared" si="160"/>
        <v>0</v>
      </c>
      <c r="S166" s="17"/>
      <c r="T166" s="17"/>
      <c r="U166" s="17"/>
      <c r="V166" s="17"/>
      <c r="W166" s="36">
        <f t="shared" si="161"/>
        <v>0</v>
      </c>
      <c r="X166" s="17"/>
      <c r="Y166" s="17"/>
      <c r="Z166" s="17"/>
      <c r="AA166" s="17"/>
      <c r="AB166" s="36">
        <f t="shared" si="162"/>
        <v>0</v>
      </c>
    </row>
    <row r="167" ht="12.75" customHeight="1">
      <c r="A167" s="18">
        <v>133.0</v>
      </c>
      <c r="B167" s="16" t="s">
        <v>214</v>
      </c>
      <c r="C167" s="35">
        <f t="shared" si="158"/>
        <v>0</v>
      </c>
      <c r="D167" s="17"/>
      <c r="E167" s="17"/>
      <c r="F167" s="17"/>
      <c r="G167" s="17"/>
      <c r="H167" s="36">
        <f t="shared" si="163"/>
        <v>0</v>
      </c>
      <c r="I167" s="17"/>
      <c r="J167" s="17"/>
      <c r="K167" s="17"/>
      <c r="L167" s="17"/>
      <c r="M167" s="36">
        <f t="shared" si="159"/>
        <v>0</v>
      </c>
      <c r="N167" s="17"/>
      <c r="O167" s="17"/>
      <c r="P167" s="17"/>
      <c r="Q167" s="17"/>
      <c r="R167" s="36">
        <f t="shared" si="160"/>
        <v>0</v>
      </c>
      <c r="S167" s="17"/>
      <c r="T167" s="17"/>
      <c r="U167" s="17"/>
      <c r="V167" s="17"/>
      <c r="W167" s="36">
        <f t="shared" si="161"/>
        <v>0</v>
      </c>
      <c r="X167" s="17"/>
      <c r="Y167" s="17"/>
      <c r="Z167" s="17"/>
      <c r="AA167" s="17"/>
      <c r="AB167" s="36">
        <f t="shared" si="162"/>
        <v>0</v>
      </c>
    </row>
    <row r="168" ht="12.75" customHeight="1">
      <c r="A168" s="18">
        <v>134.0</v>
      </c>
      <c r="B168" s="16" t="s">
        <v>215</v>
      </c>
      <c r="C168" s="35">
        <f t="shared" si="158"/>
        <v>0</v>
      </c>
      <c r="D168" s="17"/>
      <c r="E168" s="17"/>
      <c r="F168" s="17"/>
      <c r="G168" s="17"/>
      <c r="H168" s="36">
        <f t="shared" si="163"/>
        <v>0</v>
      </c>
      <c r="I168" s="17"/>
      <c r="J168" s="17"/>
      <c r="K168" s="17"/>
      <c r="L168" s="17"/>
      <c r="M168" s="36">
        <f t="shared" si="159"/>
        <v>0</v>
      </c>
      <c r="N168" s="17"/>
      <c r="O168" s="17"/>
      <c r="P168" s="17"/>
      <c r="Q168" s="17"/>
      <c r="R168" s="36">
        <f t="shared" si="160"/>
        <v>0</v>
      </c>
      <c r="S168" s="17"/>
      <c r="T168" s="17"/>
      <c r="U168" s="17"/>
      <c r="V168" s="17"/>
      <c r="W168" s="36">
        <f t="shared" si="161"/>
        <v>0</v>
      </c>
      <c r="X168" s="17"/>
      <c r="Y168" s="17"/>
      <c r="Z168" s="17"/>
      <c r="AA168" s="17"/>
      <c r="AB168" s="36">
        <f t="shared" si="162"/>
        <v>0</v>
      </c>
    </row>
    <row r="169" ht="12.75" customHeight="1">
      <c r="A169" s="18">
        <v>135.0</v>
      </c>
      <c r="B169" s="16" t="s">
        <v>216</v>
      </c>
      <c r="C169" s="35">
        <f t="shared" si="158"/>
        <v>0</v>
      </c>
      <c r="D169" s="17"/>
      <c r="E169" s="17"/>
      <c r="F169" s="17"/>
      <c r="G169" s="17"/>
      <c r="H169" s="36">
        <f t="shared" si="163"/>
        <v>0</v>
      </c>
      <c r="I169" s="17"/>
      <c r="J169" s="17"/>
      <c r="K169" s="17"/>
      <c r="L169" s="17"/>
      <c r="M169" s="36">
        <f t="shared" si="159"/>
        <v>0</v>
      </c>
      <c r="N169" s="17"/>
      <c r="O169" s="17"/>
      <c r="P169" s="17"/>
      <c r="Q169" s="17"/>
      <c r="R169" s="36">
        <f t="shared" si="160"/>
        <v>0</v>
      </c>
      <c r="S169" s="17"/>
      <c r="T169" s="17"/>
      <c r="U169" s="17"/>
      <c r="V169" s="17"/>
      <c r="W169" s="36">
        <f t="shared" si="161"/>
        <v>0</v>
      </c>
      <c r="X169" s="17"/>
      <c r="Y169" s="17"/>
      <c r="Z169" s="17"/>
      <c r="AA169" s="17"/>
      <c r="AB169" s="36">
        <f t="shared" si="162"/>
        <v>0</v>
      </c>
    </row>
    <row r="170" ht="12.75" customHeight="1">
      <c r="A170" s="18">
        <v>136.0</v>
      </c>
      <c r="B170" s="16" t="s">
        <v>217</v>
      </c>
      <c r="C170" s="35">
        <f t="shared" si="158"/>
        <v>0</v>
      </c>
      <c r="D170" s="17"/>
      <c r="E170" s="17"/>
      <c r="F170" s="17"/>
      <c r="G170" s="17"/>
      <c r="H170" s="36">
        <f t="shared" si="163"/>
        <v>0</v>
      </c>
      <c r="I170" s="17"/>
      <c r="J170" s="17"/>
      <c r="K170" s="17"/>
      <c r="L170" s="17"/>
      <c r="M170" s="36">
        <f t="shared" si="159"/>
        <v>0</v>
      </c>
      <c r="N170" s="17"/>
      <c r="O170" s="17"/>
      <c r="P170" s="17"/>
      <c r="Q170" s="17"/>
      <c r="R170" s="36">
        <f t="shared" si="160"/>
        <v>0</v>
      </c>
      <c r="S170" s="17"/>
      <c r="T170" s="17"/>
      <c r="U170" s="17"/>
      <c r="V170" s="17"/>
      <c r="W170" s="36">
        <f t="shared" si="161"/>
        <v>0</v>
      </c>
      <c r="X170" s="17"/>
      <c r="Y170" s="17"/>
      <c r="Z170" s="17"/>
      <c r="AA170" s="17"/>
      <c r="AB170" s="36">
        <f t="shared" si="162"/>
        <v>0</v>
      </c>
    </row>
    <row r="171" ht="12.75" customHeight="1">
      <c r="A171" s="12" t="s">
        <v>218</v>
      </c>
      <c r="B171" s="13" t="s">
        <v>219</v>
      </c>
      <c r="C171" s="14">
        <f t="shared" ref="C171:AB171" si="164">SUM(C172:C173)</f>
        <v>0</v>
      </c>
      <c r="D171" s="14">
        <f t="shared" si="164"/>
        <v>0</v>
      </c>
      <c r="E171" s="14">
        <f t="shared" si="164"/>
        <v>0</v>
      </c>
      <c r="F171" s="14">
        <f t="shared" si="164"/>
        <v>0</v>
      </c>
      <c r="G171" s="14">
        <f t="shared" si="164"/>
        <v>0</v>
      </c>
      <c r="H171" s="14">
        <f t="shared" si="164"/>
        <v>0</v>
      </c>
      <c r="I171" s="14">
        <f t="shared" si="164"/>
        <v>0</v>
      </c>
      <c r="J171" s="14">
        <f t="shared" si="164"/>
        <v>0</v>
      </c>
      <c r="K171" s="14">
        <f t="shared" si="164"/>
        <v>0</v>
      </c>
      <c r="L171" s="14">
        <f t="shared" si="164"/>
        <v>0</v>
      </c>
      <c r="M171" s="14">
        <f t="shared" si="164"/>
        <v>0</v>
      </c>
      <c r="N171" s="14">
        <f t="shared" si="164"/>
        <v>0</v>
      </c>
      <c r="O171" s="14">
        <f t="shared" si="164"/>
        <v>0</v>
      </c>
      <c r="P171" s="14">
        <f t="shared" si="164"/>
        <v>0</v>
      </c>
      <c r="Q171" s="14">
        <f t="shared" si="164"/>
        <v>0</v>
      </c>
      <c r="R171" s="14">
        <f t="shared" si="164"/>
        <v>0</v>
      </c>
      <c r="S171" s="14">
        <f t="shared" si="164"/>
        <v>0</v>
      </c>
      <c r="T171" s="14">
        <f t="shared" si="164"/>
        <v>0</v>
      </c>
      <c r="U171" s="14">
        <f t="shared" si="164"/>
        <v>0</v>
      </c>
      <c r="V171" s="14">
        <f t="shared" si="164"/>
        <v>0</v>
      </c>
      <c r="W171" s="14">
        <f t="shared" si="164"/>
        <v>0</v>
      </c>
      <c r="X171" s="14">
        <f t="shared" si="164"/>
        <v>0</v>
      </c>
      <c r="Y171" s="14">
        <f t="shared" si="164"/>
        <v>0</v>
      </c>
      <c r="Z171" s="14">
        <f t="shared" si="164"/>
        <v>0</v>
      </c>
      <c r="AA171" s="14">
        <f t="shared" si="164"/>
        <v>0</v>
      </c>
      <c r="AB171" s="14">
        <f t="shared" si="164"/>
        <v>0</v>
      </c>
    </row>
    <row r="172" ht="12.75" customHeight="1">
      <c r="A172" s="18">
        <v>137.0</v>
      </c>
      <c r="B172" s="16" t="s">
        <v>220</v>
      </c>
      <c r="C172" s="35">
        <f t="shared" ref="C172:C173" si="165">H172+M172+R172+W172+AB172</f>
        <v>0</v>
      </c>
      <c r="D172" s="17"/>
      <c r="E172" s="17"/>
      <c r="F172" s="17"/>
      <c r="G172" s="17"/>
      <c r="H172" s="36">
        <f t="shared" ref="H172:H173" si="166">SUM(D172:G172)</f>
        <v>0</v>
      </c>
      <c r="I172" s="17"/>
      <c r="J172" s="17"/>
      <c r="K172" s="17"/>
      <c r="L172" s="17"/>
      <c r="M172" s="36">
        <f t="shared" ref="M172:M173" si="167">SUM(I172:L172)</f>
        <v>0</v>
      </c>
      <c r="N172" s="17"/>
      <c r="O172" s="17"/>
      <c r="P172" s="17"/>
      <c r="Q172" s="17"/>
      <c r="R172" s="36">
        <f t="shared" ref="R172:R173" si="168">SUM(N172:Q172)</f>
        <v>0</v>
      </c>
      <c r="S172" s="17"/>
      <c r="T172" s="17"/>
      <c r="U172" s="17"/>
      <c r="V172" s="17"/>
      <c r="W172" s="36">
        <f t="shared" ref="W172:W173" si="169">SUM(S172:V172)</f>
        <v>0</v>
      </c>
      <c r="X172" s="17"/>
      <c r="Y172" s="17"/>
      <c r="Z172" s="17"/>
      <c r="AA172" s="17"/>
      <c r="AB172" s="36">
        <f t="shared" ref="AB172:AB173" si="170">SUM(X172:AA172)</f>
        <v>0</v>
      </c>
    </row>
    <row r="173" ht="12.75" customHeight="1">
      <c r="A173" s="18">
        <v>138.0</v>
      </c>
      <c r="B173" s="16" t="s">
        <v>221</v>
      </c>
      <c r="C173" s="35">
        <f t="shared" si="165"/>
        <v>0</v>
      </c>
      <c r="D173" s="17"/>
      <c r="E173" s="17"/>
      <c r="F173" s="17"/>
      <c r="G173" s="17"/>
      <c r="H173" s="36">
        <f t="shared" si="166"/>
        <v>0</v>
      </c>
      <c r="I173" s="17"/>
      <c r="J173" s="17"/>
      <c r="K173" s="17"/>
      <c r="L173" s="17"/>
      <c r="M173" s="36">
        <f t="shared" si="167"/>
        <v>0</v>
      </c>
      <c r="N173" s="17"/>
      <c r="O173" s="17"/>
      <c r="P173" s="17"/>
      <c r="Q173" s="17"/>
      <c r="R173" s="36">
        <f t="shared" si="168"/>
        <v>0</v>
      </c>
      <c r="S173" s="17"/>
      <c r="T173" s="17"/>
      <c r="U173" s="17"/>
      <c r="V173" s="17"/>
      <c r="W173" s="36">
        <f t="shared" si="169"/>
        <v>0</v>
      </c>
      <c r="X173" s="17"/>
      <c r="Y173" s="17"/>
      <c r="Z173" s="17"/>
      <c r="AA173" s="17"/>
      <c r="AB173" s="36">
        <f t="shared" si="170"/>
        <v>0</v>
      </c>
    </row>
    <row r="174" ht="12.75" customHeight="1">
      <c r="A174" s="12" t="s">
        <v>222</v>
      </c>
      <c r="B174" s="13" t="s">
        <v>223</v>
      </c>
      <c r="C174" s="14">
        <f t="shared" ref="C174:AB174" si="171">SUM(C175:C177)</f>
        <v>0.054</v>
      </c>
      <c r="D174" s="14">
        <f t="shared" si="171"/>
        <v>0</v>
      </c>
      <c r="E174" s="14">
        <f t="shared" si="171"/>
        <v>0.02</v>
      </c>
      <c r="F174" s="14">
        <f t="shared" si="171"/>
        <v>0</v>
      </c>
      <c r="G174" s="14">
        <f t="shared" si="171"/>
        <v>0</v>
      </c>
      <c r="H174" s="14">
        <f t="shared" si="171"/>
        <v>0.02</v>
      </c>
      <c r="I174" s="14">
        <f t="shared" si="171"/>
        <v>0</v>
      </c>
      <c r="J174" s="14">
        <f t="shared" si="171"/>
        <v>0.034</v>
      </c>
      <c r="K174" s="14">
        <f t="shared" si="171"/>
        <v>0</v>
      </c>
      <c r="L174" s="14">
        <f t="shared" si="171"/>
        <v>0</v>
      </c>
      <c r="M174" s="14">
        <f t="shared" si="171"/>
        <v>0.034</v>
      </c>
      <c r="N174" s="14">
        <f t="shared" si="171"/>
        <v>0</v>
      </c>
      <c r="O174" s="14">
        <f t="shared" si="171"/>
        <v>0</v>
      </c>
      <c r="P174" s="14">
        <f t="shared" si="171"/>
        <v>0</v>
      </c>
      <c r="Q174" s="14">
        <f t="shared" si="171"/>
        <v>0</v>
      </c>
      <c r="R174" s="14">
        <f t="shared" si="171"/>
        <v>0</v>
      </c>
      <c r="S174" s="14">
        <f t="shared" si="171"/>
        <v>0</v>
      </c>
      <c r="T174" s="14">
        <f t="shared" si="171"/>
        <v>0</v>
      </c>
      <c r="U174" s="14">
        <f t="shared" si="171"/>
        <v>0</v>
      </c>
      <c r="V174" s="14">
        <f t="shared" si="171"/>
        <v>0</v>
      </c>
      <c r="W174" s="14">
        <f t="shared" si="171"/>
        <v>0</v>
      </c>
      <c r="X174" s="14">
        <f t="shared" si="171"/>
        <v>0</v>
      </c>
      <c r="Y174" s="14">
        <f t="shared" si="171"/>
        <v>0</v>
      </c>
      <c r="Z174" s="14">
        <f t="shared" si="171"/>
        <v>0</v>
      </c>
      <c r="AA174" s="14">
        <f t="shared" si="171"/>
        <v>0</v>
      </c>
      <c r="AB174" s="14">
        <f t="shared" si="171"/>
        <v>0</v>
      </c>
    </row>
    <row r="175" ht="12.75" customHeight="1">
      <c r="A175" s="18">
        <v>139.0</v>
      </c>
      <c r="B175" s="16" t="s">
        <v>224</v>
      </c>
      <c r="C175" s="35">
        <f t="shared" ref="C175:C177" si="172">H175+M175+R175+W175+AB175</f>
        <v>0</v>
      </c>
      <c r="D175" s="19">
        <v>0.0</v>
      </c>
      <c r="E175" s="19">
        <v>0.0</v>
      </c>
      <c r="F175" s="19">
        <v>0.0</v>
      </c>
      <c r="G175" s="19">
        <v>0.0</v>
      </c>
      <c r="H175" s="36">
        <f t="shared" ref="H175:H177" si="173">SUM(D175:G175)</f>
        <v>0</v>
      </c>
      <c r="I175" s="19">
        <v>0.0</v>
      </c>
      <c r="J175" s="19">
        <v>0.0</v>
      </c>
      <c r="K175" s="19">
        <v>0.0</v>
      </c>
      <c r="L175" s="19">
        <v>0.0</v>
      </c>
      <c r="M175" s="36">
        <f t="shared" ref="M175:M177" si="174">SUM(I175:L175)</f>
        <v>0</v>
      </c>
      <c r="N175" s="19">
        <v>0.0</v>
      </c>
      <c r="O175" s="19">
        <v>0.0</v>
      </c>
      <c r="P175" s="19">
        <v>0.0</v>
      </c>
      <c r="Q175" s="19">
        <v>0.0</v>
      </c>
      <c r="R175" s="36">
        <f t="shared" ref="R175:R177" si="175">SUM(N175:Q175)</f>
        <v>0</v>
      </c>
      <c r="S175" s="19">
        <v>0.0</v>
      </c>
      <c r="T175" s="19">
        <v>0.0</v>
      </c>
      <c r="U175" s="19">
        <v>0.0</v>
      </c>
      <c r="V175" s="19">
        <v>0.0</v>
      </c>
      <c r="W175" s="36">
        <f t="shared" ref="W175:W177" si="176">SUM(S175:V175)</f>
        <v>0</v>
      </c>
      <c r="X175" s="19">
        <v>0.0</v>
      </c>
      <c r="Y175" s="19">
        <v>0.0</v>
      </c>
      <c r="Z175" s="19">
        <v>0.0</v>
      </c>
      <c r="AA175" s="19">
        <v>0.0</v>
      </c>
      <c r="AB175" s="36">
        <f t="shared" ref="AB175:AB177" si="177">SUM(X175:AA175)</f>
        <v>0</v>
      </c>
    </row>
    <row r="176" ht="12.75" customHeight="1">
      <c r="A176" s="18">
        <v>140.0</v>
      </c>
      <c r="B176" s="16" t="s">
        <v>225</v>
      </c>
      <c r="C176" s="35">
        <f t="shared" si="172"/>
        <v>0.054</v>
      </c>
      <c r="D176" s="19">
        <v>0.0</v>
      </c>
      <c r="E176" s="19">
        <v>0.02</v>
      </c>
      <c r="F176" s="19">
        <v>0.0</v>
      </c>
      <c r="G176" s="19">
        <v>0.0</v>
      </c>
      <c r="H176" s="36">
        <f t="shared" si="173"/>
        <v>0.02</v>
      </c>
      <c r="I176" s="19">
        <v>0.0</v>
      </c>
      <c r="J176" s="19">
        <v>0.034</v>
      </c>
      <c r="K176" s="19">
        <v>0.0</v>
      </c>
      <c r="L176" s="19">
        <v>0.0</v>
      </c>
      <c r="M176" s="36">
        <f t="shared" si="174"/>
        <v>0.034</v>
      </c>
      <c r="N176" s="19">
        <v>0.0</v>
      </c>
      <c r="O176" s="19">
        <v>0.0</v>
      </c>
      <c r="P176" s="19">
        <v>0.0</v>
      </c>
      <c r="Q176" s="19">
        <v>0.0</v>
      </c>
      <c r="R176" s="36">
        <f t="shared" si="175"/>
        <v>0</v>
      </c>
      <c r="S176" s="19">
        <v>0.0</v>
      </c>
      <c r="T176" s="19">
        <v>0.0</v>
      </c>
      <c r="U176" s="19">
        <v>0.0</v>
      </c>
      <c r="V176" s="19">
        <v>0.0</v>
      </c>
      <c r="W176" s="36">
        <f t="shared" si="176"/>
        <v>0</v>
      </c>
      <c r="X176" s="19">
        <v>0.0</v>
      </c>
      <c r="Y176" s="19">
        <v>0.0</v>
      </c>
      <c r="Z176" s="19">
        <v>0.0</v>
      </c>
      <c r="AA176" s="19">
        <v>0.0</v>
      </c>
      <c r="AB176" s="36">
        <f t="shared" si="177"/>
        <v>0</v>
      </c>
    </row>
    <row r="177" ht="12.75" customHeight="1">
      <c r="A177" s="18">
        <v>141.0</v>
      </c>
      <c r="B177" s="16" t="s">
        <v>226</v>
      </c>
      <c r="C177" s="35">
        <f t="shared" si="172"/>
        <v>0</v>
      </c>
      <c r="D177" s="19">
        <v>0.0</v>
      </c>
      <c r="E177" s="19">
        <v>0.0</v>
      </c>
      <c r="F177" s="19">
        <v>0.0</v>
      </c>
      <c r="G177" s="19">
        <v>0.0</v>
      </c>
      <c r="H177" s="36">
        <f t="shared" si="173"/>
        <v>0</v>
      </c>
      <c r="I177" s="19">
        <v>0.0</v>
      </c>
      <c r="J177" s="19">
        <v>0.0</v>
      </c>
      <c r="K177" s="19">
        <v>0.0</v>
      </c>
      <c r="L177" s="19">
        <v>0.0</v>
      </c>
      <c r="M177" s="36">
        <f t="shared" si="174"/>
        <v>0</v>
      </c>
      <c r="N177" s="19">
        <v>0.0</v>
      </c>
      <c r="O177" s="19">
        <v>0.0</v>
      </c>
      <c r="P177" s="19">
        <v>0.0</v>
      </c>
      <c r="Q177" s="19">
        <v>0.0</v>
      </c>
      <c r="R177" s="36">
        <f t="shared" si="175"/>
        <v>0</v>
      </c>
      <c r="S177" s="19">
        <v>0.0</v>
      </c>
      <c r="T177" s="19">
        <v>0.0</v>
      </c>
      <c r="U177" s="19">
        <v>0.0</v>
      </c>
      <c r="V177" s="19">
        <v>0.0</v>
      </c>
      <c r="W177" s="36">
        <f t="shared" si="176"/>
        <v>0</v>
      </c>
      <c r="X177" s="19">
        <v>0.0</v>
      </c>
      <c r="Y177" s="19">
        <v>0.0</v>
      </c>
      <c r="Z177" s="19">
        <v>0.0</v>
      </c>
      <c r="AA177" s="19">
        <v>0.0</v>
      </c>
      <c r="AB177" s="36">
        <f t="shared" si="177"/>
        <v>0</v>
      </c>
    </row>
    <row r="178" ht="12.75" customHeight="1">
      <c r="A178" s="12" t="s">
        <v>227</v>
      </c>
      <c r="B178" s="13" t="s">
        <v>228</v>
      </c>
      <c r="C178" s="14">
        <f t="shared" ref="C178:AB178" si="178">SUM(C179:C183)</f>
        <v>0</v>
      </c>
      <c r="D178" s="14">
        <f t="shared" si="178"/>
        <v>0</v>
      </c>
      <c r="E178" s="14">
        <f t="shared" si="178"/>
        <v>0</v>
      </c>
      <c r="F178" s="14">
        <f t="shared" si="178"/>
        <v>0</v>
      </c>
      <c r="G178" s="14">
        <f t="shared" si="178"/>
        <v>0</v>
      </c>
      <c r="H178" s="14">
        <f t="shared" si="178"/>
        <v>0</v>
      </c>
      <c r="I178" s="14">
        <f t="shared" si="178"/>
        <v>0</v>
      </c>
      <c r="J178" s="14">
        <f t="shared" si="178"/>
        <v>0</v>
      </c>
      <c r="K178" s="14">
        <f t="shared" si="178"/>
        <v>0</v>
      </c>
      <c r="L178" s="14">
        <f t="shared" si="178"/>
        <v>0</v>
      </c>
      <c r="M178" s="14">
        <f t="shared" si="178"/>
        <v>0</v>
      </c>
      <c r="N178" s="14">
        <f t="shared" si="178"/>
        <v>0</v>
      </c>
      <c r="O178" s="14">
        <f t="shared" si="178"/>
        <v>0</v>
      </c>
      <c r="P178" s="14">
        <f t="shared" si="178"/>
        <v>0</v>
      </c>
      <c r="Q178" s="14">
        <f t="shared" si="178"/>
        <v>0</v>
      </c>
      <c r="R178" s="14">
        <f t="shared" si="178"/>
        <v>0</v>
      </c>
      <c r="S178" s="14">
        <f t="shared" si="178"/>
        <v>0</v>
      </c>
      <c r="T178" s="14">
        <f t="shared" si="178"/>
        <v>0</v>
      </c>
      <c r="U178" s="14">
        <f t="shared" si="178"/>
        <v>0</v>
      </c>
      <c r="V178" s="14">
        <f t="shared" si="178"/>
        <v>0</v>
      </c>
      <c r="W178" s="14">
        <f t="shared" si="178"/>
        <v>0</v>
      </c>
      <c r="X178" s="14">
        <f t="shared" si="178"/>
        <v>0</v>
      </c>
      <c r="Y178" s="14">
        <f t="shared" si="178"/>
        <v>0</v>
      </c>
      <c r="Z178" s="14">
        <f t="shared" si="178"/>
        <v>0</v>
      </c>
      <c r="AA178" s="14">
        <f t="shared" si="178"/>
        <v>0</v>
      </c>
      <c r="AB178" s="14">
        <f t="shared" si="178"/>
        <v>0</v>
      </c>
    </row>
    <row r="179" ht="12.75" customHeight="1">
      <c r="A179" s="18">
        <v>142.1</v>
      </c>
      <c r="B179" s="16" t="s">
        <v>229</v>
      </c>
      <c r="C179" s="35">
        <f t="shared" ref="C179:C183" si="179">H179+M179+R179+W179+AB179</f>
        <v>0</v>
      </c>
      <c r="D179" s="17"/>
      <c r="E179" s="17"/>
      <c r="F179" s="17"/>
      <c r="G179" s="17"/>
      <c r="H179" s="36">
        <f t="shared" ref="H179:H183" si="180">SUM(D179:G179)</f>
        <v>0</v>
      </c>
      <c r="I179" s="17"/>
      <c r="J179" s="17"/>
      <c r="K179" s="17"/>
      <c r="L179" s="17"/>
      <c r="M179" s="36">
        <f t="shared" ref="M179:M183" si="181">SUM(I179:L179)</f>
        <v>0</v>
      </c>
      <c r="N179" s="17"/>
      <c r="O179" s="17"/>
      <c r="P179" s="17"/>
      <c r="Q179" s="17"/>
      <c r="R179" s="36">
        <f t="shared" ref="R179:R183" si="182">SUM(N179:Q179)</f>
        <v>0</v>
      </c>
      <c r="S179" s="17"/>
      <c r="T179" s="17"/>
      <c r="U179" s="17"/>
      <c r="V179" s="17"/>
      <c r="W179" s="36">
        <f t="shared" ref="W179:W183" si="183">SUM(S179:V179)</f>
        <v>0</v>
      </c>
      <c r="X179" s="17"/>
      <c r="Y179" s="17"/>
      <c r="Z179" s="17"/>
      <c r="AA179" s="17"/>
      <c r="AB179" s="36">
        <f t="shared" ref="AB179:AB183" si="184">SUM(X179:AA179)</f>
        <v>0</v>
      </c>
    </row>
    <row r="180" ht="12.75" customHeight="1">
      <c r="A180" s="18">
        <v>142.2</v>
      </c>
      <c r="B180" s="16" t="s">
        <v>230</v>
      </c>
      <c r="C180" s="35">
        <f t="shared" si="179"/>
        <v>0</v>
      </c>
      <c r="D180" s="17"/>
      <c r="E180" s="17"/>
      <c r="F180" s="17"/>
      <c r="G180" s="17"/>
      <c r="H180" s="36">
        <f t="shared" si="180"/>
        <v>0</v>
      </c>
      <c r="I180" s="17"/>
      <c r="J180" s="17"/>
      <c r="K180" s="17"/>
      <c r="L180" s="17"/>
      <c r="M180" s="36">
        <f t="shared" si="181"/>
        <v>0</v>
      </c>
      <c r="N180" s="17"/>
      <c r="O180" s="17"/>
      <c r="P180" s="17"/>
      <c r="Q180" s="17"/>
      <c r="R180" s="36">
        <f t="shared" si="182"/>
        <v>0</v>
      </c>
      <c r="S180" s="17"/>
      <c r="T180" s="17"/>
      <c r="U180" s="17"/>
      <c r="V180" s="17"/>
      <c r="W180" s="36">
        <f t="shared" si="183"/>
        <v>0</v>
      </c>
      <c r="X180" s="17"/>
      <c r="Y180" s="17"/>
      <c r="Z180" s="17"/>
      <c r="AA180" s="17"/>
      <c r="AB180" s="36">
        <f t="shared" si="184"/>
        <v>0</v>
      </c>
    </row>
    <row r="181" ht="12.75" customHeight="1">
      <c r="A181" s="18">
        <v>143.0</v>
      </c>
      <c r="B181" s="16" t="s">
        <v>231</v>
      </c>
      <c r="C181" s="35">
        <f t="shared" si="179"/>
        <v>0</v>
      </c>
      <c r="D181" s="17"/>
      <c r="E181" s="17"/>
      <c r="F181" s="17"/>
      <c r="G181" s="17"/>
      <c r="H181" s="36">
        <f t="shared" si="180"/>
        <v>0</v>
      </c>
      <c r="I181" s="17"/>
      <c r="J181" s="17"/>
      <c r="K181" s="17"/>
      <c r="L181" s="17"/>
      <c r="M181" s="36">
        <f t="shared" si="181"/>
        <v>0</v>
      </c>
      <c r="N181" s="17"/>
      <c r="O181" s="17"/>
      <c r="P181" s="17"/>
      <c r="Q181" s="17"/>
      <c r="R181" s="36">
        <f t="shared" si="182"/>
        <v>0</v>
      </c>
      <c r="S181" s="17"/>
      <c r="T181" s="17"/>
      <c r="U181" s="17"/>
      <c r="V181" s="17"/>
      <c r="W181" s="36">
        <f t="shared" si="183"/>
        <v>0</v>
      </c>
      <c r="X181" s="17"/>
      <c r="Y181" s="17"/>
      <c r="Z181" s="17"/>
      <c r="AA181" s="17"/>
      <c r="AB181" s="36">
        <f t="shared" si="184"/>
        <v>0</v>
      </c>
    </row>
    <row r="182" ht="12.75" customHeight="1">
      <c r="A182" s="18">
        <v>144.0</v>
      </c>
      <c r="B182" s="16" t="s">
        <v>232</v>
      </c>
      <c r="C182" s="35">
        <f t="shared" si="179"/>
        <v>0</v>
      </c>
      <c r="D182" s="17"/>
      <c r="E182" s="17"/>
      <c r="F182" s="17"/>
      <c r="G182" s="17"/>
      <c r="H182" s="36">
        <f t="shared" si="180"/>
        <v>0</v>
      </c>
      <c r="I182" s="17"/>
      <c r="J182" s="17"/>
      <c r="K182" s="17"/>
      <c r="L182" s="17"/>
      <c r="M182" s="36">
        <f t="shared" si="181"/>
        <v>0</v>
      </c>
      <c r="N182" s="17"/>
      <c r="O182" s="17"/>
      <c r="P182" s="17"/>
      <c r="Q182" s="17"/>
      <c r="R182" s="36">
        <f t="shared" si="182"/>
        <v>0</v>
      </c>
      <c r="S182" s="17"/>
      <c r="T182" s="17"/>
      <c r="U182" s="17"/>
      <c r="V182" s="17"/>
      <c r="W182" s="36">
        <f t="shared" si="183"/>
        <v>0</v>
      </c>
      <c r="X182" s="17"/>
      <c r="Y182" s="17"/>
      <c r="Z182" s="17"/>
      <c r="AA182" s="17"/>
      <c r="AB182" s="36">
        <f t="shared" si="184"/>
        <v>0</v>
      </c>
    </row>
    <row r="183" ht="12.75" customHeight="1">
      <c r="A183" s="18">
        <v>145.0</v>
      </c>
      <c r="B183" s="16" t="s">
        <v>233</v>
      </c>
      <c r="C183" s="35">
        <f t="shared" si="179"/>
        <v>0</v>
      </c>
      <c r="D183" s="17"/>
      <c r="E183" s="17"/>
      <c r="F183" s="17"/>
      <c r="G183" s="17"/>
      <c r="H183" s="36">
        <f t="shared" si="180"/>
        <v>0</v>
      </c>
      <c r="I183" s="17"/>
      <c r="J183" s="17"/>
      <c r="K183" s="17"/>
      <c r="L183" s="17"/>
      <c r="M183" s="36">
        <f t="shared" si="181"/>
        <v>0</v>
      </c>
      <c r="N183" s="17"/>
      <c r="O183" s="17"/>
      <c r="P183" s="17"/>
      <c r="Q183" s="17"/>
      <c r="R183" s="36">
        <f t="shared" si="182"/>
        <v>0</v>
      </c>
      <c r="S183" s="17"/>
      <c r="T183" s="17"/>
      <c r="U183" s="17"/>
      <c r="V183" s="17"/>
      <c r="W183" s="36">
        <f t="shared" si="183"/>
        <v>0</v>
      </c>
      <c r="X183" s="17"/>
      <c r="Y183" s="17"/>
      <c r="Z183" s="17"/>
      <c r="AA183" s="17"/>
      <c r="AB183" s="36">
        <f t="shared" si="184"/>
        <v>0</v>
      </c>
    </row>
    <row r="184" ht="12.75" customHeight="1">
      <c r="A184" s="12" t="s">
        <v>234</v>
      </c>
      <c r="B184" s="13" t="s">
        <v>235</v>
      </c>
      <c r="C184" s="14">
        <f t="shared" ref="C184:AB184" si="185">C185</f>
        <v>0</v>
      </c>
      <c r="D184" s="14" t="str">
        <f t="shared" si="185"/>
        <v/>
      </c>
      <c r="E184" s="14" t="str">
        <f t="shared" si="185"/>
        <v/>
      </c>
      <c r="F184" s="14" t="str">
        <f t="shared" si="185"/>
        <v/>
      </c>
      <c r="G184" s="14" t="str">
        <f t="shared" si="185"/>
        <v/>
      </c>
      <c r="H184" s="14">
        <f t="shared" si="185"/>
        <v>0</v>
      </c>
      <c r="I184" s="14" t="str">
        <f t="shared" si="185"/>
        <v/>
      </c>
      <c r="J184" s="14" t="str">
        <f t="shared" si="185"/>
        <v/>
      </c>
      <c r="K184" s="14" t="str">
        <f t="shared" si="185"/>
        <v/>
      </c>
      <c r="L184" s="14" t="str">
        <f t="shared" si="185"/>
        <v/>
      </c>
      <c r="M184" s="14">
        <f t="shared" si="185"/>
        <v>0</v>
      </c>
      <c r="N184" s="14" t="str">
        <f t="shared" si="185"/>
        <v/>
      </c>
      <c r="O184" s="14" t="str">
        <f t="shared" si="185"/>
        <v/>
      </c>
      <c r="P184" s="14" t="str">
        <f t="shared" si="185"/>
        <v/>
      </c>
      <c r="Q184" s="14" t="str">
        <f t="shared" si="185"/>
        <v/>
      </c>
      <c r="R184" s="14">
        <f t="shared" si="185"/>
        <v>0</v>
      </c>
      <c r="S184" s="14" t="str">
        <f t="shared" si="185"/>
        <v/>
      </c>
      <c r="T184" s="14" t="str">
        <f t="shared" si="185"/>
        <v/>
      </c>
      <c r="U184" s="14" t="str">
        <f t="shared" si="185"/>
        <v/>
      </c>
      <c r="V184" s="14" t="str">
        <f t="shared" si="185"/>
        <v/>
      </c>
      <c r="W184" s="14">
        <f t="shared" si="185"/>
        <v>0</v>
      </c>
      <c r="X184" s="14" t="str">
        <f t="shared" si="185"/>
        <v/>
      </c>
      <c r="Y184" s="14" t="str">
        <f t="shared" si="185"/>
        <v/>
      </c>
      <c r="Z184" s="14" t="str">
        <f t="shared" si="185"/>
        <v/>
      </c>
      <c r="AA184" s="14" t="str">
        <f t="shared" si="185"/>
        <v/>
      </c>
      <c r="AB184" s="14">
        <f t="shared" si="185"/>
        <v>0</v>
      </c>
    </row>
    <row r="185" ht="12.75" customHeight="1">
      <c r="A185" s="18">
        <v>146.0</v>
      </c>
      <c r="B185" s="16" t="s">
        <v>236</v>
      </c>
      <c r="C185" s="35">
        <f>H185+M185+R185+W185+AB185</f>
        <v>0</v>
      </c>
      <c r="D185" s="17"/>
      <c r="E185" s="17"/>
      <c r="F185" s="17"/>
      <c r="G185" s="17"/>
      <c r="H185" s="36">
        <f>SUM(D185:G185)</f>
        <v>0</v>
      </c>
      <c r="I185" s="17"/>
      <c r="J185" s="17"/>
      <c r="K185" s="17"/>
      <c r="L185" s="17"/>
      <c r="M185" s="36">
        <f>SUM(I185:L185)</f>
        <v>0</v>
      </c>
      <c r="N185" s="17"/>
      <c r="O185" s="17"/>
      <c r="P185" s="17"/>
      <c r="Q185" s="17"/>
      <c r="R185" s="36">
        <f>SUM(N185:Q185)</f>
        <v>0</v>
      </c>
      <c r="S185" s="17"/>
      <c r="T185" s="17"/>
      <c r="U185" s="17"/>
      <c r="V185" s="17"/>
      <c r="W185" s="36">
        <f>SUM(S185:V185)</f>
        <v>0</v>
      </c>
      <c r="X185" s="17"/>
      <c r="Y185" s="17"/>
      <c r="Z185" s="17"/>
      <c r="AA185" s="17"/>
      <c r="AB185" s="36">
        <f>SUM(X185:AA185)</f>
        <v>0</v>
      </c>
    </row>
    <row r="186" ht="12.75" customHeight="1">
      <c r="A186" s="12" t="s">
        <v>237</v>
      </c>
      <c r="B186" s="13" t="s">
        <v>238</v>
      </c>
      <c r="C186" s="14">
        <f t="shared" ref="C186:AB186" si="186">C187</f>
        <v>0</v>
      </c>
      <c r="D186" s="14" t="str">
        <f t="shared" si="186"/>
        <v/>
      </c>
      <c r="E186" s="14" t="str">
        <f t="shared" si="186"/>
        <v/>
      </c>
      <c r="F186" s="14" t="str">
        <f t="shared" si="186"/>
        <v/>
      </c>
      <c r="G186" s="14" t="str">
        <f t="shared" si="186"/>
        <v/>
      </c>
      <c r="H186" s="14">
        <f t="shared" si="186"/>
        <v>0</v>
      </c>
      <c r="I186" s="14" t="str">
        <f t="shared" si="186"/>
        <v/>
      </c>
      <c r="J186" s="14" t="str">
        <f t="shared" si="186"/>
        <v/>
      </c>
      <c r="K186" s="14" t="str">
        <f t="shared" si="186"/>
        <v/>
      </c>
      <c r="L186" s="14" t="str">
        <f t="shared" si="186"/>
        <v/>
      </c>
      <c r="M186" s="14">
        <f t="shared" si="186"/>
        <v>0</v>
      </c>
      <c r="N186" s="14" t="str">
        <f t="shared" si="186"/>
        <v/>
      </c>
      <c r="O186" s="14" t="str">
        <f t="shared" si="186"/>
        <v/>
      </c>
      <c r="P186" s="14" t="str">
        <f t="shared" si="186"/>
        <v/>
      </c>
      <c r="Q186" s="14" t="str">
        <f t="shared" si="186"/>
        <v/>
      </c>
      <c r="R186" s="14">
        <f t="shared" si="186"/>
        <v>0</v>
      </c>
      <c r="S186" s="14" t="str">
        <f t="shared" si="186"/>
        <v/>
      </c>
      <c r="T186" s="14" t="str">
        <f t="shared" si="186"/>
        <v/>
      </c>
      <c r="U186" s="14" t="str">
        <f t="shared" si="186"/>
        <v/>
      </c>
      <c r="V186" s="14" t="str">
        <f t="shared" si="186"/>
        <v/>
      </c>
      <c r="W186" s="14">
        <f t="shared" si="186"/>
        <v>0</v>
      </c>
      <c r="X186" s="14" t="str">
        <f t="shared" si="186"/>
        <v/>
      </c>
      <c r="Y186" s="14" t="str">
        <f t="shared" si="186"/>
        <v/>
      </c>
      <c r="Z186" s="14" t="str">
        <f t="shared" si="186"/>
        <v/>
      </c>
      <c r="AA186" s="14" t="str">
        <f t="shared" si="186"/>
        <v/>
      </c>
      <c r="AB186" s="14">
        <f t="shared" si="186"/>
        <v>0</v>
      </c>
    </row>
    <row r="187" ht="12.75" customHeight="1">
      <c r="A187" s="15">
        <v>147.0</v>
      </c>
      <c r="B187" s="16" t="s">
        <v>132</v>
      </c>
      <c r="C187" s="35">
        <f t="shared" ref="C187:C189" si="187">H187+M187+R187+W187+AB187</f>
        <v>0</v>
      </c>
      <c r="D187" s="17"/>
      <c r="E187" s="17"/>
      <c r="F187" s="17"/>
      <c r="G187" s="17"/>
      <c r="H187" s="36">
        <f t="shared" ref="H187:H189" si="188">SUM(D187:G187)</f>
        <v>0</v>
      </c>
      <c r="I187" s="17"/>
      <c r="J187" s="17"/>
      <c r="K187" s="17"/>
      <c r="L187" s="17"/>
      <c r="M187" s="36">
        <f t="shared" ref="M187:M189" si="189">SUM(I187:L187)</f>
        <v>0</v>
      </c>
      <c r="N187" s="17"/>
      <c r="O187" s="17"/>
      <c r="P187" s="17"/>
      <c r="Q187" s="17"/>
      <c r="R187" s="36">
        <f t="shared" ref="R187:R189" si="190">SUM(N187:Q187)</f>
        <v>0</v>
      </c>
      <c r="S187" s="17"/>
      <c r="T187" s="17"/>
      <c r="U187" s="17"/>
      <c r="V187" s="17"/>
      <c r="W187" s="36">
        <f t="shared" ref="W187:W189" si="191">SUM(S187:V187)</f>
        <v>0</v>
      </c>
      <c r="X187" s="17"/>
      <c r="Y187" s="17"/>
      <c r="Z187" s="17"/>
      <c r="AA187" s="17"/>
      <c r="AB187" s="36">
        <f t="shared" ref="AB187:AB189" si="192">SUM(X187:AA187)</f>
        <v>0</v>
      </c>
    </row>
    <row r="188" ht="12.75" customHeight="1">
      <c r="A188" s="12">
        <v>148.0</v>
      </c>
      <c r="B188" s="13" t="s">
        <v>239</v>
      </c>
      <c r="C188" s="14">
        <f t="shared" si="187"/>
        <v>0</v>
      </c>
      <c r="D188" s="14"/>
      <c r="E188" s="14"/>
      <c r="F188" s="14"/>
      <c r="G188" s="14"/>
      <c r="H188" s="14">
        <f t="shared" si="188"/>
        <v>0</v>
      </c>
      <c r="I188" s="14"/>
      <c r="J188" s="14"/>
      <c r="K188" s="14"/>
      <c r="L188" s="14"/>
      <c r="M188" s="14">
        <f t="shared" si="189"/>
        <v>0</v>
      </c>
      <c r="N188" s="14"/>
      <c r="O188" s="14"/>
      <c r="P188" s="14"/>
      <c r="Q188" s="14"/>
      <c r="R188" s="14">
        <f t="shared" si="190"/>
        <v>0</v>
      </c>
      <c r="S188" s="14"/>
      <c r="T188" s="14"/>
      <c r="U188" s="14"/>
      <c r="V188" s="14"/>
      <c r="W188" s="14">
        <f t="shared" si="191"/>
        <v>0</v>
      </c>
      <c r="X188" s="14"/>
      <c r="Y188" s="14"/>
      <c r="Z188" s="14"/>
      <c r="AA188" s="14"/>
      <c r="AB188" s="14">
        <f t="shared" si="192"/>
        <v>0</v>
      </c>
    </row>
    <row r="189" ht="12.75" customHeight="1">
      <c r="A189" s="12">
        <v>149.0</v>
      </c>
      <c r="B189" s="13" t="s">
        <v>240</v>
      </c>
      <c r="C189" s="14">
        <f t="shared" si="187"/>
        <v>0</v>
      </c>
      <c r="D189" s="14"/>
      <c r="E189" s="14"/>
      <c r="F189" s="14"/>
      <c r="G189" s="14"/>
      <c r="H189" s="14">
        <f t="shared" si="188"/>
        <v>0</v>
      </c>
      <c r="I189" s="14"/>
      <c r="J189" s="14"/>
      <c r="K189" s="14"/>
      <c r="L189" s="14"/>
      <c r="M189" s="14">
        <f t="shared" si="189"/>
        <v>0</v>
      </c>
      <c r="N189" s="14"/>
      <c r="O189" s="14"/>
      <c r="P189" s="14"/>
      <c r="Q189" s="14"/>
      <c r="R189" s="14">
        <f t="shared" si="190"/>
        <v>0</v>
      </c>
      <c r="S189" s="14"/>
      <c r="T189" s="14"/>
      <c r="U189" s="14"/>
      <c r="V189" s="14"/>
      <c r="W189" s="14">
        <f t="shared" si="191"/>
        <v>0</v>
      </c>
      <c r="X189" s="14"/>
      <c r="Y189" s="14"/>
      <c r="Z189" s="14"/>
      <c r="AA189" s="14"/>
      <c r="AB189" s="14">
        <f t="shared" si="192"/>
        <v>0</v>
      </c>
    </row>
    <row r="190" ht="12.75" customHeight="1">
      <c r="A190" s="9" t="s">
        <v>241</v>
      </c>
      <c r="B190" s="10" t="s">
        <v>242</v>
      </c>
      <c r="C190" s="11" t="str">
        <f t="shared" ref="C190:AB190" si="193">C191+C196+C202+C208+C216+C221+C225+C232+C234+C242+C245+C249+C253+C254</f>
        <v>#REF!</v>
      </c>
      <c r="D190" s="11">
        <f t="shared" si="193"/>
        <v>6.47</v>
      </c>
      <c r="E190" s="11">
        <f t="shared" si="193"/>
        <v>6.12</v>
      </c>
      <c r="F190" s="11">
        <f t="shared" si="193"/>
        <v>6.89</v>
      </c>
      <c r="G190" s="11">
        <f t="shared" si="193"/>
        <v>5.68</v>
      </c>
      <c r="H190" s="11" t="str">
        <f t="shared" si="193"/>
        <v>#REF!</v>
      </c>
      <c r="I190" s="11">
        <f t="shared" si="193"/>
        <v>0.09</v>
      </c>
      <c r="J190" s="11">
        <f t="shared" si="193"/>
        <v>0.124</v>
      </c>
      <c r="K190" s="11">
        <f t="shared" si="193"/>
        <v>0.24</v>
      </c>
      <c r="L190" s="11">
        <f t="shared" si="193"/>
        <v>0.09</v>
      </c>
      <c r="M190" s="11">
        <f t="shared" si="193"/>
        <v>0.544</v>
      </c>
      <c r="N190" s="11">
        <f t="shared" si="193"/>
        <v>0.09</v>
      </c>
      <c r="O190" s="11">
        <f t="shared" si="193"/>
        <v>0.118</v>
      </c>
      <c r="P190" s="11">
        <f t="shared" si="193"/>
        <v>0.24</v>
      </c>
      <c r="Q190" s="11">
        <f t="shared" si="193"/>
        <v>0.09</v>
      </c>
      <c r="R190" s="11">
        <f t="shared" si="193"/>
        <v>0.538</v>
      </c>
      <c r="S190" s="11">
        <f t="shared" si="193"/>
        <v>0.09</v>
      </c>
      <c r="T190" s="11">
        <f t="shared" si="193"/>
        <v>0.11</v>
      </c>
      <c r="U190" s="11">
        <f t="shared" si="193"/>
        <v>0.24</v>
      </c>
      <c r="V190" s="11">
        <f t="shared" si="193"/>
        <v>0.09</v>
      </c>
      <c r="W190" s="11">
        <f t="shared" si="193"/>
        <v>0.53</v>
      </c>
      <c r="X190" s="11">
        <f t="shared" si="193"/>
        <v>0.09</v>
      </c>
      <c r="Y190" s="11">
        <f t="shared" si="193"/>
        <v>0.126</v>
      </c>
      <c r="Z190" s="11">
        <f t="shared" si="193"/>
        <v>0.24</v>
      </c>
      <c r="AA190" s="11">
        <f t="shared" si="193"/>
        <v>0.09</v>
      </c>
      <c r="AB190" s="11">
        <f t="shared" si="193"/>
        <v>0.546</v>
      </c>
    </row>
    <row r="191" ht="12.75" customHeight="1">
      <c r="A191" s="12" t="s">
        <v>243</v>
      </c>
      <c r="B191" s="13" t="s">
        <v>205</v>
      </c>
      <c r="C191" s="14">
        <f t="shared" ref="C191:AB191" si="194">SUM(C192:C195)</f>
        <v>0</v>
      </c>
      <c r="D191" s="14">
        <f t="shared" si="194"/>
        <v>0</v>
      </c>
      <c r="E191" s="14">
        <f t="shared" si="194"/>
        <v>0</v>
      </c>
      <c r="F191" s="14">
        <f t="shared" si="194"/>
        <v>0</v>
      </c>
      <c r="G191" s="14">
        <f t="shared" si="194"/>
        <v>0</v>
      </c>
      <c r="H191" s="14">
        <f t="shared" si="194"/>
        <v>0</v>
      </c>
      <c r="I191" s="14">
        <f t="shared" si="194"/>
        <v>0</v>
      </c>
      <c r="J191" s="14">
        <f t="shared" si="194"/>
        <v>0</v>
      </c>
      <c r="K191" s="14">
        <f t="shared" si="194"/>
        <v>0</v>
      </c>
      <c r="L191" s="14">
        <f t="shared" si="194"/>
        <v>0</v>
      </c>
      <c r="M191" s="14">
        <f t="shared" si="194"/>
        <v>0</v>
      </c>
      <c r="N191" s="14">
        <f t="shared" si="194"/>
        <v>0</v>
      </c>
      <c r="O191" s="14">
        <f t="shared" si="194"/>
        <v>0</v>
      </c>
      <c r="P191" s="14">
        <f t="shared" si="194"/>
        <v>0</v>
      </c>
      <c r="Q191" s="14">
        <f t="shared" si="194"/>
        <v>0</v>
      </c>
      <c r="R191" s="14">
        <f t="shared" si="194"/>
        <v>0</v>
      </c>
      <c r="S191" s="14">
        <f t="shared" si="194"/>
        <v>0</v>
      </c>
      <c r="T191" s="14">
        <f t="shared" si="194"/>
        <v>0</v>
      </c>
      <c r="U191" s="14">
        <f t="shared" si="194"/>
        <v>0</v>
      </c>
      <c r="V191" s="14">
        <f t="shared" si="194"/>
        <v>0</v>
      </c>
      <c r="W191" s="14">
        <f t="shared" si="194"/>
        <v>0</v>
      </c>
      <c r="X191" s="14">
        <f t="shared" si="194"/>
        <v>0</v>
      </c>
      <c r="Y191" s="14">
        <f t="shared" si="194"/>
        <v>0</v>
      </c>
      <c r="Z191" s="14">
        <f t="shared" si="194"/>
        <v>0</v>
      </c>
      <c r="AA191" s="14">
        <f t="shared" si="194"/>
        <v>0</v>
      </c>
      <c r="AB191" s="14">
        <f t="shared" si="194"/>
        <v>0</v>
      </c>
    </row>
    <row r="192" ht="12.75" customHeight="1">
      <c r="A192" s="18">
        <v>150.0</v>
      </c>
      <c r="B192" s="16" t="s">
        <v>244</v>
      </c>
      <c r="C192" s="35">
        <f t="shared" ref="C192:C195" si="195">H192+M192+R192+W192+AB192</f>
        <v>0</v>
      </c>
      <c r="D192" s="17"/>
      <c r="E192" s="17"/>
      <c r="F192" s="17"/>
      <c r="G192" s="17"/>
      <c r="H192" s="36">
        <f t="shared" ref="H192:H195" si="196">SUM(D192:G192)</f>
        <v>0</v>
      </c>
      <c r="I192" s="17"/>
      <c r="J192" s="17"/>
      <c r="K192" s="17"/>
      <c r="L192" s="17"/>
      <c r="M192" s="36">
        <f t="shared" ref="M192:M195" si="197">SUM(I192:L192)</f>
        <v>0</v>
      </c>
      <c r="N192" s="17"/>
      <c r="O192" s="17"/>
      <c r="P192" s="17"/>
      <c r="Q192" s="17"/>
      <c r="R192" s="36">
        <f t="shared" ref="R192:R195" si="198">SUM(N192:Q192)</f>
        <v>0</v>
      </c>
      <c r="S192" s="17"/>
      <c r="T192" s="17"/>
      <c r="U192" s="17"/>
      <c r="V192" s="17"/>
      <c r="W192" s="36">
        <f t="shared" ref="W192:W195" si="199">SUM(S192:V192)</f>
        <v>0</v>
      </c>
      <c r="X192" s="17"/>
      <c r="Y192" s="17"/>
      <c r="Z192" s="17"/>
      <c r="AA192" s="17"/>
      <c r="AB192" s="36">
        <f t="shared" ref="AB192:AB195" si="200">SUM(X192:AA192)</f>
        <v>0</v>
      </c>
    </row>
    <row r="193" ht="12.75" customHeight="1">
      <c r="A193" s="18">
        <v>151.0</v>
      </c>
      <c r="B193" s="16" t="s">
        <v>245</v>
      </c>
      <c r="C193" s="35">
        <f t="shared" si="195"/>
        <v>0</v>
      </c>
      <c r="D193" s="17"/>
      <c r="E193" s="17"/>
      <c r="F193" s="17"/>
      <c r="G193" s="17"/>
      <c r="H193" s="36">
        <f t="shared" si="196"/>
        <v>0</v>
      </c>
      <c r="I193" s="17"/>
      <c r="J193" s="17"/>
      <c r="K193" s="17"/>
      <c r="L193" s="17"/>
      <c r="M193" s="36">
        <f t="shared" si="197"/>
        <v>0</v>
      </c>
      <c r="N193" s="17"/>
      <c r="O193" s="17"/>
      <c r="P193" s="17"/>
      <c r="Q193" s="17"/>
      <c r="R193" s="36">
        <f t="shared" si="198"/>
        <v>0</v>
      </c>
      <c r="S193" s="17"/>
      <c r="T193" s="17"/>
      <c r="U193" s="17"/>
      <c r="V193" s="17"/>
      <c r="W193" s="36">
        <f t="shared" si="199"/>
        <v>0</v>
      </c>
      <c r="X193" s="17"/>
      <c r="Y193" s="17"/>
      <c r="Z193" s="17"/>
      <c r="AA193" s="17"/>
      <c r="AB193" s="36">
        <f t="shared" si="200"/>
        <v>0</v>
      </c>
    </row>
    <row r="194" ht="12.75" customHeight="1">
      <c r="A194" s="18">
        <v>152.0</v>
      </c>
      <c r="B194" s="16" t="s">
        <v>246</v>
      </c>
      <c r="C194" s="35">
        <f t="shared" si="195"/>
        <v>0</v>
      </c>
      <c r="D194" s="17"/>
      <c r="E194" s="17"/>
      <c r="F194" s="17"/>
      <c r="G194" s="17"/>
      <c r="H194" s="36">
        <f t="shared" si="196"/>
        <v>0</v>
      </c>
      <c r="I194" s="17"/>
      <c r="J194" s="17"/>
      <c r="K194" s="17"/>
      <c r="L194" s="17"/>
      <c r="M194" s="36">
        <f t="shared" si="197"/>
        <v>0</v>
      </c>
      <c r="N194" s="17"/>
      <c r="O194" s="17"/>
      <c r="P194" s="17"/>
      <c r="Q194" s="17"/>
      <c r="R194" s="36">
        <f t="shared" si="198"/>
        <v>0</v>
      </c>
      <c r="S194" s="17"/>
      <c r="T194" s="17"/>
      <c r="U194" s="17"/>
      <c r="V194" s="17"/>
      <c r="W194" s="36">
        <f t="shared" si="199"/>
        <v>0</v>
      </c>
      <c r="X194" s="17"/>
      <c r="Y194" s="17"/>
      <c r="Z194" s="17"/>
      <c r="AA194" s="17"/>
      <c r="AB194" s="36">
        <f t="shared" si="200"/>
        <v>0</v>
      </c>
    </row>
    <row r="195" ht="12.75" customHeight="1">
      <c r="A195" s="18">
        <v>153.0</v>
      </c>
      <c r="B195" s="16" t="s">
        <v>247</v>
      </c>
      <c r="C195" s="35">
        <f t="shared" si="195"/>
        <v>0</v>
      </c>
      <c r="D195" s="17"/>
      <c r="E195" s="17"/>
      <c r="F195" s="17"/>
      <c r="G195" s="17"/>
      <c r="H195" s="36">
        <f t="shared" si="196"/>
        <v>0</v>
      </c>
      <c r="I195" s="17"/>
      <c r="J195" s="17"/>
      <c r="K195" s="17"/>
      <c r="L195" s="17"/>
      <c r="M195" s="36">
        <f t="shared" si="197"/>
        <v>0</v>
      </c>
      <c r="N195" s="17"/>
      <c r="O195" s="17"/>
      <c r="P195" s="17"/>
      <c r="Q195" s="17"/>
      <c r="R195" s="36">
        <f t="shared" si="198"/>
        <v>0</v>
      </c>
      <c r="S195" s="17"/>
      <c r="T195" s="17"/>
      <c r="U195" s="17"/>
      <c r="V195" s="17"/>
      <c r="W195" s="36">
        <f t="shared" si="199"/>
        <v>0</v>
      </c>
      <c r="X195" s="17"/>
      <c r="Y195" s="17"/>
      <c r="Z195" s="17"/>
      <c r="AA195" s="17"/>
      <c r="AB195" s="36">
        <f t="shared" si="200"/>
        <v>0</v>
      </c>
    </row>
    <row r="196" ht="12.75" customHeight="1">
      <c r="A196" s="12" t="s">
        <v>248</v>
      </c>
      <c r="B196" s="13" t="s">
        <v>249</v>
      </c>
      <c r="C196" s="14">
        <f t="shared" ref="C196:AB196" si="201">SUM(C197:C201)</f>
        <v>0.55</v>
      </c>
      <c r="D196" s="14">
        <f t="shared" si="201"/>
        <v>0.14</v>
      </c>
      <c r="E196" s="14">
        <f t="shared" si="201"/>
        <v>0.14</v>
      </c>
      <c r="F196" s="14">
        <f t="shared" si="201"/>
        <v>0.14</v>
      </c>
      <c r="G196" s="14">
        <f t="shared" si="201"/>
        <v>0.13</v>
      </c>
      <c r="H196" s="14">
        <f t="shared" si="201"/>
        <v>0.55</v>
      </c>
      <c r="I196" s="14">
        <f t="shared" si="201"/>
        <v>0</v>
      </c>
      <c r="J196" s="14">
        <f t="shared" si="201"/>
        <v>0</v>
      </c>
      <c r="K196" s="14">
        <f t="shared" si="201"/>
        <v>0</v>
      </c>
      <c r="L196" s="14">
        <f t="shared" si="201"/>
        <v>0</v>
      </c>
      <c r="M196" s="14">
        <f t="shared" si="201"/>
        <v>0</v>
      </c>
      <c r="N196" s="14">
        <f t="shared" si="201"/>
        <v>0</v>
      </c>
      <c r="O196" s="14">
        <f t="shared" si="201"/>
        <v>0</v>
      </c>
      <c r="P196" s="14">
        <f t="shared" si="201"/>
        <v>0</v>
      </c>
      <c r="Q196" s="14">
        <f t="shared" si="201"/>
        <v>0</v>
      </c>
      <c r="R196" s="14">
        <f t="shared" si="201"/>
        <v>0</v>
      </c>
      <c r="S196" s="14">
        <f t="shared" si="201"/>
        <v>0</v>
      </c>
      <c r="T196" s="14">
        <f t="shared" si="201"/>
        <v>0</v>
      </c>
      <c r="U196" s="14">
        <f t="shared" si="201"/>
        <v>0</v>
      </c>
      <c r="V196" s="14">
        <f t="shared" si="201"/>
        <v>0</v>
      </c>
      <c r="W196" s="14">
        <f t="shared" si="201"/>
        <v>0</v>
      </c>
      <c r="X196" s="14">
        <f t="shared" si="201"/>
        <v>0</v>
      </c>
      <c r="Y196" s="14">
        <f t="shared" si="201"/>
        <v>0</v>
      </c>
      <c r="Z196" s="14">
        <f t="shared" si="201"/>
        <v>0</v>
      </c>
      <c r="AA196" s="14">
        <f t="shared" si="201"/>
        <v>0</v>
      </c>
      <c r="AB196" s="14">
        <f t="shared" si="201"/>
        <v>0</v>
      </c>
    </row>
    <row r="197" ht="21.0" customHeight="1">
      <c r="A197" s="18">
        <v>154.0</v>
      </c>
      <c r="B197" s="16" t="s">
        <v>250</v>
      </c>
      <c r="C197" s="35">
        <f t="shared" ref="C197:C201" si="202">H197+M197+R197+W197+AB197</f>
        <v>0</v>
      </c>
      <c r="D197" s="17"/>
      <c r="E197" s="17"/>
      <c r="F197" s="17"/>
      <c r="G197" s="17"/>
      <c r="H197" s="36">
        <f t="shared" ref="H197:H201" si="203">SUM(D197:G197)</f>
        <v>0</v>
      </c>
      <c r="I197" s="17"/>
      <c r="J197" s="17"/>
      <c r="K197" s="17"/>
      <c r="L197" s="17"/>
      <c r="M197" s="36">
        <f t="shared" ref="M197:M201" si="204">SUM(I197:L197)</f>
        <v>0</v>
      </c>
      <c r="N197" s="17"/>
      <c r="O197" s="17"/>
      <c r="P197" s="17"/>
      <c r="Q197" s="17"/>
      <c r="R197" s="36">
        <f t="shared" ref="R197:R201" si="205">SUM(N197:Q197)</f>
        <v>0</v>
      </c>
      <c r="S197" s="17"/>
      <c r="T197" s="17"/>
      <c r="U197" s="17"/>
      <c r="V197" s="17"/>
      <c r="W197" s="36">
        <f t="shared" ref="W197:W201" si="206">SUM(S197:V197)</f>
        <v>0</v>
      </c>
      <c r="X197" s="17"/>
      <c r="Y197" s="17"/>
      <c r="Z197" s="17"/>
      <c r="AA197" s="17"/>
      <c r="AB197" s="36">
        <f t="shared" ref="AB197:AB201" si="207">SUM(X197:AA197)</f>
        <v>0</v>
      </c>
    </row>
    <row r="198" ht="12.75" customHeight="1">
      <c r="A198" s="18">
        <v>155.0</v>
      </c>
      <c r="B198" s="16" t="s">
        <v>251</v>
      </c>
      <c r="C198" s="35">
        <f t="shared" si="202"/>
        <v>0</v>
      </c>
      <c r="D198" s="17"/>
      <c r="E198" s="17"/>
      <c r="F198" s="17"/>
      <c r="G198" s="17"/>
      <c r="H198" s="36">
        <f t="shared" si="203"/>
        <v>0</v>
      </c>
      <c r="I198" s="17"/>
      <c r="J198" s="17"/>
      <c r="K198" s="17"/>
      <c r="L198" s="17"/>
      <c r="M198" s="36">
        <f t="shared" si="204"/>
        <v>0</v>
      </c>
      <c r="N198" s="17"/>
      <c r="O198" s="17"/>
      <c r="P198" s="17"/>
      <c r="Q198" s="17"/>
      <c r="R198" s="36">
        <f t="shared" si="205"/>
        <v>0</v>
      </c>
      <c r="S198" s="17"/>
      <c r="T198" s="17"/>
      <c r="U198" s="17"/>
      <c r="V198" s="17"/>
      <c r="W198" s="36">
        <f t="shared" si="206"/>
        <v>0</v>
      </c>
      <c r="X198" s="17"/>
      <c r="Y198" s="17"/>
      <c r="Z198" s="17"/>
      <c r="AA198" s="17"/>
      <c r="AB198" s="36">
        <f t="shared" si="207"/>
        <v>0</v>
      </c>
    </row>
    <row r="199" ht="12.75" customHeight="1">
      <c r="A199" s="18">
        <v>156.0</v>
      </c>
      <c r="B199" s="16" t="s">
        <v>252</v>
      </c>
      <c r="C199" s="35">
        <f t="shared" si="202"/>
        <v>0.2</v>
      </c>
      <c r="D199" s="19">
        <v>0.05</v>
      </c>
      <c r="E199" s="19">
        <v>0.05</v>
      </c>
      <c r="F199" s="19">
        <v>0.05</v>
      </c>
      <c r="G199" s="19">
        <v>0.05</v>
      </c>
      <c r="H199" s="36">
        <f t="shared" si="203"/>
        <v>0.2</v>
      </c>
      <c r="I199" s="17"/>
      <c r="J199" s="17"/>
      <c r="K199" s="17"/>
      <c r="L199" s="17"/>
      <c r="M199" s="36">
        <f t="shared" si="204"/>
        <v>0</v>
      </c>
      <c r="N199" s="17"/>
      <c r="O199" s="17"/>
      <c r="P199" s="17"/>
      <c r="Q199" s="17"/>
      <c r="R199" s="36">
        <f t="shared" si="205"/>
        <v>0</v>
      </c>
      <c r="S199" s="17"/>
      <c r="T199" s="17"/>
      <c r="U199" s="17"/>
      <c r="V199" s="17"/>
      <c r="W199" s="36">
        <f t="shared" si="206"/>
        <v>0</v>
      </c>
      <c r="X199" s="17"/>
      <c r="Y199" s="17"/>
      <c r="Z199" s="17"/>
      <c r="AA199" s="17"/>
      <c r="AB199" s="36">
        <f t="shared" si="207"/>
        <v>0</v>
      </c>
    </row>
    <row r="200" ht="12.75" customHeight="1">
      <c r="A200" s="18">
        <v>157.0</v>
      </c>
      <c r="B200" s="16" t="s">
        <v>253</v>
      </c>
      <c r="C200" s="35">
        <f t="shared" si="202"/>
        <v>0</v>
      </c>
      <c r="D200" s="17"/>
      <c r="E200" s="17"/>
      <c r="F200" s="17"/>
      <c r="G200" s="17"/>
      <c r="H200" s="36">
        <f t="shared" si="203"/>
        <v>0</v>
      </c>
      <c r="I200" s="17"/>
      <c r="J200" s="17"/>
      <c r="K200" s="17"/>
      <c r="L200" s="17"/>
      <c r="M200" s="36">
        <f t="shared" si="204"/>
        <v>0</v>
      </c>
      <c r="N200" s="17"/>
      <c r="O200" s="17"/>
      <c r="P200" s="17"/>
      <c r="Q200" s="17"/>
      <c r="R200" s="36">
        <f t="shared" si="205"/>
        <v>0</v>
      </c>
      <c r="S200" s="17"/>
      <c r="T200" s="17"/>
      <c r="U200" s="17"/>
      <c r="V200" s="17"/>
      <c r="W200" s="36">
        <f t="shared" si="206"/>
        <v>0</v>
      </c>
      <c r="X200" s="17"/>
      <c r="Y200" s="17"/>
      <c r="Z200" s="17"/>
      <c r="AA200" s="17"/>
      <c r="AB200" s="36">
        <f t="shared" si="207"/>
        <v>0</v>
      </c>
    </row>
    <row r="201" ht="12.75" customHeight="1">
      <c r="A201" s="18">
        <v>158.0</v>
      </c>
      <c r="B201" s="16" t="s">
        <v>254</v>
      </c>
      <c r="C201" s="35">
        <f t="shared" si="202"/>
        <v>0.35</v>
      </c>
      <c r="D201" s="19">
        <v>0.09</v>
      </c>
      <c r="E201" s="19">
        <v>0.09</v>
      </c>
      <c r="F201" s="19">
        <v>0.09</v>
      </c>
      <c r="G201" s="19">
        <v>0.08</v>
      </c>
      <c r="H201" s="36">
        <f t="shared" si="203"/>
        <v>0.35</v>
      </c>
      <c r="I201" s="17"/>
      <c r="J201" s="17"/>
      <c r="K201" s="17"/>
      <c r="L201" s="17"/>
      <c r="M201" s="36">
        <f t="shared" si="204"/>
        <v>0</v>
      </c>
      <c r="N201" s="17"/>
      <c r="O201" s="17"/>
      <c r="P201" s="17"/>
      <c r="Q201" s="17"/>
      <c r="R201" s="36">
        <f t="shared" si="205"/>
        <v>0</v>
      </c>
      <c r="S201" s="17"/>
      <c r="T201" s="17"/>
      <c r="U201" s="17"/>
      <c r="V201" s="17"/>
      <c r="W201" s="36">
        <f t="shared" si="206"/>
        <v>0</v>
      </c>
      <c r="X201" s="17"/>
      <c r="Y201" s="17"/>
      <c r="Z201" s="17"/>
      <c r="AA201" s="17"/>
      <c r="AB201" s="36">
        <f t="shared" si="207"/>
        <v>0</v>
      </c>
    </row>
    <row r="202" ht="12.75" customHeight="1">
      <c r="A202" s="12" t="s">
        <v>255</v>
      </c>
      <c r="B202" s="13" t="s">
        <v>210</v>
      </c>
      <c r="C202" s="14" t="str">
        <f t="shared" ref="C202:AB202" si="208">SUM(C203:C207)</f>
        <v>#REF!</v>
      </c>
      <c r="D202" s="14">
        <f t="shared" si="208"/>
        <v>5.37</v>
      </c>
      <c r="E202" s="14">
        <f t="shared" si="208"/>
        <v>5.78</v>
      </c>
      <c r="F202" s="14">
        <f t="shared" si="208"/>
        <v>6.57</v>
      </c>
      <c r="G202" s="14">
        <f t="shared" si="208"/>
        <v>5.37</v>
      </c>
      <c r="H202" s="14" t="str">
        <f t="shared" si="208"/>
        <v>#REF!</v>
      </c>
      <c r="I202" s="14">
        <f t="shared" si="208"/>
        <v>0.09</v>
      </c>
      <c r="J202" s="14">
        <f t="shared" si="208"/>
        <v>0.09</v>
      </c>
      <c r="K202" s="14">
        <f t="shared" si="208"/>
        <v>0.24</v>
      </c>
      <c r="L202" s="14">
        <f t="shared" si="208"/>
        <v>0.09</v>
      </c>
      <c r="M202" s="14">
        <f t="shared" si="208"/>
        <v>0.51</v>
      </c>
      <c r="N202" s="14">
        <f t="shared" si="208"/>
        <v>0.09</v>
      </c>
      <c r="O202" s="14">
        <f t="shared" si="208"/>
        <v>0.09</v>
      </c>
      <c r="P202" s="14">
        <f t="shared" si="208"/>
        <v>0.24</v>
      </c>
      <c r="Q202" s="14">
        <f t="shared" si="208"/>
        <v>0.09</v>
      </c>
      <c r="R202" s="14">
        <f t="shared" si="208"/>
        <v>0.51</v>
      </c>
      <c r="S202" s="14">
        <f t="shared" si="208"/>
        <v>0.09</v>
      </c>
      <c r="T202" s="14">
        <f t="shared" si="208"/>
        <v>0.09</v>
      </c>
      <c r="U202" s="14">
        <f t="shared" si="208"/>
        <v>0.24</v>
      </c>
      <c r="V202" s="14">
        <f t="shared" si="208"/>
        <v>0.09</v>
      </c>
      <c r="W202" s="14">
        <f t="shared" si="208"/>
        <v>0.51</v>
      </c>
      <c r="X202" s="14">
        <f t="shared" si="208"/>
        <v>0.09</v>
      </c>
      <c r="Y202" s="14">
        <f t="shared" si="208"/>
        <v>0.09</v>
      </c>
      <c r="Z202" s="14">
        <f t="shared" si="208"/>
        <v>0.24</v>
      </c>
      <c r="AA202" s="14">
        <f t="shared" si="208"/>
        <v>0.09</v>
      </c>
      <c r="AB202" s="14">
        <f t="shared" si="208"/>
        <v>0.51</v>
      </c>
    </row>
    <row r="203" ht="12.75" customHeight="1">
      <c r="A203" s="18">
        <v>159.0</v>
      </c>
      <c r="B203" s="16" t="s">
        <v>211</v>
      </c>
      <c r="C203" s="35" t="str">
        <f t="shared" ref="C203:C207" si="209">H203+M203+R203+W203+AB203</f>
        <v>#REF!</v>
      </c>
      <c r="D203" s="19">
        <v>5.37</v>
      </c>
      <c r="E203" s="19">
        <v>5.37</v>
      </c>
      <c r="F203" s="19">
        <v>6.57</v>
      </c>
      <c r="G203" s="19">
        <v>5.37</v>
      </c>
      <c r="H203" s="36" t="str">
        <f>SUM(#REF!)</f>
        <v>#REF!</v>
      </c>
      <c r="I203" s="19">
        <v>0.09</v>
      </c>
      <c r="J203" s="19">
        <v>0.09</v>
      </c>
      <c r="K203" s="19">
        <v>0.24</v>
      </c>
      <c r="L203" s="19">
        <v>0.09</v>
      </c>
      <c r="M203" s="36">
        <f t="shared" ref="M203:M207" si="210">SUM(I203:L203)</f>
        <v>0.51</v>
      </c>
      <c r="N203" s="19">
        <v>0.09</v>
      </c>
      <c r="O203" s="19">
        <v>0.09</v>
      </c>
      <c r="P203" s="19">
        <v>0.24</v>
      </c>
      <c r="Q203" s="19">
        <v>0.09</v>
      </c>
      <c r="R203" s="36">
        <f t="shared" ref="R203:R207" si="211">SUM(N203:Q203)</f>
        <v>0.51</v>
      </c>
      <c r="S203" s="19">
        <v>0.09</v>
      </c>
      <c r="T203" s="19">
        <v>0.09</v>
      </c>
      <c r="U203" s="19">
        <v>0.24</v>
      </c>
      <c r="V203" s="19">
        <v>0.09</v>
      </c>
      <c r="W203" s="36">
        <f t="shared" ref="W203:W207" si="212">SUM(S203:V203)</f>
        <v>0.51</v>
      </c>
      <c r="X203" s="19">
        <v>0.09</v>
      </c>
      <c r="Y203" s="19">
        <v>0.09</v>
      </c>
      <c r="Z203" s="19">
        <v>0.24</v>
      </c>
      <c r="AA203" s="19">
        <v>0.09</v>
      </c>
      <c r="AB203" s="36">
        <f t="shared" ref="AB203:AB207" si="213">SUM(X203:AA203)</f>
        <v>0.51</v>
      </c>
    </row>
    <row r="204" ht="12.75" customHeight="1">
      <c r="A204" s="18">
        <v>160.0</v>
      </c>
      <c r="B204" s="16" t="s">
        <v>256</v>
      </c>
      <c r="C204" s="35">
        <f t="shared" si="209"/>
        <v>0</v>
      </c>
      <c r="D204" s="17"/>
      <c r="E204" s="17"/>
      <c r="F204" s="17"/>
      <c r="G204" s="17"/>
      <c r="H204" s="36">
        <f t="shared" ref="H204:H207" si="214">SUM(D204:G204)</f>
        <v>0</v>
      </c>
      <c r="I204" s="17"/>
      <c r="J204" s="17"/>
      <c r="K204" s="17"/>
      <c r="L204" s="17"/>
      <c r="M204" s="36">
        <f t="shared" si="210"/>
        <v>0</v>
      </c>
      <c r="N204" s="17"/>
      <c r="O204" s="17"/>
      <c r="P204" s="17"/>
      <c r="Q204" s="17"/>
      <c r="R204" s="36">
        <f t="shared" si="211"/>
        <v>0</v>
      </c>
      <c r="S204" s="17"/>
      <c r="T204" s="17"/>
      <c r="U204" s="17"/>
      <c r="V204" s="17"/>
      <c r="W204" s="36">
        <f t="shared" si="212"/>
        <v>0</v>
      </c>
      <c r="X204" s="17"/>
      <c r="Y204" s="17"/>
      <c r="Z204" s="17"/>
      <c r="AA204" s="17"/>
      <c r="AB204" s="36">
        <f t="shared" si="213"/>
        <v>0</v>
      </c>
    </row>
    <row r="205" ht="12.75" customHeight="1">
      <c r="A205" s="18">
        <v>161.0</v>
      </c>
      <c r="B205" s="16" t="s">
        <v>213</v>
      </c>
      <c r="C205" s="35">
        <f t="shared" si="209"/>
        <v>0.41</v>
      </c>
      <c r="D205" s="17"/>
      <c r="E205" s="19">
        <v>0.41</v>
      </c>
      <c r="F205" s="17"/>
      <c r="G205" s="17"/>
      <c r="H205" s="36">
        <f t="shared" si="214"/>
        <v>0.41</v>
      </c>
      <c r="I205" s="17"/>
      <c r="J205" s="17"/>
      <c r="K205" s="17"/>
      <c r="L205" s="17"/>
      <c r="M205" s="36">
        <f t="shared" si="210"/>
        <v>0</v>
      </c>
      <c r="N205" s="17"/>
      <c r="O205" s="17"/>
      <c r="P205" s="17"/>
      <c r="Q205" s="17"/>
      <c r="R205" s="36">
        <f t="shared" si="211"/>
        <v>0</v>
      </c>
      <c r="S205" s="17"/>
      <c r="T205" s="17"/>
      <c r="U205" s="17"/>
      <c r="V205" s="17"/>
      <c r="W205" s="36">
        <f t="shared" si="212"/>
        <v>0</v>
      </c>
      <c r="X205" s="17"/>
      <c r="Y205" s="17"/>
      <c r="Z205" s="17"/>
      <c r="AA205" s="17"/>
      <c r="AB205" s="36">
        <f t="shared" si="213"/>
        <v>0</v>
      </c>
    </row>
    <row r="206" ht="12.75" customHeight="1">
      <c r="A206" s="18">
        <v>162.0</v>
      </c>
      <c r="B206" s="16" t="s">
        <v>214</v>
      </c>
      <c r="C206" s="35">
        <f t="shared" si="209"/>
        <v>0</v>
      </c>
      <c r="D206" s="17"/>
      <c r="E206" s="17"/>
      <c r="F206" s="17"/>
      <c r="G206" s="17"/>
      <c r="H206" s="36">
        <f t="shared" si="214"/>
        <v>0</v>
      </c>
      <c r="I206" s="17"/>
      <c r="J206" s="17"/>
      <c r="K206" s="17"/>
      <c r="L206" s="17"/>
      <c r="M206" s="36">
        <f t="shared" si="210"/>
        <v>0</v>
      </c>
      <c r="N206" s="17"/>
      <c r="O206" s="17"/>
      <c r="P206" s="17"/>
      <c r="Q206" s="17"/>
      <c r="R206" s="36">
        <f t="shared" si="211"/>
        <v>0</v>
      </c>
      <c r="S206" s="17"/>
      <c r="T206" s="17"/>
      <c r="U206" s="17"/>
      <c r="V206" s="17"/>
      <c r="W206" s="36">
        <f t="shared" si="212"/>
        <v>0</v>
      </c>
      <c r="X206" s="17"/>
      <c r="Y206" s="17"/>
      <c r="Z206" s="17"/>
      <c r="AA206" s="17"/>
      <c r="AB206" s="36">
        <f t="shared" si="213"/>
        <v>0</v>
      </c>
    </row>
    <row r="207" ht="12.75" customHeight="1">
      <c r="A207" s="18">
        <v>163.0</v>
      </c>
      <c r="B207" s="16" t="s">
        <v>257</v>
      </c>
      <c r="C207" s="35">
        <f t="shared" si="209"/>
        <v>0</v>
      </c>
      <c r="D207" s="17"/>
      <c r="E207" s="17"/>
      <c r="F207" s="17"/>
      <c r="G207" s="17"/>
      <c r="H207" s="36">
        <f t="shared" si="214"/>
        <v>0</v>
      </c>
      <c r="I207" s="17"/>
      <c r="J207" s="17"/>
      <c r="K207" s="17"/>
      <c r="L207" s="17"/>
      <c r="M207" s="36">
        <f t="shared" si="210"/>
        <v>0</v>
      </c>
      <c r="N207" s="17"/>
      <c r="O207" s="17"/>
      <c r="P207" s="17"/>
      <c r="Q207" s="17"/>
      <c r="R207" s="36">
        <f t="shared" si="211"/>
        <v>0</v>
      </c>
      <c r="S207" s="17"/>
      <c r="T207" s="17"/>
      <c r="U207" s="17"/>
      <c r="V207" s="17"/>
      <c r="W207" s="36">
        <f t="shared" si="212"/>
        <v>0</v>
      </c>
      <c r="X207" s="17"/>
      <c r="Y207" s="17"/>
      <c r="Z207" s="17"/>
      <c r="AA207" s="17"/>
      <c r="AB207" s="36">
        <f t="shared" si="213"/>
        <v>0</v>
      </c>
    </row>
    <row r="208" ht="12.75" customHeight="1">
      <c r="A208" s="12" t="s">
        <v>258</v>
      </c>
      <c r="B208" s="13" t="s">
        <v>219</v>
      </c>
      <c r="C208" s="14">
        <f t="shared" ref="C208:AB208" si="215">SUM(C209:C215)</f>
        <v>0</v>
      </c>
      <c r="D208" s="14">
        <f t="shared" si="215"/>
        <v>0</v>
      </c>
      <c r="E208" s="14">
        <f t="shared" si="215"/>
        <v>0</v>
      </c>
      <c r="F208" s="14">
        <f t="shared" si="215"/>
        <v>0</v>
      </c>
      <c r="G208" s="14">
        <f t="shared" si="215"/>
        <v>0</v>
      </c>
      <c r="H208" s="14">
        <f t="shared" si="215"/>
        <v>0</v>
      </c>
      <c r="I208" s="14">
        <f t="shared" si="215"/>
        <v>0</v>
      </c>
      <c r="J208" s="14">
        <f t="shared" si="215"/>
        <v>0</v>
      </c>
      <c r="K208" s="14">
        <f t="shared" si="215"/>
        <v>0</v>
      </c>
      <c r="L208" s="14">
        <f t="shared" si="215"/>
        <v>0</v>
      </c>
      <c r="M208" s="14">
        <f t="shared" si="215"/>
        <v>0</v>
      </c>
      <c r="N208" s="14">
        <f t="shared" si="215"/>
        <v>0</v>
      </c>
      <c r="O208" s="14">
        <f t="shared" si="215"/>
        <v>0</v>
      </c>
      <c r="P208" s="14">
        <f t="shared" si="215"/>
        <v>0</v>
      </c>
      <c r="Q208" s="14">
        <f t="shared" si="215"/>
        <v>0</v>
      </c>
      <c r="R208" s="14">
        <f t="shared" si="215"/>
        <v>0</v>
      </c>
      <c r="S208" s="14">
        <f t="shared" si="215"/>
        <v>0</v>
      </c>
      <c r="T208" s="14">
        <f t="shared" si="215"/>
        <v>0</v>
      </c>
      <c r="U208" s="14">
        <f t="shared" si="215"/>
        <v>0</v>
      </c>
      <c r="V208" s="14">
        <f t="shared" si="215"/>
        <v>0</v>
      </c>
      <c r="W208" s="14">
        <f t="shared" si="215"/>
        <v>0</v>
      </c>
      <c r="X208" s="14">
        <f t="shared" si="215"/>
        <v>0</v>
      </c>
      <c r="Y208" s="14">
        <f t="shared" si="215"/>
        <v>0</v>
      </c>
      <c r="Z208" s="14">
        <f t="shared" si="215"/>
        <v>0</v>
      </c>
      <c r="AA208" s="14">
        <f t="shared" si="215"/>
        <v>0</v>
      </c>
      <c r="AB208" s="14">
        <f t="shared" si="215"/>
        <v>0</v>
      </c>
    </row>
    <row r="209" ht="12.75" customHeight="1">
      <c r="A209" s="18">
        <v>164.0</v>
      </c>
      <c r="B209" s="16" t="s">
        <v>259</v>
      </c>
      <c r="C209" s="35">
        <f t="shared" ref="C209:C215" si="216">H209+M209+R209+W209+AB209</f>
        <v>0</v>
      </c>
      <c r="D209" s="17"/>
      <c r="E209" s="17"/>
      <c r="F209" s="17"/>
      <c r="G209" s="17"/>
      <c r="H209" s="36">
        <f t="shared" ref="H209:H215" si="217">SUM(D209:G209)</f>
        <v>0</v>
      </c>
      <c r="I209" s="17"/>
      <c r="J209" s="17"/>
      <c r="K209" s="17"/>
      <c r="L209" s="17"/>
      <c r="M209" s="36">
        <f t="shared" ref="M209:M215" si="218">SUM(I209:L209)</f>
        <v>0</v>
      </c>
      <c r="N209" s="17"/>
      <c r="O209" s="17"/>
      <c r="P209" s="17"/>
      <c r="Q209" s="17"/>
      <c r="R209" s="36">
        <f t="shared" ref="R209:R215" si="219">SUM(N209:Q209)</f>
        <v>0</v>
      </c>
      <c r="S209" s="17"/>
      <c r="T209" s="17"/>
      <c r="U209" s="17"/>
      <c r="V209" s="17"/>
      <c r="W209" s="36">
        <f t="shared" ref="W209:W215" si="220">SUM(S209:V209)</f>
        <v>0</v>
      </c>
      <c r="X209" s="17"/>
      <c r="Y209" s="17"/>
      <c r="Z209" s="17"/>
      <c r="AA209" s="17"/>
      <c r="AB209" s="36">
        <f t="shared" ref="AB209:AB215" si="221">SUM(X209:AA209)</f>
        <v>0</v>
      </c>
    </row>
    <row r="210" ht="12.75" customHeight="1">
      <c r="A210" s="18">
        <v>165.0</v>
      </c>
      <c r="B210" s="16" t="s">
        <v>260</v>
      </c>
      <c r="C210" s="35">
        <f t="shared" si="216"/>
        <v>0</v>
      </c>
      <c r="D210" s="17"/>
      <c r="E210" s="17"/>
      <c r="F210" s="17"/>
      <c r="G210" s="17"/>
      <c r="H210" s="36">
        <f t="shared" si="217"/>
        <v>0</v>
      </c>
      <c r="I210" s="17"/>
      <c r="J210" s="17"/>
      <c r="K210" s="17"/>
      <c r="L210" s="17"/>
      <c r="M210" s="36">
        <f t="shared" si="218"/>
        <v>0</v>
      </c>
      <c r="N210" s="17"/>
      <c r="O210" s="17"/>
      <c r="P210" s="17"/>
      <c r="Q210" s="17"/>
      <c r="R210" s="36">
        <f t="shared" si="219"/>
        <v>0</v>
      </c>
      <c r="S210" s="17"/>
      <c r="T210" s="17"/>
      <c r="U210" s="17"/>
      <c r="V210" s="17"/>
      <c r="W210" s="36">
        <f t="shared" si="220"/>
        <v>0</v>
      </c>
      <c r="X210" s="17"/>
      <c r="Y210" s="17"/>
      <c r="Z210" s="17"/>
      <c r="AA210" s="17"/>
      <c r="AB210" s="36">
        <f t="shared" si="221"/>
        <v>0</v>
      </c>
    </row>
    <row r="211" ht="12.75" customHeight="1">
      <c r="A211" s="18">
        <v>166.0</v>
      </c>
      <c r="B211" s="16" t="s">
        <v>261</v>
      </c>
      <c r="C211" s="35">
        <f t="shared" si="216"/>
        <v>0</v>
      </c>
      <c r="D211" s="17"/>
      <c r="E211" s="17"/>
      <c r="F211" s="17"/>
      <c r="G211" s="17"/>
      <c r="H211" s="36">
        <f t="shared" si="217"/>
        <v>0</v>
      </c>
      <c r="I211" s="17"/>
      <c r="J211" s="17"/>
      <c r="K211" s="17"/>
      <c r="L211" s="17"/>
      <c r="M211" s="36">
        <f t="shared" si="218"/>
        <v>0</v>
      </c>
      <c r="N211" s="17"/>
      <c r="O211" s="17"/>
      <c r="P211" s="17"/>
      <c r="Q211" s="17"/>
      <c r="R211" s="36">
        <f t="shared" si="219"/>
        <v>0</v>
      </c>
      <c r="S211" s="17"/>
      <c r="T211" s="17"/>
      <c r="U211" s="17"/>
      <c r="V211" s="17"/>
      <c r="W211" s="36">
        <f t="shared" si="220"/>
        <v>0</v>
      </c>
      <c r="X211" s="17"/>
      <c r="Y211" s="17"/>
      <c r="Z211" s="17"/>
      <c r="AA211" s="17"/>
      <c r="AB211" s="36">
        <f t="shared" si="221"/>
        <v>0</v>
      </c>
    </row>
    <row r="212" ht="12.75" customHeight="1">
      <c r="A212" s="18">
        <v>167.0</v>
      </c>
      <c r="B212" s="16" t="s">
        <v>262</v>
      </c>
      <c r="C212" s="35">
        <f t="shared" si="216"/>
        <v>0</v>
      </c>
      <c r="D212" s="17"/>
      <c r="E212" s="17"/>
      <c r="F212" s="17"/>
      <c r="G212" s="17"/>
      <c r="H212" s="36">
        <f t="shared" si="217"/>
        <v>0</v>
      </c>
      <c r="I212" s="17"/>
      <c r="J212" s="17"/>
      <c r="K212" s="17"/>
      <c r="L212" s="17"/>
      <c r="M212" s="36">
        <f t="shared" si="218"/>
        <v>0</v>
      </c>
      <c r="N212" s="17"/>
      <c r="O212" s="17"/>
      <c r="P212" s="17"/>
      <c r="Q212" s="17"/>
      <c r="R212" s="36">
        <f t="shared" si="219"/>
        <v>0</v>
      </c>
      <c r="S212" s="17"/>
      <c r="T212" s="17"/>
      <c r="U212" s="17"/>
      <c r="V212" s="17"/>
      <c r="W212" s="36">
        <f t="shared" si="220"/>
        <v>0</v>
      </c>
      <c r="X212" s="17"/>
      <c r="Y212" s="17"/>
      <c r="Z212" s="17"/>
      <c r="AA212" s="17"/>
      <c r="AB212" s="36">
        <f t="shared" si="221"/>
        <v>0</v>
      </c>
    </row>
    <row r="213" ht="12.75" customHeight="1">
      <c r="A213" s="18">
        <v>168.0</v>
      </c>
      <c r="B213" s="16" t="s">
        <v>263</v>
      </c>
      <c r="C213" s="35">
        <f t="shared" si="216"/>
        <v>0</v>
      </c>
      <c r="D213" s="17"/>
      <c r="E213" s="17"/>
      <c r="F213" s="17"/>
      <c r="G213" s="17"/>
      <c r="H213" s="36">
        <f t="shared" si="217"/>
        <v>0</v>
      </c>
      <c r="I213" s="17"/>
      <c r="J213" s="17"/>
      <c r="K213" s="17"/>
      <c r="L213" s="17"/>
      <c r="M213" s="36">
        <f t="shared" si="218"/>
        <v>0</v>
      </c>
      <c r="N213" s="17"/>
      <c r="O213" s="17"/>
      <c r="P213" s="17"/>
      <c r="Q213" s="17"/>
      <c r="R213" s="36">
        <f t="shared" si="219"/>
        <v>0</v>
      </c>
      <c r="S213" s="17"/>
      <c r="T213" s="17"/>
      <c r="U213" s="17"/>
      <c r="V213" s="17"/>
      <c r="W213" s="36">
        <f t="shared" si="220"/>
        <v>0</v>
      </c>
      <c r="X213" s="17"/>
      <c r="Y213" s="17"/>
      <c r="Z213" s="17"/>
      <c r="AA213" s="17"/>
      <c r="AB213" s="36">
        <f t="shared" si="221"/>
        <v>0</v>
      </c>
    </row>
    <row r="214" ht="12.75" customHeight="1">
      <c r="A214" s="18">
        <v>169.0</v>
      </c>
      <c r="B214" s="16" t="s">
        <v>264</v>
      </c>
      <c r="C214" s="35">
        <f t="shared" si="216"/>
        <v>0</v>
      </c>
      <c r="D214" s="17"/>
      <c r="E214" s="17"/>
      <c r="F214" s="17"/>
      <c r="G214" s="17"/>
      <c r="H214" s="36">
        <f t="shared" si="217"/>
        <v>0</v>
      </c>
      <c r="I214" s="17"/>
      <c r="J214" s="17"/>
      <c r="K214" s="17"/>
      <c r="L214" s="17"/>
      <c r="M214" s="36">
        <f t="shared" si="218"/>
        <v>0</v>
      </c>
      <c r="N214" s="17"/>
      <c r="O214" s="17"/>
      <c r="P214" s="17"/>
      <c r="Q214" s="17"/>
      <c r="R214" s="36">
        <f t="shared" si="219"/>
        <v>0</v>
      </c>
      <c r="S214" s="17"/>
      <c r="T214" s="17"/>
      <c r="U214" s="17"/>
      <c r="V214" s="17"/>
      <c r="W214" s="36">
        <f t="shared" si="220"/>
        <v>0</v>
      </c>
      <c r="X214" s="17"/>
      <c r="Y214" s="17"/>
      <c r="Z214" s="17"/>
      <c r="AA214" s="17"/>
      <c r="AB214" s="36">
        <f t="shared" si="221"/>
        <v>0</v>
      </c>
    </row>
    <row r="215" ht="12.75" customHeight="1">
      <c r="A215" s="18">
        <v>170.0</v>
      </c>
      <c r="B215" s="16" t="s">
        <v>265</v>
      </c>
      <c r="C215" s="35">
        <f t="shared" si="216"/>
        <v>0</v>
      </c>
      <c r="D215" s="17"/>
      <c r="E215" s="17"/>
      <c r="F215" s="17"/>
      <c r="G215" s="17"/>
      <c r="H215" s="36">
        <f t="shared" si="217"/>
        <v>0</v>
      </c>
      <c r="I215" s="17"/>
      <c r="J215" s="17"/>
      <c r="K215" s="17"/>
      <c r="L215" s="17"/>
      <c r="M215" s="36">
        <f t="shared" si="218"/>
        <v>0</v>
      </c>
      <c r="N215" s="17"/>
      <c r="O215" s="17"/>
      <c r="P215" s="17"/>
      <c r="Q215" s="17"/>
      <c r="R215" s="36">
        <f t="shared" si="219"/>
        <v>0</v>
      </c>
      <c r="S215" s="17"/>
      <c r="T215" s="17"/>
      <c r="U215" s="17"/>
      <c r="V215" s="17"/>
      <c r="W215" s="36">
        <f t="shared" si="220"/>
        <v>0</v>
      </c>
      <c r="X215" s="17"/>
      <c r="Y215" s="17"/>
      <c r="Z215" s="17"/>
      <c r="AA215" s="17"/>
      <c r="AB215" s="36">
        <f t="shared" si="221"/>
        <v>0</v>
      </c>
    </row>
    <row r="216" ht="12.75" customHeight="1">
      <c r="A216" s="12" t="s">
        <v>266</v>
      </c>
      <c r="B216" s="13" t="s">
        <v>267</v>
      </c>
      <c r="C216" s="14">
        <f t="shared" ref="C216:AB216" si="222">SUM(C217:C220)</f>
        <v>0</v>
      </c>
      <c r="D216" s="14">
        <f t="shared" si="222"/>
        <v>0</v>
      </c>
      <c r="E216" s="14">
        <f t="shared" si="222"/>
        <v>0</v>
      </c>
      <c r="F216" s="14">
        <f t="shared" si="222"/>
        <v>0</v>
      </c>
      <c r="G216" s="14">
        <f t="shared" si="222"/>
        <v>0</v>
      </c>
      <c r="H216" s="14">
        <f t="shared" si="222"/>
        <v>0</v>
      </c>
      <c r="I216" s="14">
        <f t="shared" si="222"/>
        <v>0</v>
      </c>
      <c r="J216" s="14">
        <f t="shared" si="222"/>
        <v>0</v>
      </c>
      <c r="K216" s="14">
        <f t="shared" si="222"/>
        <v>0</v>
      </c>
      <c r="L216" s="14">
        <f t="shared" si="222"/>
        <v>0</v>
      </c>
      <c r="M216" s="14">
        <f t="shared" si="222"/>
        <v>0</v>
      </c>
      <c r="N216" s="14">
        <f t="shared" si="222"/>
        <v>0</v>
      </c>
      <c r="O216" s="14">
        <f t="shared" si="222"/>
        <v>0</v>
      </c>
      <c r="P216" s="14">
        <f t="shared" si="222"/>
        <v>0</v>
      </c>
      <c r="Q216" s="14">
        <f t="shared" si="222"/>
        <v>0</v>
      </c>
      <c r="R216" s="14">
        <f t="shared" si="222"/>
        <v>0</v>
      </c>
      <c r="S216" s="14">
        <f t="shared" si="222"/>
        <v>0</v>
      </c>
      <c r="T216" s="14">
        <f t="shared" si="222"/>
        <v>0</v>
      </c>
      <c r="U216" s="14">
        <f t="shared" si="222"/>
        <v>0</v>
      </c>
      <c r="V216" s="14">
        <f t="shared" si="222"/>
        <v>0</v>
      </c>
      <c r="W216" s="14">
        <f t="shared" si="222"/>
        <v>0</v>
      </c>
      <c r="X216" s="14">
        <f t="shared" si="222"/>
        <v>0</v>
      </c>
      <c r="Y216" s="14">
        <f t="shared" si="222"/>
        <v>0</v>
      </c>
      <c r="Z216" s="14">
        <f t="shared" si="222"/>
        <v>0</v>
      </c>
      <c r="AA216" s="14">
        <f t="shared" si="222"/>
        <v>0</v>
      </c>
      <c r="AB216" s="14">
        <f t="shared" si="222"/>
        <v>0</v>
      </c>
    </row>
    <row r="217" ht="12.75" customHeight="1">
      <c r="A217" s="18">
        <v>171.0</v>
      </c>
      <c r="B217" s="16" t="s">
        <v>268</v>
      </c>
      <c r="C217" s="35">
        <f t="shared" ref="C217:C220" si="223">H217+M217+R217+W217+AB217</f>
        <v>0</v>
      </c>
      <c r="D217" s="17"/>
      <c r="E217" s="17"/>
      <c r="F217" s="17"/>
      <c r="G217" s="17"/>
      <c r="H217" s="36">
        <f t="shared" ref="H217:H220" si="224">SUM(D217:G217)</f>
        <v>0</v>
      </c>
      <c r="I217" s="17"/>
      <c r="J217" s="17"/>
      <c r="K217" s="17"/>
      <c r="L217" s="17"/>
      <c r="M217" s="36">
        <f t="shared" ref="M217:M220" si="225">SUM(I217:L217)</f>
        <v>0</v>
      </c>
      <c r="N217" s="17"/>
      <c r="O217" s="17"/>
      <c r="P217" s="17"/>
      <c r="Q217" s="17"/>
      <c r="R217" s="36">
        <f t="shared" ref="R217:R220" si="226">SUM(N217:Q217)</f>
        <v>0</v>
      </c>
      <c r="S217" s="17"/>
      <c r="T217" s="17"/>
      <c r="U217" s="17"/>
      <c r="V217" s="17"/>
      <c r="W217" s="36">
        <f t="shared" ref="W217:W220" si="227">SUM(S217:V217)</f>
        <v>0</v>
      </c>
      <c r="X217" s="17"/>
      <c r="Y217" s="17"/>
      <c r="Z217" s="17"/>
      <c r="AA217" s="17"/>
      <c r="AB217" s="36">
        <f t="shared" ref="AB217:AB220" si="228">SUM(X217:AA217)</f>
        <v>0</v>
      </c>
    </row>
    <row r="218" ht="12.75" customHeight="1">
      <c r="A218" s="18">
        <v>172.0</v>
      </c>
      <c r="B218" s="16" t="s">
        <v>269</v>
      </c>
      <c r="C218" s="35">
        <f t="shared" si="223"/>
        <v>0</v>
      </c>
      <c r="D218" s="17"/>
      <c r="E218" s="17"/>
      <c r="F218" s="17"/>
      <c r="G218" s="17"/>
      <c r="H218" s="36">
        <f t="shared" si="224"/>
        <v>0</v>
      </c>
      <c r="I218" s="17"/>
      <c r="J218" s="17"/>
      <c r="K218" s="17"/>
      <c r="L218" s="17"/>
      <c r="M218" s="36">
        <f t="shared" si="225"/>
        <v>0</v>
      </c>
      <c r="N218" s="17"/>
      <c r="O218" s="17"/>
      <c r="P218" s="17"/>
      <c r="Q218" s="17"/>
      <c r="R218" s="36">
        <f t="shared" si="226"/>
        <v>0</v>
      </c>
      <c r="S218" s="17"/>
      <c r="T218" s="17"/>
      <c r="U218" s="17"/>
      <c r="V218" s="17"/>
      <c r="W218" s="36">
        <f t="shared" si="227"/>
        <v>0</v>
      </c>
      <c r="X218" s="17"/>
      <c r="Y218" s="17"/>
      <c r="Z218" s="17"/>
      <c r="AA218" s="17"/>
      <c r="AB218" s="36">
        <f t="shared" si="228"/>
        <v>0</v>
      </c>
    </row>
    <row r="219" ht="12.75" customHeight="1">
      <c r="A219" s="18">
        <v>173.0</v>
      </c>
      <c r="B219" s="16" t="s">
        <v>270</v>
      </c>
      <c r="C219" s="35">
        <f t="shared" si="223"/>
        <v>0</v>
      </c>
      <c r="D219" s="17"/>
      <c r="E219" s="17"/>
      <c r="F219" s="17"/>
      <c r="G219" s="17"/>
      <c r="H219" s="36">
        <f t="shared" si="224"/>
        <v>0</v>
      </c>
      <c r="I219" s="17"/>
      <c r="J219" s="17"/>
      <c r="K219" s="17"/>
      <c r="L219" s="17"/>
      <c r="M219" s="36">
        <f t="shared" si="225"/>
        <v>0</v>
      </c>
      <c r="N219" s="17"/>
      <c r="O219" s="17"/>
      <c r="P219" s="17"/>
      <c r="Q219" s="17"/>
      <c r="R219" s="36">
        <f t="shared" si="226"/>
        <v>0</v>
      </c>
      <c r="S219" s="17"/>
      <c r="T219" s="17"/>
      <c r="U219" s="17"/>
      <c r="V219" s="17"/>
      <c r="W219" s="36">
        <f t="shared" si="227"/>
        <v>0</v>
      </c>
      <c r="X219" s="17"/>
      <c r="Y219" s="17"/>
      <c r="Z219" s="17"/>
      <c r="AA219" s="17"/>
      <c r="AB219" s="36">
        <f t="shared" si="228"/>
        <v>0</v>
      </c>
    </row>
    <row r="220" ht="12.75" customHeight="1">
      <c r="A220" s="18">
        <v>174.0</v>
      </c>
      <c r="B220" s="16" t="s">
        <v>271</v>
      </c>
      <c r="C220" s="35">
        <f t="shared" si="223"/>
        <v>0</v>
      </c>
      <c r="D220" s="17"/>
      <c r="E220" s="17"/>
      <c r="F220" s="17"/>
      <c r="G220" s="17"/>
      <c r="H220" s="36">
        <f t="shared" si="224"/>
        <v>0</v>
      </c>
      <c r="I220" s="17"/>
      <c r="J220" s="17"/>
      <c r="K220" s="17"/>
      <c r="L220" s="17"/>
      <c r="M220" s="36">
        <f t="shared" si="225"/>
        <v>0</v>
      </c>
      <c r="N220" s="17"/>
      <c r="O220" s="17"/>
      <c r="P220" s="17"/>
      <c r="Q220" s="17"/>
      <c r="R220" s="36">
        <f t="shared" si="226"/>
        <v>0</v>
      </c>
      <c r="S220" s="17"/>
      <c r="T220" s="17"/>
      <c r="U220" s="17"/>
      <c r="V220" s="17"/>
      <c r="W220" s="36">
        <f t="shared" si="227"/>
        <v>0</v>
      </c>
      <c r="X220" s="17"/>
      <c r="Y220" s="17"/>
      <c r="Z220" s="17"/>
      <c r="AA220" s="17"/>
      <c r="AB220" s="36">
        <f t="shared" si="228"/>
        <v>0</v>
      </c>
    </row>
    <row r="221" ht="12.75" customHeight="1">
      <c r="A221" s="12" t="s">
        <v>272</v>
      </c>
      <c r="B221" s="13" t="s">
        <v>223</v>
      </c>
      <c r="C221" s="14">
        <f t="shared" ref="C221:AB221" si="229">SUM(C222:C224)</f>
        <v>0.138</v>
      </c>
      <c r="D221" s="14">
        <f t="shared" si="229"/>
        <v>0</v>
      </c>
      <c r="E221" s="14">
        <f t="shared" si="229"/>
        <v>0.02</v>
      </c>
      <c r="F221" s="14">
        <f t="shared" si="229"/>
        <v>0</v>
      </c>
      <c r="G221" s="14">
        <f t="shared" si="229"/>
        <v>0</v>
      </c>
      <c r="H221" s="14">
        <f t="shared" si="229"/>
        <v>0.02</v>
      </c>
      <c r="I221" s="14">
        <f t="shared" si="229"/>
        <v>0</v>
      </c>
      <c r="J221" s="14">
        <f t="shared" si="229"/>
        <v>0.034</v>
      </c>
      <c r="K221" s="14">
        <f t="shared" si="229"/>
        <v>0</v>
      </c>
      <c r="L221" s="14">
        <f t="shared" si="229"/>
        <v>0</v>
      </c>
      <c r="M221" s="14">
        <f t="shared" si="229"/>
        <v>0.034</v>
      </c>
      <c r="N221" s="14">
        <f t="shared" si="229"/>
        <v>0</v>
      </c>
      <c r="O221" s="14">
        <f t="shared" si="229"/>
        <v>0.028</v>
      </c>
      <c r="P221" s="14">
        <f t="shared" si="229"/>
        <v>0</v>
      </c>
      <c r="Q221" s="14">
        <f t="shared" si="229"/>
        <v>0</v>
      </c>
      <c r="R221" s="14">
        <f t="shared" si="229"/>
        <v>0.028</v>
      </c>
      <c r="S221" s="14">
        <f t="shared" si="229"/>
        <v>0</v>
      </c>
      <c r="T221" s="14">
        <f t="shared" si="229"/>
        <v>0.02</v>
      </c>
      <c r="U221" s="14">
        <f t="shared" si="229"/>
        <v>0</v>
      </c>
      <c r="V221" s="14">
        <f t="shared" si="229"/>
        <v>0</v>
      </c>
      <c r="W221" s="14">
        <f t="shared" si="229"/>
        <v>0.02</v>
      </c>
      <c r="X221" s="14">
        <f t="shared" si="229"/>
        <v>0</v>
      </c>
      <c r="Y221" s="14">
        <f t="shared" si="229"/>
        <v>0.036</v>
      </c>
      <c r="Z221" s="14">
        <f t="shared" si="229"/>
        <v>0</v>
      </c>
      <c r="AA221" s="14">
        <f t="shared" si="229"/>
        <v>0</v>
      </c>
      <c r="AB221" s="14">
        <f t="shared" si="229"/>
        <v>0.036</v>
      </c>
    </row>
    <row r="222" ht="12.75" customHeight="1">
      <c r="A222" s="18">
        <v>175.0</v>
      </c>
      <c r="B222" s="16" t="s">
        <v>224</v>
      </c>
      <c r="C222" s="35">
        <f t="shared" ref="C222:C224" si="230">H222+M222+R222+W222+AB222</f>
        <v>0</v>
      </c>
      <c r="D222" s="19">
        <v>0.0</v>
      </c>
      <c r="E222" s="19">
        <v>0.0</v>
      </c>
      <c r="F222" s="19">
        <v>0.0</v>
      </c>
      <c r="G222" s="19">
        <v>0.0</v>
      </c>
      <c r="H222" s="36">
        <f t="shared" ref="H222:H224" si="231">SUM(D222:G222)</f>
        <v>0</v>
      </c>
      <c r="I222" s="19">
        <v>0.0</v>
      </c>
      <c r="J222" s="19">
        <v>0.0</v>
      </c>
      <c r="K222" s="19">
        <v>0.0</v>
      </c>
      <c r="L222" s="19">
        <v>0.0</v>
      </c>
      <c r="M222" s="36">
        <f t="shared" ref="M222:M224" si="232">SUM(I222:L222)</f>
        <v>0</v>
      </c>
      <c r="N222" s="19">
        <v>0.0</v>
      </c>
      <c r="O222" s="19">
        <v>0.0</v>
      </c>
      <c r="P222" s="19">
        <v>0.0</v>
      </c>
      <c r="Q222" s="19">
        <v>0.0</v>
      </c>
      <c r="R222" s="36">
        <f t="shared" ref="R222:R224" si="233">SUM(N222:Q222)</f>
        <v>0</v>
      </c>
      <c r="S222" s="19">
        <v>0.0</v>
      </c>
      <c r="T222" s="19">
        <v>0.0</v>
      </c>
      <c r="U222" s="19">
        <v>0.0</v>
      </c>
      <c r="V222" s="19">
        <v>0.0</v>
      </c>
      <c r="W222" s="36">
        <f t="shared" ref="W222:W224" si="234">SUM(S222:V222)</f>
        <v>0</v>
      </c>
      <c r="X222" s="19">
        <v>0.0</v>
      </c>
      <c r="Y222" s="19">
        <v>0.0</v>
      </c>
      <c r="Z222" s="19">
        <v>0.0</v>
      </c>
      <c r="AA222" s="19">
        <v>0.0</v>
      </c>
      <c r="AB222" s="36">
        <f t="shared" ref="AB222:AB224" si="235">SUM(X222:AA222)</f>
        <v>0</v>
      </c>
    </row>
    <row r="223" ht="12.75" customHeight="1">
      <c r="A223" s="18">
        <v>176.0</v>
      </c>
      <c r="B223" s="16" t="s">
        <v>225</v>
      </c>
      <c r="C223" s="35">
        <f t="shared" si="230"/>
        <v>0.138</v>
      </c>
      <c r="D223" s="19">
        <v>0.0</v>
      </c>
      <c r="E223" s="19">
        <v>0.02</v>
      </c>
      <c r="F223" s="19">
        <v>0.0</v>
      </c>
      <c r="G223" s="19">
        <v>0.0</v>
      </c>
      <c r="H223" s="36">
        <f t="shared" si="231"/>
        <v>0.02</v>
      </c>
      <c r="I223" s="19">
        <v>0.0</v>
      </c>
      <c r="J223" s="19">
        <v>0.034</v>
      </c>
      <c r="K223" s="19">
        <v>0.0</v>
      </c>
      <c r="L223" s="19">
        <v>0.0</v>
      </c>
      <c r="M223" s="36">
        <f t="shared" si="232"/>
        <v>0.034</v>
      </c>
      <c r="N223" s="19">
        <v>0.0</v>
      </c>
      <c r="O223" s="19">
        <v>0.028</v>
      </c>
      <c r="P223" s="19">
        <v>0.0</v>
      </c>
      <c r="Q223" s="19">
        <v>0.0</v>
      </c>
      <c r="R223" s="36">
        <f t="shared" si="233"/>
        <v>0.028</v>
      </c>
      <c r="S223" s="19">
        <v>0.0</v>
      </c>
      <c r="T223" s="19">
        <v>0.02</v>
      </c>
      <c r="U223" s="19">
        <v>0.0</v>
      </c>
      <c r="V223" s="19">
        <v>0.0</v>
      </c>
      <c r="W223" s="36">
        <f t="shared" si="234"/>
        <v>0.02</v>
      </c>
      <c r="X223" s="19">
        <v>0.0</v>
      </c>
      <c r="Y223" s="19">
        <v>0.036</v>
      </c>
      <c r="Z223" s="19">
        <v>0.0</v>
      </c>
      <c r="AA223" s="19">
        <v>0.0</v>
      </c>
      <c r="AB223" s="36">
        <f t="shared" si="235"/>
        <v>0.036</v>
      </c>
    </row>
    <row r="224" ht="12.75" customHeight="1">
      <c r="A224" s="18">
        <v>177.0</v>
      </c>
      <c r="B224" s="16" t="s">
        <v>226</v>
      </c>
      <c r="C224" s="35">
        <f t="shared" si="230"/>
        <v>0</v>
      </c>
      <c r="D224" s="19">
        <v>0.0</v>
      </c>
      <c r="E224" s="19">
        <v>0.0</v>
      </c>
      <c r="F224" s="19">
        <v>0.0</v>
      </c>
      <c r="G224" s="19">
        <v>0.0</v>
      </c>
      <c r="H224" s="36">
        <f t="shared" si="231"/>
        <v>0</v>
      </c>
      <c r="I224" s="19">
        <v>0.0</v>
      </c>
      <c r="J224" s="19">
        <v>0.0</v>
      </c>
      <c r="K224" s="19">
        <v>0.0</v>
      </c>
      <c r="L224" s="19">
        <v>0.0</v>
      </c>
      <c r="M224" s="36">
        <f t="shared" si="232"/>
        <v>0</v>
      </c>
      <c r="N224" s="19">
        <v>0.0</v>
      </c>
      <c r="O224" s="19">
        <v>0.0</v>
      </c>
      <c r="P224" s="19">
        <v>0.0</v>
      </c>
      <c r="Q224" s="19">
        <v>0.0</v>
      </c>
      <c r="R224" s="36">
        <f t="shared" si="233"/>
        <v>0</v>
      </c>
      <c r="S224" s="19">
        <v>0.0</v>
      </c>
      <c r="T224" s="19">
        <v>0.0</v>
      </c>
      <c r="U224" s="19">
        <v>0.0</v>
      </c>
      <c r="V224" s="19">
        <v>0.0</v>
      </c>
      <c r="W224" s="36">
        <f t="shared" si="234"/>
        <v>0</v>
      </c>
      <c r="X224" s="19">
        <v>0.0</v>
      </c>
      <c r="Y224" s="19">
        <v>0.0</v>
      </c>
      <c r="Z224" s="19">
        <v>0.0</v>
      </c>
      <c r="AA224" s="19">
        <v>0.0</v>
      </c>
      <c r="AB224" s="36">
        <f t="shared" si="235"/>
        <v>0</v>
      </c>
    </row>
    <row r="225" ht="12.75" customHeight="1">
      <c r="A225" s="12" t="s">
        <v>273</v>
      </c>
      <c r="B225" s="13" t="s">
        <v>274</v>
      </c>
      <c r="C225" s="14">
        <f t="shared" ref="C225:AB225" si="236">SUM(C226:C231)</f>
        <v>0</v>
      </c>
      <c r="D225" s="14">
        <f t="shared" si="236"/>
        <v>0</v>
      </c>
      <c r="E225" s="14">
        <f t="shared" si="236"/>
        <v>0</v>
      </c>
      <c r="F225" s="14">
        <f t="shared" si="236"/>
        <v>0</v>
      </c>
      <c r="G225" s="14">
        <f t="shared" si="236"/>
        <v>0</v>
      </c>
      <c r="H225" s="14">
        <f t="shared" si="236"/>
        <v>0</v>
      </c>
      <c r="I225" s="14">
        <f t="shared" si="236"/>
        <v>0</v>
      </c>
      <c r="J225" s="14">
        <f t="shared" si="236"/>
        <v>0</v>
      </c>
      <c r="K225" s="14">
        <f t="shared" si="236"/>
        <v>0</v>
      </c>
      <c r="L225" s="14">
        <f t="shared" si="236"/>
        <v>0</v>
      </c>
      <c r="M225" s="14">
        <f t="shared" si="236"/>
        <v>0</v>
      </c>
      <c r="N225" s="14">
        <f t="shared" si="236"/>
        <v>0</v>
      </c>
      <c r="O225" s="14">
        <f t="shared" si="236"/>
        <v>0</v>
      </c>
      <c r="P225" s="14">
        <f t="shared" si="236"/>
        <v>0</v>
      </c>
      <c r="Q225" s="14">
        <f t="shared" si="236"/>
        <v>0</v>
      </c>
      <c r="R225" s="14">
        <f t="shared" si="236"/>
        <v>0</v>
      </c>
      <c r="S225" s="14">
        <f t="shared" si="236"/>
        <v>0</v>
      </c>
      <c r="T225" s="14">
        <f t="shared" si="236"/>
        <v>0</v>
      </c>
      <c r="U225" s="14">
        <f t="shared" si="236"/>
        <v>0</v>
      </c>
      <c r="V225" s="14">
        <f t="shared" si="236"/>
        <v>0</v>
      </c>
      <c r="W225" s="14">
        <f t="shared" si="236"/>
        <v>0</v>
      </c>
      <c r="X225" s="14">
        <f t="shared" si="236"/>
        <v>0</v>
      </c>
      <c r="Y225" s="14">
        <f t="shared" si="236"/>
        <v>0</v>
      </c>
      <c r="Z225" s="14">
        <f t="shared" si="236"/>
        <v>0</v>
      </c>
      <c r="AA225" s="14">
        <f t="shared" si="236"/>
        <v>0</v>
      </c>
      <c r="AB225" s="14">
        <f t="shared" si="236"/>
        <v>0</v>
      </c>
    </row>
    <row r="226" ht="12.75" customHeight="1">
      <c r="A226" s="18">
        <v>178.0</v>
      </c>
      <c r="B226" s="16" t="s">
        <v>275</v>
      </c>
      <c r="C226" s="35">
        <f t="shared" ref="C226:C231" si="237">H226+M226+R226+W226+AB226</f>
        <v>0</v>
      </c>
      <c r="D226" s="17"/>
      <c r="E226" s="17"/>
      <c r="F226" s="17"/>
      <c r="G226" s="17"/>
      <c r="H226" s="36">
        <f t="shared" ref="H226:H231" si="238">SUM(D226:G226)</f>
        <v>0</v>
      </c>
      <c r="I226" s="17"/>
      <c r="J226" s="17"/>
      <c r="K226" s="17"/>
      <c r="L226" s="17"/>
      <c r="M226" s="36">
        <f t="shared" ref="M226:M231" si="239">SUM(I226:L226)</f>
        <v>0</v>
      </c>
      <c r="N226" s="17"/>
      <c r="O226" s="17"/>
      <c r="P226" s="17"/>
      <c r="Q226" s="17"/>
      <c r="R226" s="36">
        <f t="shared" ref="R226:R231" si="240">SUM(N226:Q226)</f>
        <v>0</v>
      </c>
      <c r="S226" s="17"/>
      <c r="T226" s="17"/>
      <c r="U226" s="17"/>
      <c r="V226" s="17"/>
      <c r="W226" s="36">
        <f t="shared" ref="W226:W231" si="241">SUM(S226:V226)</f>
        <v>0</v>
      </c>
      <c r="X226" s="17"/>
      <c r="Y226" s="17"/>
      <c r="Z226" s="17"/>
      <c r="AA226" s="17"/>
      <c r="AB226" s="36">
        <f t="shared" ref="AB226:AB231" si="242">SUM(X226:AA226)</f>
        <v>0</v>
      </c>
    </row>
    <row r="227" ht="12.75" customHeight="1">
      <c r="A227" s="18">
        <v>179.0</v>
      </c>
      <c r="B227" s="16" t="s">
        <v>132</v>
      </c>
      <c r="C227" s="35">
        <f t="shared" si="237"/>
        <v>0</v>
      </c>
      <c r="D227" s="17"/>
      <c r="E227" s="17"/>
      <c r="F227" s="17"/>
      <c r="G227" s="17"/>
      <c r="H227" s="36">
        <f t="shared" si="238"/>
        <v>0</v>
      </c>
      <c r="I227" s="17"/>
      <c r="J227" s="17"/>
      <c r="K227" s="17"/>
      <c r="L227" s="17"/>
      <c r="M227" s="36">
        <f t="shared" si="239"/>
        <v>0</v>
      </c>
      <c r="N227" s="17"/>
      <c r="O227" s="17"/>
      <c r="P227" s="17"/>
      <c r="Q227" s="17"/>
      <c r="R227" s="36">
        <f t="shared" si="240"/>
        <v>0</v>
      </c>
      <c r="S227" s="17"/>
      <c r="T227" s="17"/>
      <c r="U227" s="17"/>
      <c r="V227" s="17"/>
      <c r="W227" s="36">
        <f t="shared" si="241"/>
        <v>0</v>
      </c>
      <c r="X227" s="17"/>
      <c r="Y227" s="17"/>
      <c r="Z227" s="17"/>
      <c r="AA227" s="17"/>
      <c r="AB227" s="36">
        <f t="shared" si="242"/>
        <v>0</v>
      </c>
    </row>
    <row r="228" ht="12.75" customHeight="1">
      <c r="A228" s="18">
        <v>180.0</v>
      </c>
      <c r="B228" s="16" t="s">
        <v>276</v>
      </c>
      <c r="C228" s="35">
        <f t="shared" si="237"/>
        <v>0</v>
      </c>
      <c r="D228" s="17"/>
      <c r="E228" s="17"/>
      <c r="F228" s="17"/>
      <c r="G228" s="17"/>
      <c r="H228" s="36">
        <f t="shared" si="238"/>
        <v>0</v>
      </c>
      <c r="I228" s="17"/>
      <c r="J228" s="17"/>
      <c r="K228" s="17"/>
      <c r="L228" s="17"/>
      <c r="M228" s="36">
        <f t="shared" si="239"/>
        <v>0</v>
      </c>
      <c r="N228" s="17"/>
      <c r="O228" s="17"/>
      <c r="P228" s="17"/>
      <c r="Q228" s="17"/>
      <c r="R228" s="36">
        <f t="shared" si="240"/>
        <v>0</v>
      </c>
      <c r="S228" s="17"/>
      <c r="T228" s="17"/>
      <c r="U228" s="17"/>
      <c r="V228" s="17"/>
      <c r="W228" s="36">
        <f t="shared" si="241"/>
        <v>0</v>
      </c>
      <c r="X228" s="17"/>
      <c r="Y228" s="17"/>
      <c r="Z228" s="17"/>
      <c r="AA228" s="17"/>
      <c r="AB228" s="36">
        <f t="shared" si="242"/>
        <v>0</v>
      </c>
    </row>
    <row r="229" ht="12.75" customHeight="1">
      <c r="A229" s="18">
        <v>181.0</v>
      </c>
      <c r="B229" s="16" t="s">
        <v>277</v>
      </c>
      <c r="C229" s="35">
        <f t="shared" si="237"/>
        <v>0</v>
      </c>
      <c r="D229" s="17"/>
      <c r="E229" s="17"/>
      <c r="F229" s="17"/>
      <c r="G229" s="17"/>
      <c r="H229" s="36">
        <f t="shared" si="238"/>
        <v>0</v>
      </c>
      <c r="I229" s="17"/>
      <c r="J229" s="17"/>
      <c r="K229" s="17"/>
      <c r="L229" s="17"/>
      <c r="M229" s="36">
        <f t="shared" si="239"/>
        <v>0</v>
      </c>
      <c r="N229" s="17"/>
      <c r="O229" s="17"/>
      <c r="P229" s="17"/>
      <c r="Q229" s="17"/>
      <c r="R229" s="36">
        <f t="shared" si="240"/>
        <v>0</v>
      </c>
      <c r="S229" s="17"/>
      <c r="T229" s="17"/>
      <c r="U229" s="17"/>
      <c r="V229" s="17"/>
      <c r="W229" s="36">
        <f t="shared" si="241"/>
        <v>0</v>
      </c>
      <c r="X229" s="17"/>
      <c r="Y229" s="17"/>
      <c r="Z229" s="17"/>
      <c r="AA229" s="17"/>
      <c r="AB229" s="36">
        <f t="shared" si="242"/>
        <v>0</v>
      </c>
    </row>
    <row r="230" ht="12.75" customHeight="1">
      <c r="A230" s="18">
        <v>182.0</v>
      </c>
      <c r="B230" s="16" t="s">
        <v>278</v>
      </c>
      <c r="C230" s="35">
        <f t="shared" si="237"/>
        <v>0</v>
      </c>
      <c r="D230" s="17"/>
      <c r="E230" s="17"/>
      <c r="F230" s="17"/>
      <c r="G230" s="17"/>
      <c r="H230" s="36">
        <f t="shared" si="238"/>
        <v>0</v>
      </c>
      <c r="I230" s="17"/>
      <c r="J230" s="17"/>
      <c r="K230" s="17"/>
      <c r="L230" s="17"/>
      <c r="M230" s="36">
        <f t="shared" si="239"/>
        <v>0</v>
      </c>
      <c r="N230" s="17"/>
      <c r="O230" s="17"/>
      <c r="P230" s="17"/>
      <c r="Q230" s="17"/>
      <c r="R230" s="36">
        <f t="shared" si="240"/>
        <v>0</v>
      </c>
      <c r="S230" s="17"/>
      <c r="T230" s="17"/>
      <c r="U230" s="17"/>
      <c r="V230" s="17"/>
      <c r="W230" s="36">
        <f t="shared" si="241"/>
        <v>0</v>
      </c>
      <c r="X230" s="17"/>
      <c r="Y230" s="17"/>
      <c r="Z230" s="17"/>
      <c r="AA230" s="17"/>
      <c r="AB230" s="36">
        <f t="shared" si="242"/>
        <v>0</v>
      </c>
    </row>
    <row r="231" ht="12.75" customHeight="1">
      <c r="A231" s="18">
        <v>183.0</v>
      </c>
      <c r="B231" s="16" t="s">
        <v>279</v>
      </c>
      <c r="C231" s="35">
        <f t="shared" si="237"/>
        <v>0</v>
      </c>
      <c r="D231" s="17"/>
      <c r="E231" s="17"/>
      <c r="F231" s="17"/>
      <c r="G231" s="17"/>
      <c r="H231" s="36">
        <f t="shared" si="238"/>
        <v>0</v>
      </c>
      <c r="I231" s="17"/>
      <c r="J231" s="17"/>
      <c r="K231" s="17"/>
      <c r="L231" s="17"/>
      <c r="M231" s="36">
        <f t="shared" si="239"/>
        <v>0</v>
      </c>
      <c r="N231" s="17"/>
      <c r="O231" s="17"/>
      <c r="P231" s="17"/>
      <c r="Q231" s="17"/>
      <c r="R231" s="36">
        <f t="shared" si="240"/>
        <v>0</v>
      </c>
      <c r="S231" s="17"/>
      <c r="T231" s="17"/>
      <c r="U231" s="17"/>
      <c r="V231" s="17"/>
      <c r="W231" s="36">
        <f t="shared" si="241"/>
        <v>0</v>
      </c>
      <c r="X231" s="17"/>
      <c r="Y231" s="17"/>
      <c r="Z231" s="17"/>
      <c r="AA231" s="17"/>
      <c r="AB231" s="36">
        <f t="shared" si="242"/>
        <v>0</v>
      </c>
    </row>
    <row r="232" ht="12.75" customHeight="1">
      <c r="A232" s="12" t="s">
        <v>280</v>
      </c>
      <c r="B232" s="13" t="s">
        <v>281</v>
      </c>
      <c r="C232" s="14">
        <f t="shared" ref="C232:AB232" si="243">C233</f>
        <v>0</v>
      </c>
      <c r="D232" s="14" t="str">
        <f t="shared" si="243"/>
        <v/>
      </c>
      <c r="E232" s="14" t="str">
        <f t="shared" si="243"/>
        <v/>
      </c>
      <c r="F232" s="14" t="str">
        <f t="shared" si="243"/>
        <v/>
      </c>
      <c r="G232" s="14" t="str">
        <f t="shared" si="243"/>
        <v/>
      </c>
      <c r="H232" s="14">
        <f t="shared" si="243"/>
        <v>0</v>
      </c>
      <c r="I232" s="14" t="str">
        <f t="shared" si="243"/>
        <v/>
      </c>
      <c r="J232" s="14" t="str">
        <f t="shared" si="243"/>
        <v/>
      </c>
      <c r="K232" s="14" t="str">
        <f t="shared" si="243"/>
        <v/>
      </c>
      <c r="L232" s="14" t="str">
        <f t="shared" si="243"/>
        <v/>
      </c>
      <c r="M232" s="14">
        <f t="shared" si="243"/>
        <v>0</v>
      </c>
      <c r="N232" s="14" t="str">
        <f t="shared" si="243"/>
        <v/>
      </c>
      <c r="O232" s="14" t="str">
        <f t="shared" si="243"/>
        <v/>
      </c>
      <c r="P232" s="14" t="str">
        <f t="shared" si="243"/>
        <v/>
      </c>
      <c r="Q232" s="14" t="str">
        <f t="shared" si="243"/>
        <v/>
      </c>
      <c r="R232" s="14">
        <f t="shared" si="243"/>
        <v>0</v>
      </c>
      <c r="S232" s="14" t="str">
        <f t="shared" si="243"/>
        <v/>
      </c>
      <c r="T232" s="14" t="str">
        <f t="shared" si="243"/>
        <v/>
      </c>
      <c r="U232" s="14" t="str">
        <f t="shared" si="243"/>
        <v/>
      </c>
      <c r="V232" s="14" t="str">
        <f t="shared" si="243"/>
        <v/>
      </c>
      <c r="W232" s="14">
        <f t="shared" si="243"/>
        <v>0</v>
      </c>
      <c r="X232" s="14" t="str">
        <f t="shared" si="243"/>
        <v/>
      </c>
      <c r="Y232" s="14" t="str">
        <f t="shared" si="243"/>
        <v/>
      </c>
      <c r="Z232" s="14" t="str">
        <f t="shared" si="243"/>
        <v/>
      </c>
      <c r="AA232" s="14" t="str">
        <f t="shared" si="243"/>
        <v/>
      </c>
      <c r="AB232" s="14">
        <f t="shared" si="243"/>
        <v>0</v>
      </c>
    </row>
    <row r="233" ht="12.75" customHeight="1">
      <c r="A233" s="18">
        <v>184.0</v>
      </c>
      <c r="B233" s="16" t="s">
        <v>282</v>
      </c>
      <c r="C233" s="35">
        <f>H233+M233+R233+W233+AB233</f>
        <v>0</v>
      </c>
      <c r="D233" s="17"/>
      <c r="E233" s="17"/>
      <c r="F233" s="17"/>
      <c r="G233" s="17"/>
      <c r="H233" s="36">
        <f>SUM(D233:G233)</f>
        <v>0</v>
      </c>
      <c r="I233" s="17"/>
      <c r="J233" s="17"/>
      <c r="K233" s="17"/>
      <c r="L233" s="17"/>
      <c r="M233" s="36">
        <f>SUM(I233:L233)</f>
        <v>0</v>
      </c>
      <c r="N233" s="17"/>
      <c r="O233" s="17"/>
      <c r="P233" s="17"/>
      <c r="Q233" s="17"/>
      <c r="R233" s="36">
        <f>SUM(N233:Q233)</f>
        <v>0</v>
      </c>
      <c r="S233" s="17"/>
      <c r="T233" s="17"/>
      <c r="U233" s="17"/>
      <c r="V233" s="17"/>
      <c r="W233" s="36">
        <f>SUM(S233:V233)</f>
        <v>0</v>
      </c>
      <c r="X233" s="17"/>
      <c r="Y233" s="17"/>
      <c r="Z233" s="17"/>
      <c r="AA233" s="17"/>
      <c r="AB233" s="36">
        <f>SUM(X233:AA233)</f>
        <v>0</v>
      </c>
    </row>
    <row r="234" ht="12.75" customHeight="1">
      <c r="A234" s="12" t="s">
        <v>283</v>
      </c>
      <c r="B234" s="13" t="s">
        <v>228</v>
      </c>
      <c r="C234" s="14">
        <f t="shared" ref="C234:AB234" si="244">SUM(C235:C241)</f>
        <v>0.72</v>
      </c>
      <c r="D234" s="14">
        <f t="shared" si="244"/>
        <v>0.18</v>
      </c>
      <c r="E234" s="14">
        <f t="shared" si="244"/>
        <v>0.18</v>
      </c>
      <c r="F234" s="14">
        <f t="shared" si="244"/>
        <v>0.18</v>
      </c>
      <c r="G234" s="14">
        <f t="shared" si="244"/>
        <v>0.18</v>
      </c>
      <c r="H234" s="14">
        <f t="shared" si="244"/>
        <v>0.72</v>
      </c>
      <c r="I234" s="14">
        <f t="shared" si="244"/>
        <v>0</v>
      </c>
      <c r="J234" s="14">
        <f t="shared" si="244"/>
        <v>0</v>
      </c>
      <c r="K234" s="14">
        <f t="shared" si="244"/>
        <v>0</v>
      </c>
      <c r="L234" s="14">
        <f t="shared" si="244"/>
        <v>0</v>
      </c>
      <c r="M234" s="14">
        <f t="shared" si="244"/>
        <v>0</v>
      </c>
      <c r="N234" s="14">
        <f t="shared" si="244"/>
        <v>0</v>
      </c>
      <c r="O234" s="14">
        <f t="shared" si="244"/>
        <v>0</v>
      </c>
      <c r="P234" s="14">
        <f t="shared" si="244"/>
        <v>0</v>
      </c>
      <c r="Q234" s="14">
        <f t="shared" si="244"/>
        <v>0</v>
      </c>
      <c r="R234" s="14">
        <f t="shared" si="244"/>
        <v>0</v>
      </c>
      <c r="S234" s="14">
        <f t="shared" si="244"/>
        <v>0</v>
      </c>
      <c r="T234" s="14">
        <f t="shared" si="244"/>
        <v>0</v>
      </c>
      <c r="U234" s="14">
        <f t="shared" si="244"/>
        <v>0</v>
      </c>
      <c r="V234" s="14">
        <f t="shared" si="244"/>
        <v>0</v>
      </c>
      <c r="W234" s="14">
        <f t="shared" si="244"/>
        <v>0</v>
      </c>
      <c r="X234" s="14">
        <f t="shared" si="244"/>
        <v>0</v>
      </c>
      <c r="Y234" s="14">
        <f t="shared" si="244"/>
        <v>0</v>
      </c>
      <c r="Z234" s="14">
        <f t="shared" si="244"/>
        <v>0</v>
      </c>
      <c r="AA234" s="14">
        <f t="shared" si="244"/>
        <v>0</v>
      </c>
      <c r="AB234" s="14">
        <f t="shared" si="244"/>
        <v>0</v>
      </c>
    </row>
    <row r="235" ht="12.75" customHeight="1">
      <c r="A235" s="18">
        <v>185.1</v>
      </c>
      <c r="B235" s="16" t="s">
        <v>229</v>
      </c>
      <c r="C235" s="35">
        <f t="shared" ref="C235:C241" si="245">H235+M235+R235+W235+AB235</f>
        <v>0</v>
      </c>
      <c r="D235" s="17"/>
      <c r="E235" s="17"/>
      <c r="F235" s="17"/>
      <c r="G235" s="17"/>
      <c r="H235" s="36">
        <f t="shared" ref="H235:H241" si="246">SUM(D235:G235)</f>
        <v>0</v>
      </c>
      <c r="I235" s="17"/>
      <c r="J235" s="17"/>
      <c r="K235" s="17"/>
      <c r="L235" s="17"/>
      <c r="M235" s="36">
        <f t="shared" ref="M235:M241" si="247">SUM(I235:L235)</f>
        <v>0</v>
      </c>
      <c r="N235" s="17"/>
      <c r="O235" s="17"/>
      <c r="P235" s="17"/>
      <c r="Q235" s="17"/>
      <c r="R235" s="36">
        <f t="shared" ref="R235:R241" si="248">SUM(N235:Q235)</f>
        <v>0</v>
      </c>
      <c r="S235" s="17"/>
      <c r="T235" s="17"/>
      <c r="U235" s="17"/>
      <c r="V235" s="17"/>
      <c r="W235" s="36">
        <f t="shared" ref="W235:W241" si="249">SUM(S235:V235)</f>
        <v>0</v>
      </c>
      <c r="X235" s="17"/>
      <c r="Y235" s="17"/>
      <c r="Z235" s="17"/>
      <c r="AA235" s="17"/>
      <c r="AB235" s="36">
        <f t="shared" ref="AB235:AB241" si="250">SUM(X235:AA235)</f>
        <v>0</v>
      </c>
    </row>
    <row r="236" ht="12.75" customHeight="1">
      <c r="A236" s="18">
        <v>185.2</v>
      </c>
      <c r="B236" s="16" t="s">
        <v>230</v>
      </c>
      <c r="C236" s="35">
        <f t="shared" si="245"/>
        <v>0</v>
      </c>
      <c r="D236" s="17"/>
      <c r="E236" s="17"/>
      <c r="F236" s="17"/>
      <c r="G236" s="17"/>
      <c r="H236" s="36">
        <f t="shared" si="246"/>
        <v>0</v>
      </c>
      <c r="I236" s="17"/>
      <c r="J236" s="17"/>
      <c r="K236" s="17"/>
      <c r="L236" s="17"/>
      <c r="M236" s="36">
        <f t="shared" si="247"/>
        <v>0</v>
      </c>
      <c r="N236" s="17"/>
      <c r="O236" s="17"/>
      <c r="P236" s="17"/>
      <c r="Q236" s="17"/>
      <c r="R236" s="36">
        <f t="shared" si="248"/>
        <v>0</v>
      </c>
      <c r="S236" s="17"/>
      <c r="T236" s="17"/>
      <c r="U236" s="17"/>
      <c r="V236" s="17"/>
      <c r="W236" s="36">
        <f t="shared" si="249"/>
        <v>0</v>
      </c>
      <c r="X236" s="17"/>
      <c r="Y236" s="17"/>
      <c r="Z236" s="17"/>
      <c r="AA236" s="17"/>
      <c r="AB236" s="36">
        <f t="shared" si="250"/>
        <v>0</v>
      </c>
    </row>
    <row r="237" ht="12.75" customHeight="1">
      <c r="A237" s="18">
        <v>186.0</v>
      </c>
      <c r="B237" s="16" t="s">
        <v>284</v>
      </c>
      <c r="C237" s="35">
        <f t="shared" si="245"/>
        <v>0.72</v>
      </c>
      <c r="D237" s="29">
        <f t="shared" ref="D237:G237" si="251">0.015*4*3</f>
        <v>0.18</v>
      </c>
      <c r="E237" s="29">
        <f t="shared" si="251"/>
        <v>0.18</v>
      </c>
      <c r="F237" s="29">
        <f t="shared" si="251"/>
        <v>0.18</v>
      </c>
      <c r="G237" s="29">
        <f t="shared" si="251"/>
        <v>0.18</v>
      </c>
      <c r="H237" s="36">
        <f t="shared" si="246"/>
        <v>0.72</v>
      </c>
      <c r="I237" s="17"/>
      <c r="J237" s="17"/>
      <c r="K237" s="17"/>
      <c r="L237" s="17"/>
      <c r="M237" s="36">
        <f t="shared" si="247"/>
        <v>0</v>
      </c>
      <c r="N237" s="17"/>
      <c r="O237" s="17"/>
      <c r="P237" s="17"/>
      <c r="Q237" s="17"/>
      <c r="R237" s="36">
        <f t="shared" si="248"/>
        <v>0</v>
      </c>
      <c r="S237" s="17"/>
      <c r="T237" s="17"/>
      <c r="U237" s="17"/>
      <c r="V237" s="17"/>
      <c r="W237" s="36">
        <f t="shared" si="249"/>
        <v>0</v>
      </c>
      <c r="X237" s="17"/>
      <c r="Y237" s="17"/>
      <c r="Z237" s="17"/>
      <c r="AA237" s="17"/>
      <c r="AB237" s="36">
        <f t="shared" si="250"/>
        <v>0</v>
      </c>
    </row>
    <row r="238" ht="12.75" customHeight="1">
      <c r="A238" s="18">
        <v>187.0</v>
      </c>
      <c r="B238" s="16" t="s">
        <v>285</v>
      </c>
      <c r="C238" s="35">
        <f t="shared" si="245"/>
        <v>0</v>
      </c>
      <c r="D238" s="17"/>
      <c r="E238" s="17"/>
      <c r="F238" s="17"/>
      <c r="G238" s="17"/>
      <c r="H238" s="36">
        <f t="shared" si="246"/>
        <v>0</v>
      </c>
      <c r="I238" s="17"/>
      <c r="J238" s="17"/>
      <c r="K238" s="17"/>
      <c r="L238" s="17"/>
      <c r="M238" s="36">
        <f t="shared" si="247"/>
        <v>0</v>
      </c>
      <c r="N238" s="17"/>
      <c r="O238" s="17"/>
      <c r="P238" s="17"/>
      <c r="Q238" s="17"/>
      <c r="R238" s="36">
        <f t="shared" si="248"/>
        <v>0</v>
      </c>
      <c r="S238" s="17"/>
      <c r="T238" s="17"/>
      <c r="U238" s="17"/>
      <c r="V238" s="17"/>
      <c r="W238" s="36">
        <f t="shared" si="249"/>
        <v>0</v>
      </c>
      <c r="X238" s="17"/>
      <c r="Y238" s="17"/>
      <c r="Z238" s="17"/>
      <c r="AA238" s="17"/>
      <c r="AB238" s="36">
        <f t="shared" si="250"/>
        <v>0</v>
      </c>
    </row>
    <row r="239" ht="12.75" customHeight="1">
      <c r="A239" s="18">
        <v>188.0</v>
      </c>
      <c r="B239" s="16" t="s">
        <v>232</v>
      </c>
      <c r="C239" s="35">
        <f t="shared" si="245"/>
        <v>0</v>
      </c>
      <c r="D239" s="17"/>
      <c r="E239" s="17"/>
      <c r="F239" s="17"/>
      <c r="G239" s="17"/>
      <c r="H239" s="36">
        <f t="shared" si="246"/>
        <v>0</v>
      </c>
      <c r="I239" s="17"/>
      <c r="J239" s="17"/>
      <c r="K239" s="17"/>
      <c r="L239" s="17"/>
      <c r="M239" s="36">
        <f t="shared" si="247"/>
        <v>0</v>
      </c>
      <c r="N239" s="17"/>
      <c r="O239" s="17"/>
      <c r="P239" s="17"/>
      <c r="Q239" s="17"/>
      <c r="R239" s="36">
        <f t="shared" si="248"/>
        <v>0</v>
      </c>
      <c r="S239" s="17"/>
      <c r="T239" s="17"/>
      <c r="U239" s="17"/>
      <c r="V239" s="17"/>
      <c r="W239" s="36">
        <f t="shared" si="249"/>
        <v>0</v>
      </c>
      <c r="X239" s="17"/>
      <c r="Y239" s="17"/>
      <c r="Z239" s="17"/>
      <c r="AA239" s="17"/>
      <c r="AB239" s="36">
        <f t="shared" si="250"/>
        <v>0</v>
      </c>
    </row>
    <row r="240" ht="12.75" customHeight="1">
      <c r="A240" s="18">
        <v>189.0</v>
      </c>
      <c r="B240" s="16" t="s">
        <v>233</v>
      </c>
      <c r="C240" s="35">
        <f t="shared" si="245"/>
        <v>0</v>
      </c>
      <c r="D240" s="17"/>
      <c r="E240" s="17"/>
      <c r="F240" s="17"/>
      <c r="G240" s="17"/>
      <c r="H240" s="36">
        <f t="shared" si="246"/>
        <v>0</v>
      </c>
      <c r="I240" s="17"/>
      <c r="J240" s="17"/>
      <c r="K240" s="17"/>
      <c r="L240" s="17"/>
      <c r="M240" s="36">
        <f t="shared" si="247"/>
        <v>0</v>
      </c>
      <c r="N240" s="17"/>
      <c r="O240" s="17"/>
      <c r="P240" s="17"/>
      <c r="Q240" s="17"/>
      <c r="R240" s="36">
        <f t="shared" si="248"/>
        <v>0</v>
      </c>
      <c r="S240" s="17"/>
      <c r="T240" s="17"/>
      <c r="U240" s="17"/>
      <c r="V240" s="17"/>
      <c r="W240" s="36">
        <f t="shared" si="249"/>
        <v>0</v>
      </c>
      <c r="X240" s="17"/>
      <c r="Y240" s="17"/>
      <c r="Z240" s="17"/>
      <c r="AA240" s="17"/>
      <c r="AB240" s="36">
        <f t="shared" si="250"/>
        <v>0</v>
      </c>
    </row>
    <row r="241" ht="12.75" customHeight="1">
      <c r="A241" s="18">
        <v>190.0</v>
      </c>
      <c r="B241" s="16" t="s">
        <v>286</v>
      </c>
      <c r="C241" s="35">
        <f t="shared" si="245"/>
        <v>0</v>
      </c>
      <c r="D241" s="17"/>
      <c r="E241" s="17"/>
      <c r="F241" s="17"/>
      <c r="G241" s="17"/>
      <c r="H241" s="36">
        <f t="shared" si="246"/>
        <v>0</v>
      </c>
      <c r="I241" s="17"/>
      <c r="J241" s="17"/>
      <c r="K241" s="17"/>
      <c r="L241" s="17"/>
      <c r="M241" s="36">
        <f t="shared" si="247"/>
        <v>0</v>
      </c>
      <c r="N241" s="17"/>
      <c r="O241" s="17"/>
      <c r="P241" s="17"/>
      <c r="Q241" s="17"/>
      <c r="R241" s="36">
        <f t="shared" si="248"/>
        <v>0</v>
      </c>
      <c r="S241" s="17"/>
      <c r="T241" s="17"/>
      <c r="U241" s="17"/>
      <c r="V241" s="17"/>
      <c r="W241" s="36">
        <f t="shared" si="249"/>
        <v>0</v>
      </c>
      <c r="X241" s="17"/>
      <c r="Y241" s="17"/>
      <c r="Z241" s="17"/>
      <c r="AA241" s="17"/>
      <c r="AB241" s="36">
        <f t="shared" si="250"/>
        <v>0</v>
      </c>
    </row>
    <row r="242" ht="12.75" customHeight="1">
      <c r="A242" s="12" t="s">
        <v>287</v>
      </c>
      <c r="B242" s="13" t="s">
        <v>288</v>
      </c>
      <c r="C242" s="14">
        <f t="shared" ref="C242:AB242" si="252">SUM(C243:C244)</f>
        <v>0</v>
      </c>
      <c r="D242" s="14">
        <f t="shared" si="252"/>
        <v>0</v>
      </c>
      <c r="E242" s="14">
        <f t="shared" si="252"/>
        <v>0</v>
      </c>
      <c r="F242" s="14">
        <f t="shared" si="252"/>
        <v>0</v>
      </c>
      <c r="G242" s="14">
        <f t="shared" si="252"/>
        <v>0</v>
      </c>
      <c r="H242" s="14">
        <f t="shared" si="252"/>
        <v>0</v>
      </c>
      <c r="I242" s="14">
        <f t="shared" si="252"/>
        <v>0</v>
      </c>
      <c r="J242" s="14">
        <f t="shared" si="252"/>
        <v>0</v>
      </c>
      <c r="K242" s="14">
        <f t="shared" si="252"/>
        <v>0</v>
      </c>
      <c r="L242" s="14">
        <f t="shared" si="252"/>
        <v>0</v>
      </c>
      <c r="M242" s="14">
        <f t="shared" si="252"/>
        <v>0</v>
      </c>
      <c r="N242" s="14">
        <f t="shared" si="252"/>
        <v>0</v>
      </c>
      <c r="O242" s="14">
        <f t="shared" si="252"/>
        <v>0</v>
      </c>
      <c r="P242" s="14">
        <f t="shared" si="252"/>
        <v>0</v>
      </c>
      <c r="Q242" s="14">
        <f t="shared" si="252"/>
        <v>0</v>
      </c>
      <c r="R242" s="14">
        <f t="shared" si="252"/>
        <v>0</v>
      </c>
      <c r="S242" s="14">
        <f t="shared" si="252"/>
        <v>0</v>
      </c>
      <c r="T242" s="14">
        <f t="shared" si="252"/>
        <v>0</v>
      </c>
      <c r="U242" s="14">
        <f t="shared" si="252"/>
        <v>0</v>
      </c>
      <c r="V242" s="14">
        <f t="shared" si="252"/>
        <v>0</v>
      </c>
      <c r="W242" s="14">
        <f t="shared" si="252"/>
        <v>0</v>
      </c>
      <c r="X242" s="14">
        <f t="shared" si="252"/>
        <v>0</v>
      </c>
      <c r="Y242" s="14">
        <f t="shared" si="252"/>
        <v>0</v>
      </c>
      <c r="Z242" s="14">
        <f t="shared" si="252"/>
        <v>0</v>
      </c>
      <c r="AA242" s="14">
        <f t="shared" si="252"/>
        <v>0</v>
      </c>
      <c r="AB242" s="14">
        <f t="shared" si="252"/>
        <v>0</v>
      </c>
    </row>
    <row r="243" ht="12.75" customHeight="1">
      <c r="A243" s="18">
        <v>191.0</v>
      </c>
      <c r="B243" s="16" t="s">
        <v>289</v>
      </c>
      <c r="C243" s="35">
        <f t="shared" ref="C243:C244" si="253">H243+M243+R243+W243+AB243</f>
        <v>0</v>
      </c>
      <c r="D243" s="17"/>
      <c r="E243" s="17"/>
      <c r="F243" s="17"/>
      <c r="G243" s="17"/>
      <c r="H243" s="36">
        <f t="shared" ref="H243:H244" si="254">SUM(D243:G243)</f>
        <v>0</v>
      </c>
      <c r="I243" s="17"/>
      <c r="J243" s="17"/>
      <c r="K243" s="17"/>
      <c r="L243" s="17"/>
      <c r="M243" s="36">
        <f t="shared" ref="M243:M244" si="255">SUM(I243:L243)</f>
        <v>0</v>
      </c>
      <c r="N243" s="17"/>
      <c r="O243" s="17"/>
      <c r="P243" s="17"/>
      <c r="Q243" s="17"/>
      <c r="R243" s="36">
        <f t="shared" ref="R243:R244" si="256">SUM(N243:Q243)</f>
        <v>0</v>
      </c>
      <c r="S243" s="17"/>
      <c r="T243" s="17"/>
      <c r="U243" s="17"/>
      <c r="V243" s="17"/>
      <c r="W243" s="36">
        <f t="shared" ref="W243:W244" si="257">SUM(S243:V243)</f>
        <v>0</v>
      </c>
      <c r="X243" s="17"/>
      <c r="Y243" s="17"/>
      <c r="Z243" s="17"/>
      <c r="AA243" s="17"/>
      <c r="AB243" s="36">
        <f t="shared" ref="AB243:AB244" si="258">SUM(X243:AA243)</f>
        <v>0</v>
      </c>
    </row>
    <row r="244" ht="12.75" customHeight="1">
      <c r="A244" s="18">
        <v>192.0</v>
      </c>
      <c r="B244" s="16" t="s">
        <v>290</v>
      </c>
      <c r="C244" s="35">
        <f t="shared" si="253"/>
        <v>0</v>
      </c>
      <c r="D244" s="17"/>
      <c r="E244" s="17"/>
      <c r="F244" s="17"/>
      <c r="G244" s="17"/>
      <c r="H244" s="36">
        <f t="shared" si="254"/>
        <v>0</v>
      </c>
      <c r="I244" s="17"/>
      <c r="J244" s="17"/>
      <c r="K244" s="17"/>
      <c r="L244" s="17"/>
      <c r="M244" s="36">
        <f t="shared" si="255"/>
        <v>0</v>
      </c>
      <c r="N244" s="17"/>
      <c r="O244" s="17"/>
      <c r="P244" s="17"/>
      <c r="Q244" s="17"/>
      <c r="R244" s="36">
        <f t="shared" si="256"/>
        <v>0</v>
      </c>
      <c r="S244" s="17"/>
      <c r="T244" s="17"/>
      <c r="U244" s="17"/>
      <c r="V244" s="17"/>
      <c r="W244" s="36">
        <f t="shared" si="257"/>
        <v>0</v>
      </c>
      <c r="X244" s="17"/>
      <c r="Y244" s="17"/>
      <c r="Z244" s="17"/>
      <c r="AA244" s="17"/>
      <c r="AB244" s="36">
        <f t="shared" si="258"/>
        <v>0</v>
      </c>
    </row>
    <row r="245" ht="12.75" customHeight="1">
      <c r="A245" s="12" t="s">
        <v>291</v>
      </c>
      <c r="B245" s="13" t="s">
        <v>235</v>
      </c>
      <c r="C245" s="14">
        <f t="shared" ref="C245:AB245" si="259">SUM(C246:C248)</f>
        <v>0</v>
      </c>
      <c r="D245" s="14">
        <f t="shared" si="259"/>
        <v>0</v>
      </c>
      <c r="E245" s="14">
        <f t="shared" si="259"/>
        <v>0</v>
      </c>
      <c r="F245" s="14">
        <f t="shared" si="259"/>
        <v>0</v>
      </c>
      <c r="G245" s="14">
        <f t="shared" si="259"/>
        <v>0</v>
      </c>
      <c r="H245" s="14">
        <f t="shared" si="259"/>
        <v>0</v>
      </c>
      <c r="I245" s="14">
        <f t="shared" si="259"/>
        <v>0</v>
      </c>
      <c r="J245" s="14">
        <f t="shared" si="259"/>
        <v>0</v>
      </c>
      <c r="K245" s="14">
        <f t="shared" si="259"/>
        <v>0</v>
      </c>
      <c r="L245" s="14">
        <f t="shared" si="259"/>
        <v>0</v>
      </c>
      <c r="M245" s="14">
        <f t="shared" si="259"/>
        <v>0</v>
      </c>
      <c r="N245" s="14">
        <f t="shared" si="259"/>
        <v>0</v>
      </c>
      <c r="O245" s="14">
        <f t="shared" si="259"/>
        <v>0</v>
      </c>
      <c r="P245" s="14">
        <f t="shared" si="259"/>
        <v>0</v>
      </c>
      <c r="Q245" s="14">
        <f t="shared" si="259"/>
        <v>0</v>
      </c>
      <c r="R245" s="14">
        <f t="shared" si="259"/>
        <v>0</v>
      </c>
      <c r="S245" s="14">
        <f t="shared" si="259"/>
        <v>0</v>
      </c>
      <c r="T245" s="14">
        <f t="shared" si="259"/>
        <v>0</v>
      </c>
      <c r="U245" s="14">
        <f t="shared" si="259"/>
        <v>0</v>
      </c>
      <c r="V245" s="14">
        <f t="shared" si="259"/>
        <v>0</v>
      </c>
      <c r="W245" s="14">
        <f t="shared" si="259"/>
        <v>0</v>
      </c>
      <c r="X245" s="14">
        <f t="shared" si="259"/>
        <v>0</v>
      </c>
      <c r="Y245" s="14">
        <f t="shared" si="259"/>
        <v>0</v>
      </c>
      <c r="Z245" s="14">
        <f t="shared" si="259"/>
        <v>0</v>
      </c>
      <c r="AA245" s="14">
        <f t="shared" si="259"/>
        <v>0</v>
      </c>
      <c r="AB245" s="14">
        <f t="shared" si="259"/>
        <v>0</v>
      </c>
    </row>
    <row r="246" ht="12.75" customHeight="1">
      <c r="A246" s="18">
        <v>193.0</v>
      </c>
      <c r="B246" s="16" t="s">
        <v>292</v>
      </c>
      <c r="C246" s="35">
        <f t="shared" ref="C246:C248" si="260">H246+M246+R246+W246+AB246</f>
        <v>0</v>
      </c>
      <c r="D246" s="17"/>
      <c r="E246" s="17"/>
      <c r="F246" s="17"/>
      <c r="G246" s="17"/>
      <c r="H246" s="36">
        <f t="shared" ref="H246:H248" si="261">SUM(D246:G246)</f>
        <v>0</v>
      </c>
      <c r="I246" s="17"/>
      <c r="J246" s="17"/>
      <c r="K246" s="17"/>
      <c r="L246" s="17"/>
      <c r="M246" s="36">
        <f t="shared" ref="M246:M248" si="262">SUM(I246:L246)</f>
        <v>0</v>
      </c>
      <c r="N246" s="17"/>
      <c r="O246" s="17"/>
      <c r="P246" s="17"/>
      <c r="Q246" s="17"/>
      <c r="R246" s="36">
        <f t="shared" ref="R246:R248" si="263">SUM(N246:Q246)</f>
        <v>0</v>
      </c>
      <c r="S246" s="17"/>
      <c r="T246" s="17"/>
      <c r="U246" s="17"/>
      <c r="V246" s="17"/>
      <c r="W246" s="36">
        <f t="shared" ref="W246:W248" si="264">SUM(S246:V246)</f>
        <v>0</v>
      </c>
      <c r="X246" s="17"/>
      <c r="Y246" s="17"/>
      <c r="Z246" s="17"/>
      <c r="AA246" s="17"/>
      <c r="AB246" s="36">
        <f t="shared" ref="AB246:AB248" si="265">SUM(X246:AA246)</f>
        <v>0</v>
      </c>
    </row>
    <row r="247" ht="12.75" customHeight="1">
      <c r="A247" s="18">
        <v>194.1</v>
      </c>
      <c r="B247" s="16" t="s">
        <v>236</v>
      </c>
      <c r="C247" s="35">
        <f t="shared" si="260"/>
        <v>0</v>
      </c>
      <c r="D247" s="17"/>
      <c r="E247" s="17"/>
      <c r="F247" s="17"/>
      <c r="G247" s="17"/>
      <c r="H247" s="36">
        <f t="shared" si="261"/>
        <v>0</v>
      </c>
      <c r="I247" s="17"/>
      <c r="J247" s="17"/>
      <c r="K247" s="17"/>
      <c r="L247" s="17"/>
      <c r="M247" s="36">
        <f t="shared" si="262"/>
        <v>0</v>
      </c>
      <c r="N247" s="17"/>
      <c r="O247" s="17"/>
      <c r="P247" s="17"/>
      <c r="Q247" s="17"/>
      <c r="R247" s="36">
        <f t="shared" si="263"/>
        <v>0</v>
      </c>
      <c r="S247" s="17"/>
      <c r="T247" s="17"/>
      <c r="U247" s="17"/>
      <c r="V247" s="17"/>
      <c r="W247" s="36">
        <f t="shared" si="264"/>
        <v>0</v>
      </c>
      <c r="X247" s="17"/>
      <c r="Y247" s="17"/>
      <c r="Z247" s="17"/>
      <c r="AA247" s="17"/>
      <c r="AB247" s="36">
        <f t="shared" si="265"/>
        <v>0</v>
      </c>
    </row>
    <row r="248" ht="12.75" customHeight="1">
      <c r="A248" s="18">
        <v>194.2</v>
      </c>
      <c r="B248" s="16" t="s">
        <v>293</v>
      </c>
      <c r="C248" s="35">
        <f t="shared" si="260"/>
        <v>0</v>
      </c>
      <c r="D248" s="17"/>
      <c r="E248" s="17"/>
      <c r="F248" s="17"/>
      <c r="G248" s="17"/>
      <c r="H248" s="36">
        <f t="shared" si="261"/>
        <v>0</v>
      </c>
      <c r="I248" s="17"/>
      <c r="J248" s="17"/>
      <c r="K248" s="17"/>
      <c r="L248" s="17"/>
      <c r="M248" s="36">
        <f t="shared" si="262"/>
        <v>0</v>
      </c>
      <c r="N248" s="17"/>
      <c r="O248" s="17"/>
      <c r="P248" s="17"/>
      <c r="Q248" s="17"/>
      <c r="R248" s="36">
        <f t="shared" si="263"/>
        <v>0</v>
      </c>
      <c r="S248" s="17"/>
      <c r="T248" s="17"/>
      <c r="U248" s="17"/>
      <c r="V248" s="17"/>
      <c r="W248" s="36">
        <f t="shared" si="264"/>
        <v>0</v>
      </c>
      <c r="X248" s="17"/>
      <c r="Y248" s="17"/>
      <c r="Z248" s="17"/>
      <c r="AA248" s="17"/>
      <c r="AB248" s="36">
        <f t="shared" si="265"/>
        <v>0</v>
      </c>
    </row>
    <row r="249" ht="12.75" customHeight="1">
      <c r="A249" s="12" t="s">
        <v>294</v>
      </c>
      <c r="B249" s="13" t="s">
        <v>295</v>
      </c>
      <c r="C249" s="14">
        <f t="shared" ref="C249:AB249" si="266">SUM(C250:C252)</f>
        <v>0.78</v>
      </c>
      <c r="D249" s="14">
        <f t="shared" si="266"/>
        <v>0.78</v>
      </c>
      <c r="E249" s="14">
        <f t="shared" si="266"/>
        <v>0</v>
      </c>
      <c r="F249" s="14">
        <f t="shared" si="266"/>
        <v>0</v>
      </c>
      <c r="G249" s="14">
        <f t="shared" si="266"/>
        <v>0</v>
      </c>
      <c r="H249" s="14">
        <f t="shared" si="266"/>
        <v>0.78</v>
      </c>
      <c r="I249" s="14">
        <f t="shared" si="266"/>
        <v>0</v>
      </c>
      <c r="J249" s="14">
        <f t="shared" si="266"/>
        <v>0</v>
      </c>
      <c r="K249" s="14">
        <f t="shared" si="266"/>
        <v>0</v>
      </c>
      <c r="L249" s="14">
        <f t="shared" si="266"/>
        <v>0</v>
      </c>
      <c r="M249" s="14">
        <f t="shared" si="266"/>
        <v>0</v>
      </c>
      <c r="N249" s="14">
        <f t="shared" si="266"/>
        <v>0</v>
      </c>
      <c r="O249" s="14">
        <f t="shared" si="266"/>
        <v>0</v>
      </c>
      <c r="P249" s="14">
        <f t="shared" si="266"/>
        <v>0</v>
      </c>
      <c r="Q249" s="14">
        <f t="shared" si="266"/>
        <v>0</v>
      </c>
      <c r="R249" s="14">
        <f t="shared" si="266"/>
        <v>0</v>
      </c>
      <c r="S249" s="14">
        <f t="shared" si="266"/>
        <v>0</v>
      </c>
      <c r="T249" s="14">
        <f t="shared" si="266"/>
        <v>0</v>
      </c>
      <c r="U249" s="14">
        <f t="shared" si="266"/>
        <v>0</v>
      </c>
      <c r="V249" s="14">
        <f t="shared" si="266"/>
        <v>0</v>
      </c>
      <c r="W249" s="14">
        <f t="shared" si="266"/>
        <v>0</v>
      </c>
      <c r="X249" s="14">
        <f t="shared" si="266"/>
        <v>0</v>
      </c>
      <c r="Y249" s="14">
        <f t="shared" si="266"/>
        <v>0</v>
      </c>
      <c r="Z249" s="14">
        <f t="shared" si="266"/>
        <v>0</v>
      </c>
      <c r="AA249" s="14">
        <f t="shared" si="266"/>
        <v>0</v>
      </c>
      <c r="AB249" s="14">
        <f t="shared" si="266"/>
        <v>0</v>
      </c>
    </row>
    <row r="250" ht="12.75" customHeight="1">
      <c r="A250" s="18">
        <v>195.0</v>
      </c>
      <c r="B250" s="16" t="s">
        <v>296</v>
      </c>
      <c r="C250" s="35">
        <f t="shared" ref="C250:C254" si="267">H250+M250+R250+W250+AB250</f>
        <v>0.78</v>
      </c>
      <c r="D250" s="19">
        <v>0.78</v>
      </c>
      <c r="E250" s="17"/>
      <c r="F250" s="17"/>
      <c r="G250" s="17"/>
      <c r="H250" s="36">
        <f t="shared" ref="H250:H254" si="268">SUM(D250:G250)</f>
        <v>0.78</v>
      </c>
      <c r="I250" s="17"/>
      <c r="J250" s="17"/>
      <c r="K250" s="17"/>
      <c r="L250" s="17"/>
      <c r="M250" s="36">
        <f t="shared" ref="M250:M254" si="269">SUM(I250:L250)</f>
        <v>0</v>
      </c>
      <c r="N250" s="17"/>
      <c r="O250" s="17"/>
      <c r="P250" s="17"/>
      <c r="Q250" s="17"/>
      <c r="R250" s="36">
        <f t="shared" ref="R250:R254" si="270">SUM(N250:Q250)</f>
        <v>0</v>
      </c>
      <c r="S250" s="17"/>
      <c r="T250" s="17"/>
      <c r="U250" s="17"/>
      <c r="V250" s="17"/>
      <c r="W250" s="36">
        <f t="shared" ref="W250:W254" si="271">SUM(S250:V250)</f>
        <v>0</v>
      </c>
      <c r="X250" s="17"/>
      <c r="Y250" s="17"/>
      <c r="Z250" s="17"/>
      <c r="AA250" s="17"/>
      <c r="AB250" s="36">
        <f t="shared" ref="AB250:AB254" si="272">SUM(X250:AA250)</f>
        <v>0</v>
      </c>
    </row>
    <row r="251" ht="12.75" customHeight="1">
      <c r="A251" s="18">
        <v>196.0</v>
      </c>
      <c r="B251" s="16" t="s">
        <v>297</v>
      </c>
      <c r="C251" s="35">
        <f t="shared" si="267"/>
        <v>0</v>
      </c>
      <c r="D251" s="17"/>
      <c r="E251" s="17"/>
      <c r="F251" s="17"/>
      <c r="G251" s="17"/>
      <c r="H251" s="36">
        <f t="shared" si="268"/>
        <v>0</v>
      </c>
      <c r="I251" s="17"/>
      <c r="J251" s="17"/>
      <c r="K251" s="17"/>
      <c r="L251" s="17"/>
      <c r="M251" s="36">
        <f t="shared" si="269"/>
        <v>0</v>
      </c>
      <c r="N251" s="17"/>
      <c r="O251" s="17"/>
      <c r="P251" s="17"/>
      <c r="Q251" s="17"/>
      <c r="R251" s="36">
        <f t="shared" si="270"/>
        <v>0</v>
      </c>
      <c r="S251" s="17"/>
      <c r="T251" s="17"/>
      <c r="U251" s="17"/>
      <c r="V251" s="17"/>
      <c r="W251" s="36">
        <f t="shared" si="271"/>
        <v>0</v>
      </c>
      <c r="X251" s="17"/>
      <c r="Y251" s="17"/>
      <c r="Z251" s="17"/>
      <c r="AA251" s="17"/>
      <c r="AB251" s="36">
        <f t="shared" si="272"/>
        <v>0</v>
      </c>
    </row>
    <row r="252" ht="12.75" customHeight="1">
      <c r="A252" s="18">
        <v>197.0</v>
      </c>
      <c r="B252" s="16" t="s">
        <v>298</v>
      </c>
      <c r="C252" s="35">
        <f t="shared" si="267"/>
        <v>0</v>
      </c>
      <c r="D252" s="17"/>
      <c r="E252" s="17"/>
      <c r="F252" s="17"/>
      <c r="G252" s="17"/>
      <c r="H252" s="36">
        <f t="shared" si="268"/>
        <v>0</v>
      </c>
      <c r="I252" s="17"/>
      <c r="J252" s="17"/>
      <c r="K252" s="17"/>
      <c r="L252" s="17"/>
      <c r="M252" s="36">
        <f t="shared" si="269"/>
        <v>0</v>
      </c>
      <c r="N252" s="17"/>
      <c r="O252" s="17"/>
      <c r="P252" s="17"/>
      <c r="Q252" s="17"/>
      <c r="R252" s="36">
        <f t="shared" si="270"/>
        <v>0</v>
      </c>
      <c r="S252" s="17"/>
      <c r="T252" s="17"/>
      <c r="U252" s="17"/>
      <c r="V252" s="17"/>
      <c r="W252" s="36">
        <f t="shared" si="271"/>
        <v>0</v>
      </c>
      <c r="X252" s="17"/>
      <c r="Y252" s="17"/>
      <c r="Z252" s="17"/>
      <c r="AA252" s="17"/>
      <c r="AB252" s="36">
        <f t="shared" si="272"/>
        <v>0</v>
      </c>
    </row>
    <row r="253" ht="12.75" customHeight="1">
      <c r="A253" s="12">
        <v>198.0</v>
      </c>
      <c r="B253" s="13" t="s">
        <v>239</v>
      </c>
      <c r="C253" s="14">
        <f t="shared" si="267"/>
        <v>0</v>
      </c>
      <c r="D253" s="14"/>
      <c r="E253" s="14"/>
      <c r="F253" s="14"/>
      <c r="G253" s="14"/>
      <c r="H253" s="14">
        <f t="shared" si="268"/>
        <v>0</v>
      </c>
      <c r="I253" s="14"/>
      <c r="J253" s="14"/>
      <c r="K253" s="14"/>
      <c r="L253" s="14"/>
      <c r="M253" s="14">
        <f t="shared" si="269"/>
        <v>0</v>
      </c>
      <c r="N253" s="14"/>
      <c r="O253" s="14"/>
      <c r="P253" s="14"/>
      <c r="Q253" s="14"/>
      <c r="R253" s="14">
        <f t="shared" si="270"/>
        <v>0</v>
      </c>
      <c r="S253" s="14"/>
      <c r="T253" s="14"/>
      <c r="U253" s="14"/>
      <c r="V253" s="14"/>
      <c r="W253" s="14">
        <f t="shared" si="271"/>
        <v>0</v>
      </c>
      <c r="X253" s="14"/>
      <c r="Y253" s="14"/>
      <c r="Z253" s="14"/>
      <c r="AA253" s="14"/>
      <c r="AB253" s="14">
        <f t="shared" si="272"/>
        <v>0</v>
      </c>
    </row>
    <row r="254" ht="12.75" customHeight="1">
      <c r="A254" s="12">
        <v>199.0</v>
      </c>
      <c r="B254" s="13" t="s">
        <v>240</v>
      </c>
      <c r="C254" s="14">
        <f t="shared" si="267"/>
        <v>0</v>
      </c>
      <c r="D254" s="14"/>
      <c r="E254" s="14"/>
      <c r="F254" s="14"/>
      <c r="G254" s="14"/>
      <c r="H254" s="14">
        <f t="shared" si="268"/>
        <v>0</v>
      </c>
      <c r="I254" s="14"/>
      <c r="J254" s="14"/>
      <c r="K254" s="14"/>
      <c r="L254" s="14"/>
      <c r="M254" s="14">
        <f t="shared" si="269"/>
        <v>0</v>
      </c>
      <c r="N254" s="14"/>
      <c r="O254" s="14"/>
      <c r="P254" s="14"/>
      <c r="Q254" s="14"/>
      <c r="R254" s="14">
        <f t="shared" si="270"/>
        <v>0</v>
      </c>
      <c r="S254" s="14"/>
      <c r="T254" s="14"/>
      <c r="U254" s="14"/>
      <c r="V254" s="14"/>
      <c r="W254" s="14">
        <f t="shared" si="271"/>
        <v>0</v>
      </c>
      <c r="X254" s="14"/>
      <c r="Y254" s="14"/>
      <c r="Z254" s="14"/>
      <c r="AA254" s="14"/>
      <c r="AB254" s="14">
        <f t="shared" si="272"/>
        <v>0</v>
      </c>
    </row>
    <row r="255" ht="12.75" customHeight="1">
      <c r="A255" s="6" t="s">
        <v>299</v>
      </c>
      <c r="B255" s="7" t="s">
        <v>300</v>
      </c>
      <c r="C255" s="8">
        <f t="shared" ref="C255:AB255" si="273">+SUM(C256:C262)</f>
        <v>0</v>
      </c>
      <c r="D255" s="8">
        <f t="shared" si="273"/>
        <v>0</v>
      </c>
      <c r="E255" s="8">
        <f t="shared" si="273"/>
        <v>0</v>
      </c>
      <c r="F255" s="8">
        <f t="shared" si="273"/>
        <v>0</v>
      </c>
      <c r="G255" s="8">
        <f t="shared" si="273"/>
        <v>0</v>
      </c>
      <c r="H255" s="8">
        <f t="shared" si="273"/>
        <v>0</v>
      </c>
      <c r="I255" s="8">
        <f t="shared" si="273"/>
        <v>0</v>
      </c>
      <c r="J255" s="8">
        <f t="shared" si="273"/>
        <v>0</v>
      </c>
      <c r="K255" s="8">
        <f t="shared" si="273"/>
        <v>0</v>
      </c>
      <c r="L255" s="8">
        <f t="shared" si="273"/>
        <v>0</v>
      </c>
      <c r="M255" s="8">
        <f t="shared" si="273"/>
        <v>0</v>
      </c>
      <c r="N255" s="8">
        <f t="shared" si="273"/>
        <v>0</v>
      </c>
      <c r="O255" s="8">
        <f t="shared" si="273"/>
        <v>0</v>
      </c>
      <c r="P255" s="8">
        <f t="shared" si="273"/>
        <v>0</v>
      </c>
      <c r="Q255" s="8">
        <f t="shared" si="273"/>
        <v>0</v>
      </c>
      <c r="R255" s="8">
        <f t="shared" si="273"/>
        <v>0</v>
      </c>
      <c r="S255" s="8">
        <f t="shared" si="273"/>
        <v>0</v>
      </c>
      <c r="T255" s="8">
        <f t="shared" si="273"/>
        <v>0</v>
      </c>
      <c r="U255" s="8">
        <f t="shared" si="273"/>
        <v>0</v>
      </c>
      <c r="V255" s="8">
        <f t="shared" si="273"/>
        <v>0</v>
      </c>
      <c r="W255" s="8">
        <f t="shared" si="273"/>
        <v>0</v>
      </c>
      <c r="X255" s="8">
        <f t="shared" si="273"/>
        <v>0</v>
      </c>
      <c r="Y255" s="8">
        <f t="shared" si="273"/>
        <v>0</v>
      </c>
      <c r="Z255" s="8">
        <f t="shared" si="273"/>
        <v>0</v>
      </c>
      <c r="AA255" s="8">
        <f t="shared" si="273"/>
        <v>0</v>
      </c>
      <c r="AB255" s="8">
        <f t="shared" si="273"/>
        <v>0</v>
      </c>
    </row>
    <row r="256" ht="12.75" customHeight="1">
      <c r="A256" s="18">
        <v>1.0</v>
      </c>
      <c r="B256" s="16" t="s">
        <v>301</v>
      </c>
      <c r="C256" s="35">
        <f t="shared" ref="C256:C262" si="274">H256+M256+R256+W256+AB256</f>
        <v>0</v>
      </c>
      <c r="D256" s="17"/>
      <c r="E256" s="17"/>
      <c r="F256" s="17"/>
      <c r="G256" s="17"/>
      <c r="H256" s="36">
        <f t="shared" ref="H256:H262" si="275">SUM(D256:G256)</f>
        <v>0</v>
      </c>
      <c r="I256" s="17"/>
      <c r="J256" s="17"/>
      <c r="K256" s="17"/>
      <c r="L256" s="17"/>
      <c r="M256" s="36">
        <f t="shared" ref="M256:M262" si="276">SUM(I256:L256)</f>
        <v>0</v>
      </c>
      <c r="N256" s="17"/>
      <c r="O256" s="17"/>
      <c r="P256" s="17"/>
      <c r="Q256" s="17"/>
      <c r="R256" s="36">
        <f t="shared" ref="R256:R262" si="277">SUM(N256:Q256)</f>
        <v>0</v>
      </c>
      <c r="S256" s="17"/>
      <c r="T256" s="17"/>
      <c r="U256" s="17"/>
      <c r="V256" s="17"/>
      <c r="W256" s="36">
        <f t="shared" ref="W256:W262" si="278">SUM(S256:V256)</f>
        <v>0</v>
      </c>
      <c r="X256" s="17"/>
      <c r="Y256" s="17"/>
      <c r="Z256" s="17"/>
      <c r="AA256" s="17"/>
      <c r="AB256" s="36">
        <f t="shared" ref="AB256:AB262" si="279">SUM(X256:AA256)</f>
        <v>0</v>
      </c>
    </row>
    <row r="257" ht="12.75" customHeight="1">
      <c r="A257" s="18">
        <v>2.0</v>
      </c>
      <c r="B257" s="16" t="s">
        <v>302</v>
      </c>
      <c r="C257" s="35">
        <f t="shared" si="274"/>
        <v>0</v>
      </c>
      <c r="D257" s="17"/>
      <c r="E257" s="17"/>
      <c r="F257" s="17"/>
      <c r="G257" s="17"/>
      <c r="H257" s="36">
        <f t="shared" si="275"/>
        <v>0</v>
      </c>
      <c r="I257" s="17"/>
      <c r="J257" s="17"/>
      <c r="K257" s="17"/>
      <c r="L257" s="17"/>
      <c r="M257" s="36">
        <f t="shared" si="276"/>
        <v>0</v>
      </c>
      <c r="N257" s="17"/>
      <c r="O257" s="17"/>
      <c r="P257" s="17"/>
      <c r="Q257" s="17"/>
      <c r="R257" s="36">
        <f t="shared" si="277"/>
        <v>0</v>
      </c>
      <c r="S257" s="17"/>
      <c r="T257" s="17"/>
      <c r="U257" s="17"/>
      <c r="V257" s="17"/>
      <c r="W257" s="36">
        <f t="shared" si="278"/>
        <v>0</v>
      </c>
      <c r="X257" s="17"/>
      <c r="Y257" s="17"/>
      <c r="Z257" s="17"/>
      <c r="AA257" s="17"/>
      <c r="AB257" s="36">
        <f t="shared" si="279"/>
        <v>0</v>
      </c>
    </row>
    <row r="258" ht="12.75" customHeight="1">
      <c r="A258" s="18">
        <v>3.0</v>
      </c>
      <c r="B258" s="16" t="s">
        <v>303</v>
      </c>
      <c r="C258" s="35">
        <f t="shared" si="274"/>
        <v>0</v>
      </c>
      <c r="D258" s="17"/>
      <c r="E258" s="17"/>
      <c r="F258" s="17"/>
      <c r="G258" s="17"/>
      <c r="H258" s="36">
        <f t="shared" si="275"/>
        <v>0</v>
      </c>
      <c r="I258" s="17"/>
      <c r="J258" s="17"/>
      <c r="K258" s="17"/>
      <c r="L258" s="17"/>
      <c r="M258" s="36">
        <f t="shared" si="276"/>
        <v>0</v>
      </c>
      <c r="N258" s="17"/>
      <c r="O258" s="17"/>
      <c r="P258" s="17"/>
      <c r="Q258" s="17"/>
      <c r="R258" s="36">
        <f t="shared" si="277"/>
        <v>0</v>
      </c>
      <c r="S258" s="17"/>
      <c r="T258" s="17"/>
      <c r="U258" s="17"/>
      <c r="V258" s="17"/>
      <c r="W258" s="36">
        <f t="shared" si="278"/>
        <v>0</v>
      </c>
      <c r="X258" s="17"/>
      <c r="Y258" s="17"/>
      <c r="Z258" s="17"/>
      <c r="AA258" s="17"/>
      <c r="AB258" s="36">
        <f t="shared" si="279"/>
        <v>0</v>
      </c>
    </row>
    <row r="259" ht="12.75" customHeight="1">
      <c r="A259" s="18">
        <v>4.0</v>
      </c>
      <c r="B259" s="16" t="s">
        <v>304</v>
      </c>
      <c r="C259" s="35">
        <f t="shared" si="274"/>
        <v>0</v>
      </c>
      <c r="D259" s="17"/>
      <c r="E259" s="17"/>
      <c r="F259" s="17"/>
      <c r="G259" s="17"/>
      <c r="H259" s="36">
        <f t="shared" si="275"/>
        <v>0</v>
      </c>
      <c r="I259" s="17"/>
      <c r="J259" s="17"/>
      <c r="K259" s="17"/>
      <c r="L259" s="17"/>
      <c r="M259" s="36">
        <f t="shared" si="276"/>
        <v>0</v>
      </c>
      <c r="N259" s="17"/>
      <c r="O259" s="17"/>
      <c r="P259" s="17"/>
      <c r="Q259" s="17"/>
      <c r="R259" s="36">
        <f t="shared" si="277"/>
        <v>0</v>
      </c>
      <c r="S259" s="17"/>
      <c r="T259" s="17"/>
      <c r="U259" s="17"/>
      <c r="V259" s="17"/>
      <c r="W259" s="36">
        <f t="shared" si="278"/>
        <v>0</v>
      </c>
      <c r="X259" s="17"/>
      <c r="Y259" s="17"/>
      <c r="Z259" s="17"/>
      <c r="AA259" s="17"/>
      <c r="AB259" s="36">
        <f t="shared" si="279"/>
        <v>0</v>
      </c>
    </row>
    <row r="260" ht="12.75" customHeight="1">
      <c r="A260" s="18">
        <v>5.0</v>
      </c>
      <c r="B260" s="16" t="s">
        <v>305</v>
      </c>
      <c r="C260" s="35">
        <f t="shared" si="274"/>
        <v>0</v>
      </c>
      <c r="D260" s="17"/>
      <c r="E260" s="17"/>
      <c r="F260" s="17"/>
      <c r="G260" s="17"/>
      <c r="H260" s="36">
        <f t="shared" si="275"/>
        <v>0</v>
      </c>
      <c r="I260" s="17"/>
      <c r="J260" s="17"/>
      <c r="K260" s="17"/>
      <c r="L260" s="17"/>
      <c r="M260" s="36">
        <f t="shared" si="276"/>
        <v>0</v>
      </c>
      <c r="N260" s="17"/>
      <c r="O260" s="17"/>
      <c r="P260" s="17"/>
      <c r="Q260" s="17"/>
      <c r="R260" s="36">
        <f t="shared" si="277"/>
        <v>0</v>
      </c>
      <c r="S260" s="17"/>
      <c r="T260" s="17"/>
      <c r="U260" s="17"/>
      <c r="V260" s="17"/>
      <c r="W260" s="36">
        <f t="shared" si="278"/>
        <v>0</v>
      </c>
      <c r="X260" s="17"/>
      <c r="Y260" s="17"/>
      <c r="Z260" s="17"/>
      <c r="AA260" s="17"/>
      <c r="AB260" s="36">
        <f t="shared" si="279"/>
        <v>0</v>
      </c>
    </row>
    <row r="261" ht="12.75" customHeight="1">
      <c r="A261" s="18">
        <v>6.0</v>
      </c>
      <c r="B261" s="16" t="s">
        <v>306</v>
      </c>
      <c r="C261" s="35">
        <f t="shared" si="274"/>
        <v>0</v>
      </c>
      <c r="D261" s="17"/>
      <c r="E261" s="17"/>
      <c r="F261" s="17"/>
      <c r="G261" s="17"/>
      <c r="H261" s="36">
        <f t="shared" si="275"/>
        <v>0</v>
      </c>
      <c r="I261" s="17"/>
      <c r="J261" s="17"/>
      <c r="K261" s="17"/>
      <c r="L261" s="17"/>
      <c r="M261" s="36">
        <f t="shared" si="276"/>
        <v>0</v>
      </c>
      <c r="N261" s="17"/>
      <c r="O261" s="17"/>
      <c r="P261" s="17"/>
      <c r="Q261" s="17"/>
      <c r="R261" s="36">
        <f t="shared" si="277"/>
        <v>0</v>
      </c>
      <c r="S261" s="17"/>
      <c r="T261" s="17"/>
      <c r="U261" s="17"/>
      <c r="V261" s="17"/>
      <c r="W261" s="36">
        <f t="shared" si="278"/>
        <v>0</v>
      </c>
      <c r="X261" s="17"/>
      <c r="Y261" s="17"/>
      <c r="Z261" s="17"/>
      <c r="AA261" s="17"/>
      <c r="AB261" s="36">
        <f t="shared" si="279"/>
        <v>0</v>
      </c>
    </row>
    <row r="262" ht="12.75" customHeight="1">
      <c r="A262" s="18">
        <v>7.0</v>
      </c>
      <c r="B262" s="16" t="s">
        <v>307</v>
      </c>
      <c r="C262" s="35">
        <f t="shared" si="274"/>
        <v>0</v>
      </c>
      <c r="D262" s="17"/>
      <c r="E262" s="17"/>
      <c r="F262" s="17"/>
      <c r="G262" s="17"/>
      <c r="H262" s="36">
        <f t="shared" si="275"/>
        <v>0</v>
      </c>
      <c r="I262" s="17"/>
      <c r="J262" s="17"/>
      <c r="K262" s="17"/>
      <c r="L262" s="17"/>
      <c r="M262" s="36">
        <f t="shared" si="276"/>
        <v>0</v>
      </c>
      <c r="N262" s="17"/>
      <c r="O262" s="17"/>
      <c r="P262" s="17"/>
      <c r="Q262" s="17"/>
      <c r="R262" s="36">
        <f t="shared" si="277"/>
        <v>0</v>
      </c>
      <c r="S262" s="17"/>
      <c r="T262" s="17"/>
      <c r="U262" s="17"/>
      <c r="V262" s="17"/>
      <c r="W262" s="36">
        <f t="shared" si="278"/>
        <v>0</v>
      </c>
      <c r="X262" s="17"/>
      <c r="Y262" s="17"/>
      <c r="Z262" s="17"/>
      <c r="AA262" s="17"/>
      <c r="AB262" s="36">
        <f t="shared" si="279"/>
        <v>0</v>
      </c>
    </row>
    <row r="263" ht="12.75" customHeight="1">
      <c r="A263" s="21"/>
      <c r="B263" s="22" t="s">
        <v>308</v>
      </c>
      <c r="C263" s="23" t="str">
        <f t="shared" ref="C263:AB263" si="280">+C255+C3</f>
        <v>#REF!</v>
      </c>
      <c r="D263" s="23">
        <f t="shared" si="280"/>
        <v>25.774425</v>
      </c>
      <c r="E263" s="23">
        <f t="shared" si="280"/>
        <v>95.695925</v>
      </c>
      <c r="F263" s="23">
        <f t="shared" si="280"/>
        <v>79.552455</v>
      </c>
      <c r="G263" s="23">
        <f t="shared" si="280"/>
        <v>71.597675</v>
      </c>
      <c r="H263" s="23" t="str">
        <f t="shared" si="280"/>
        <v>#REF!</v>
      </c>
      <c r="I263" s="23">
        <f t="shared" si="280"/>
        <v>0.10125</v>
      </c>
      <c r="J263" s="23">
        <f t="shared" si="280"/>
        <v>6.748</v>
      </c>
      <c r="K263" s="23">
        <f t="shared" si="280"/>
        <v>1.848125</v>
      </c>
      <c r="L263" s="23">
        <f t="shared" si="280"/>
        <v>1.698125</v>
      </c>
      <c r="M263" s="23">
        <f t="shared" si="280"/>
        <v>10.3955</v>
      </c>
      <c r="N263" s="23">
        <f t="shared" si="280"/>
        <v>0.10125</v>
      </c>
      <c r="O263" s="23">
        <f t="shared" si="280"/>
        <v>5.37725</v>
      </c>
      <c r="P263" s="23">
        <f t="shared" si="280"/>
        <v>1.03525</v>
      </c>
      <c r="Q263" s="23">
        <f t="shared" si="280"/>
        <v>0.93525</v>
      </c>
      <c r="R263" s="23">
        <f t="shared" si="280"/>
        <v>7.449</v>
      </c>
      <c r="S263" s="23">
        <f t="shared" si="280"/>
        <v>0.09375</v>
      </c>
      <c r="T263" s="23">
        <f t="shared" si="280"/>
        <v>3.30175</v>
      </c>
      <c r="U263" s="23">
        <f t="shared" si="280"/>
        <v>1.22275</v>
      </c>
      <c r="V263" s="23">
        <f t="shared" si="280"/>
        <v>0.94275</v>
      </c>
      <c r="W263" s="23">
        <f t="shared" si="280"/>
        <v>5.561</v>
      </c>
      <c r="X263" s="23">
        <f t="shared" si="280"/>
        <v>0.0975</v>
      </c>
      <c r="Y263" s="23">
        <f t="shared" si="280"/>
        <v>6.44525</v>
      </c>
      <c r="Z263" s="23">
        <f t="shared" si="280"/>
        <v>1.860875</v>
      </c>
      <c r="AA263" s="23">
        <f t="shared" si="280"/>
        <v>1.660875</v>
      </c>
      <c r="AB263" s="23">
        <f t="shared" si="280"/>
        <v>10.0645</v>
      </c>
    </row>
    <row r="264" ht="12.75" customHeight="1">
      <c r="A264" s="24"/>
      <c r="B264" s="4"/>
      <c r="C264" s="52"/>
      <c r="D264" s="25"/>
      <c r="E264" s="25"/>
      <c r="F264" s="25"/>
      <c r="G264" s="25"/>
      <c r="H264" s="52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</row>
    <row r="265" ht="12.75" customHeight="1">
      <c r="A265" s="24"/>
      <c r="B265" s="4"/>
      <c r="C265" s="52"/>
      <c r="D265" s="25"/>
      <c r="E265" s="25"/>
      <c r="F265" s="25"/>
      <c r="G265" s="25"/>
      <c r="H265" s="5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</row>
    <row r="266" ht="12.75" customHeight="1">
      <c r="A266" s="24"/>
      <c r="B266" s="4"/>
      <c r="C266" s="52"/>
      <c r="D266" s="25"/>
      <c r="E266" s="25"/>
      <c r="F266" s="25"/>
      <c r="G266" s="25"/>
      <c r="H266" s="52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</row>
    <row r="267" ht="12.75" customHeight="1">
      <c r="A267" s="24"/>
      <c r="B267" s="4"/>
      <c r="C267" s="52"/>
      <c r="D267" s="25"/>
      <c r="E267" s="25"/>
      <c r="F267" s="25"/>
      <c r="G267" s="25"/>
      <c r="H267" s="52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</row>
    <row r="268" ht="12.75" customHeight="1">
      <c r="A268" s="24"/>
      <c r="B268" s="4"/>
      <c r="C268" s="52"/>
      <c r="D268" s="25"/>
      <c r="E268" s="25"/>
      <c r="F268" s="25"/>
      <c r="G268" s="25"/>
      <c r="H268" s="52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</row>
    <row r="269" ht="12.75" customHeight="1">
      <c r="A269" s="24"/>
      <c r="B269" s="4"/>
      <c r="C269" s="52"/>
      <c r="D269" s="25"/>
      <c r="E269" s="25"/>
      <c r="F269" s="25"/>
      <c r="G269" s="25"/>
      <c r="H269" s="52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</row>
    <row r="270" ht="12.75" customHeight="1">
      <c r="A270" s="24"/>
      <c r="B270" s="4"/>
      <c r="C270" s="52"/>
      <c r="D270" s="25"/>
      <c r="E270" s="25"/>
      <c r="F270" s="25"/>
      <c r="G270" s="25"/>
      <c r="H270" s="52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</row>
    <row r="271" ht="12.75" customHeight="1">
      <c r="A271" s="24"/>
      <c r="B271" s="4"/>
      <c r="C271" s="52"/>
      <c r="D271" s="25"/>
      <c r="E271" s="25"/>
      <c r="F271" s="25"/>
      <c r="G271" s="25"/>
      <c r="H271" s="52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</row>
    <row r="272" ht="12.75" customHeight="1">
      <c r="A272" s="24"/>
      <c r="B272" s="4"/>
      <c r="C272" s="52"/>
      <c r="D272" s="25"/>
      <c r="E272" s="25"/>
      <c r="F272" s="25"/>
      <c r="G272" s="25"/>
      <c r="H272" s="52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</row>
    <row r="273" ht="12.75" customHeight="1">
      <c r="A273" s="24"/>
      <c r="B273" s="4"/>
      <c r="C273" s="52"/>
      <c r="D273" s="25"/>
      <c r="E273" s="25"/>
      <c r="F273" s="25"/>
      <c r="G273" s="25"/>
      <c r="H273" s="52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</row>
    <row r="274" ht="12.75" customHeight="1">
      <c r="A274" s="24"/>
      <c r="B274" s="4"/>
      <c r="C274" s="52"/>
      <c r="D274" s="25"/>
      <c r="E274" s="25"/>
      <c r="F274" s="25"/>
      <c r="G274" s="25"/>
      <c r="H274" s="52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</row>
    <row r="275" ht="12.75" customHeight="1">
      <c r="A275" s="24"/>
      <c r="B275" s="4"/>
      <c r="C275" s="52"/>
      <c r="D275" s="25"/>
      <c r="E275" s="25"/>
      <c r="F275" s="25"/>
      <c r="G275" s="25"/>
      <c r="H275" s="52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</row>
    <row r="276" ht="12.75" customHeight="1">
      <c r="A276" s="24"/>
      <c r="B276" s="4"/>
      <c r="C276" s="52"/>
      <c r="D276" s="25"/>
      <c r="E276" s="25"/>
      <c r="F276" s="25"/>
      <c r="G276" s="25"/>
      <c r="H276" s="52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</row>
    <row r="277" ht="12.75" customHeight="1">
      <c r="A277" s="24"/>
      <c r="B277" s="4"/>
      <c r="C277" s="52"/>
      <c r="D277" s="25"/>
      <c r="E277" s="25"/>
      <c r="F277" s="25"/>
      <c r="G277" s="25"/>
      <c r="H277" s="52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</row>
    <row r="278" ht="12.75" customHeight="1">
      <c r="A278" s="24"/>
      <c r="B278" s="4"/>
      <c r="C278" s="52"/>
      <c r="D278" s="25"/>
      <c r="E278" s="25"/>
      <c r="F278" s="25"/>
      <c r="G278" s="25"/>
      <c r="H278" s="52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</row>
    <row r="279" ht="12.75" customHeight="1">
      <c r="A279" s="24"/>
      <c r="B279" s="4"/>
      <c r="C279" s="52"/>
      <c r="D279" s="25"/>
      <c r="E279" s="25"/>
      <c r="F279" s="25"/>
      <c r="G279" s="25"/>
      <c r="H279" s="52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</row>
    <row r="280" ht="12.75" customHeight="1">
      <c r="A280" s="24"/>
      <c r="B280" s="4"/>
      <c r="C280" s="52"/>
      <c r="D280" s="25"/>
      <c r="E280" s="25"/>
      <c r="F280" s="25"/>
      <c r="G280" s="25"/>
      <c r="H280" s="52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</row>
    <row r="281" ht="12.75" customHeight="1">
      <c r="A281" s="24"/>
      <c r="B281" s="4"/>
      <c r="C281" s="52"/>
      <c r="D281" s="25"/>
      <c r="E281" s="25"/>
      <c r="F281" s="25"/>
      <c r="G281" s="25"/>
      <c r="H281" s="52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</row>
    <row r="282" ht="12.75" customHeight="1">
      <c r="A282" s="24"/>
      <c r="B282" s="4"/>
      <c r="C282" s="52"/>
      <c r="D282" s="25"/>
      <c r="E282" s="25"/>
      <c r="F282" s="25"/>
      <c r="G282" s="25"/>
      <c r="H282" s="52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</row>
    <row r="283" ht="12.75" customHeight="1">
      <c r="A283" s="24"/>
      <c r="B283" s="4"/>
      <c r="C283" s="52"/>
      <c r="D283" s="25"/>
      <c r="E283" s="25"/>
      <c r="F283" s="25"/>
      <c r="G283" s="25"/>
      <c r="H283" s="52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ht="12.75" customHeight="1">
      <c r="A284" s="24"/>
      <c r="B284" s="4"/>
      <c r="C284" s="52"/>
      <c r="D284" s="25"/>
      <c r="E284" s="25"/>
      <c r="F284" s="25"/>
      <c r="G284" s="25"/>
      <c r="H284" s="52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ht="12.75" customHeight="1">
      <c r="A285" s="24"/>
      <c r="B285" s="4"/>
      <c r="C285" s="52"/>
      <c r="D285" s="25"/>
      <c r="E285" s="25"/>
      <c r="F285" s="25"/>
      <c r="G285" s="25"/>
      <c r="H285" s="52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ht="12.75" customHeight="1">
      <c r="A286" s="24"/>
      <c r="B286" s="4"/>
      <c r="C286" s="52"/>
      <c r="D286" s="25"/>
      <c r="E286" s="25"/>
      <c r="F286" s="25"/>
      <c r="G286" s="25"/>
      <c r="H286" s="5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ht="12.75" customHeight="1">
      <c r="A287" s="24"/>
      <c r="B287" s="4"/>
      <c r="C287" s="52"/>
      <c r="D287" s="25"/>
      <c r="E287" s="25"/>
      <c r="F287" s="25"/>
      <c r="G287" s="25"/>
      <c r="H287" s="52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ht="12.75" customHeight="1">
      <c r="A288" s="24"/>
      <c r="B288" s="4"/>
      <c r="C288" s="52"/>
      <c r="D288" s="25"/>
      <c r="E288" s="25"/>
      <c r="F288" s="25"/>
      <c r="G288" s="25"/>
      <c r="H288" s="52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ht="12.75" customHeight="1">
      <c r="A289" s="24"/>
      <c r="B289" s="4"/>
      <c r="C289" s="52"/>
      <c r="D289" s="25"/>
      <c r="E289" s="25"/>
      <c r="F289" s="25"/>
      <c r="G289" s="25"/>
      <c r="H289" s="52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ht="12.75" customHeight="1">
      <c r="A290" s="24"/>
      <c r="B290" s="4"/>
      <c r="C290" s="52"/>
      <c r="D290" s="25"/>
      <c r="E290" s="25"/>
      <c r="F290" s="25"/>
      <c r="G290" s="25"/>
      <c r="H290" s="5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ht="12.75" customHeight="1">
      <c r="A291" s="24"/>
      <c r="B291" s="4"/>
      <c r="C291" s="52"/>
      <c r="D291" s="25"/>
      <c r="E291" s="25"/>
      <c r="F291" s="25"/>
      <c r="G291" s="25"/>
      <c r="H291" s="52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ht="12.75" customHeight="1">
      <c r="A292" s="24"/>
      <c r="B292" s="4"/>
      <c r="C292" s="52"/>
      <c r="D292" s="25"/>
      <c r="E292" s="25"/>
      <c r="F292" s="25"/>
      <c r="G292" s="25"/>
      <c r="H292" s="52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ht="12.75" customHeight="1">
      <c r="A293" s="24"/>
      <c r="B293" s="4"/>
      <c r="C293" s="52"/>
      <c r="D293" s="25"/>
      <c r="E293" s="25"/>
      <c r="F293" s="25"/>
      <c r="G293" s="25"/>
      <c r="H293" s="52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</row>
    <row r="294" ht="12.75" customHeight="1">
      <c r="A294" s="24"/>
      <c r="B294" s="4"/>
      <c r="C294" s="52"/>
      <c r="D294" s="25"/>
      <c r="E294" s="25"/>
      <c r="F294" s="25"/>
      <c r="G294" s="25"/>
      <c r="H294" s="52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</row>
    <row r="295" ht="12.75" customHeight="1">
      <c r="A295" s="24"/>
      <c r="B295" s="4"/>
      <c r="C295" s="52"/>
      <c r="D295" s="25"/>
      <c r="E295" s="25"/>
      <c r="F295" s="25"/>
      <c r="G295" s="25"/>
      <c r="H295" s="52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</row>
    <row r="296" ht="12.75" customHeight="1">
      <c r="A296" s="24"/>
      <c r="B296" s="4"/>
      <c r="C296" s="52"/>
      <c r="D296" s="25"/>
      <c r="E296" s="25"/>
      <c r="F296" s="25"/>
      <c r="G296" s="25"/>
      <c r="H296" s="52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</row>
    <row r="297" ht="12.75" customHeight="1">
      <c r="A297" s="24"/>
      <c r="B297" s="4"/>
      <c r="C297" s="52"/>
      <c r="D297" s="25"/>
      <c r="E297" s="25"/>
      <c r="F297" s="25"/>
      <c r="G297" s="25"/>
      <c r="H297" s="52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</row>
    <row r="298" ht="12.75" customHeight="1">
      <c r="A298" s="24"/>
      <c r="B298" s="4"/>
      <c r="C298" s="52"/>
      <c r="D298" s="25"/>
      <c r="E298" s="25"/>
      <c r="F298" s="25"/>
      <c r="G298" s="25"/>
      <c r="H298" s="52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</row>
    <row r="299" ht="12.75" customHeight="1">
      <c r="A299" s="24"/>
      <c r="B299" s="4"/>
      <c r="C299" s="52"/>
      <c r="D299" s="25"/>
      <c r="E299" s="25"/>
      <c r="F299" s="25"/>
      <c r="G299" s="25"/>
      <c r="H299" s="52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</row>
    <row r="300" ht="12.75" customHeight="1">
      <c r="A300" s="24"/>
      <c r="B300" s="4"/>
      <c r="C300" s="52"/>
      <c r="D300" s="25"/>
      <c r="E300" s="25"/>
      <c r="F300" s="25"/>
      <c r="G300" s="25"/>
      <c r="H300" s="52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</row>
    <row r="301" ht="12.75" customHeight="1">
      <c r="A301" s="24"/>
      <c r="B301" s="4"/>
      <c r="C301" s="52"/>
      <c r="D301" s="25"/>
      <c r="E301" s="25"/>
      <c r="F301" s="25"/>
      <c r="G301" s="25"/>
      <c r="H301" s="52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</row>
    <row r="302" ht="12.75" customHeight="1">
      <c r="A302" s="24"/>
      <c r="B302" s="4"/>
      <c r="C302" s="52"/>
      <c r="D302" s="25"/>
      <c r="E302" s="25"/>
      <c r="F302" s="25"/>
      <c r="G302" s="25"/>
      <c r="H302" s="52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</row>
    <row r="303" ht="12.75" customHeight="1">
      <c r="A303" s="24"/>
      <c r="B303" s="4"/>
      <c r="C303" s="52"/>
      <c r="D303" s="25"/>
      <c r="E303" s="25"/>
      <c r="F303" s="25"/>
      <c r="G303" s="25"/>
      <c r="H303" s="52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</row>
    <row r="304" ht="12.75" customHeight="1">
      <c r="A304" s="24"/>
      <c r="B304" s="4"/>
      <c r="C304" s="52"/>
      <c r="D304" s="25"/>
      <c r="E304" s="25"/>
      <c r="F304" s="25"/>
      <c r="G304" s="25"/>
      <c r="H304" s="52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</row>
    <row r="305" ht="12.75" customHeight="1">
      <c r="A305" s="24"/>
      <c r="B305" s="4"/>
      <c r="C305" s="52"/>
      <c r="D305" s="25"/>
      <c r="E305" s="25"/>
      <c r="F305" s="25"/>
      <c r="G305" s="25"/>
      <c r="H305" s="52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</row>
    <row r="306" ht="12.75" customHeight="1">
      <c r="A306" s="24"/>
      <c r="B306" s="4"/>
      <c r="C306" s="52"/>
      <c r="D306" s="25"/>
      <c r="E306" s="25"/>
      <c r="F306" s="25"/>
      <c r="G306" s="25"/>
      <c r="H306" s="52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</row>
    <row r="307" ht="12.75" customHeight="1">
      <c r="A307" s="24"/>
      <c r="B307" s="4"/>
      <c r="C307" s="52"/>
      <c r="D307" s="25"/>
      <c r="E307" s="25"/>
      <c r="F307" s="25"/>
      <c r="G307" s="25"/>
      <c r="H307" s="52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</row>
    <row r="308" ht="12.75" customHeight="1">
      <c r="A308" s="24"/>
      <c r="B308" s="4"/>
      <c r="C308" s="52"/>
      <c r="D308" s="25"/>
      <c r="E308" s="25"/>
      <c r="F308" s="25"/>
      <c r="G308" s="25"/>
      <c r="H308" s="52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</row>
    <row r="309" ht="12.75" customHeight="1">
      <c r="A309" s="24"/>
      <c r="B309" s="4"/>
      <c r="C309" s="52"/>
      <c r="D309" s="25"/>
      <c r="E309" s="25"/>
      <c r="F309" s="25"/>
      <c r="G309" s="25"/>
      <c r="H309" s="52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</row>
    <row r="310" ht="12.75" customHeight="1">
      <c r="A310" s="24"/>
      <c r="B310" s="4"/>
      <c r="C310" s="52"/>
      <c r="D310" s="25"/>
      <c r="E310" s="25"/>
      <c r="F310" s="25"/>
      <c r="G310" s="25"/>
      <c r="H310" s="52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</row>
    <row r="311" ht="12.75" customHeight="1">
      <c r="A311" s="24"/>
      <c r="B311" s="4"/>
      <c r="C311" s="52"/>
      <c r="D311" s="25"/>
      <c r="E311" s="25"/>
      <c r="F311" s="25"/>
      <c r="G311" s="25"/>
      <c r="H311" s="5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</row>
    <row r="312" ht="12.75" customHeight="1">
      <c r="A312" s="24"/>
      <c r="B312" s="4"/>
      <c r="C312" s="52"/>
      <c r="D312" s="25"/>
      <c r="E312" s="25"/>
      <c r="F312" s="25"/>
      <c r="G312" s="25"/>
      <c r="H312" s="52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 ht="12.75" customHeight="1">
      <c r="A313" s="24"/>
      <c r="B313" s="4"/>
      <c r="C313" s="52"/>
      <c r="D313" s="25"/>
      <c r="E313" s="25"/>
      <c r="F313" s="25"/>
      <c r="G313" s="25"/>
      <c r="H313" s="52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</row>
    <row r="314" ht="12.75" customHeight="1">
      <c r="A314" s="24"/>
      <c r="B314" s="4"/>
      <c r="C314" s="52"/>
      <c r="D314" s="25"/>
      <c r="E314" s="25"/>
      <c r="F314" s="25"/>
      <c r="G314" s="25"/>
      <c r="H314" s="52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</row>
    <row r="315" ht="12.75" customHeight="1">
      <c r="A315" s="24"/>
      <c r="B315" s="4"/>
      <c r="C315" s="52"/>
      <c r="D315" s="25"/>
      <c r="E315" s="25"/>
      <c r="F315" s="25"/>
      <c r="G315" s="25"/>
      <c r="H315" s="52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</row>
    <row r="316" ht="12.75" customHeight="1">
      <c r="A316" s="24"/>
      <c r="B316" s="4"/>
      <c r="C316" s="52"/>
      <c r="D316" s="25"/>
      <c r="E316" s="25"/>
      <c r="F316" s="25"/>
      <c r="G316" s="25"/>
      <c r="H316" s="52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</row>
    <row r="317" ht="12.75" customHeight="1">
      <c r="A317" s="24"/>
      <c r="B317" s="4"/>
      <c r="C317" s="52"/>
      <c r="D317" s="25"/>
      <c r="E317" s="25"/>
      <c r="F317" s="25"/>
      <c r="G317" s="25"/>
      <c r="H317" s="52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</row>
    <row r="318" ht="12.75" customHeight="1">
      <c r="A318" s="24"/>
      <c r="B318" s="4"/>
      <c r="C318" s="52"/>
      <c r="D318" s="25"/>
      <c r="E318" s="25"/>
      <c r="F318" s="25"/>
      <c r="G318" s="25"/>
      <c r="H318" s="52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</row>
    <row r="319" ht="12.75" customHeight="1">
      <c r="A319" s="24"/>
      <c r="B319" s="4"/>
      <c r="C319" s="52"/>
      <c r="D319" s="25"/>
      <c r="E319" s="25"/>
      <c r="F319" s="25"/>
      <c r="G319" s="25"/>
      <c r="H319" s="52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</row>
    <row r="320" ht="12.75" customHeight="1">
      <c r="A320" s="24"/>
      <c r="B320" s="4"/>
      <c r="C320" s="52"/>
      <c r="D320" s="25"/>
      <c r="E320" s="25"/>
      <c r="F320" s="25"/>
      <c r="G320" s="25"/>
      <c r="H320" s="52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</row>
    <row r="321" ht="12.75" customHeight="1">
      <c r="A321" s="24"/>
      <c r="B321" s="4"/>
      <c r="C321" s="52"/>
      <c r="D321" s="25"/>
      <c r="E321" s="25"/>
      <c r="F321" s="25"/>
      <c r="G321" s="25"/>
      <c r="H321" s="52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</row>
    <row r="322" ht="12.75" customHeight="1">
      <c r="A322" s="24"/>
      <c r="B322" s="4"/>
      <c r="C322" s="52"/>
      <c r="D322" s="25"/>
      <c r="E322" s="25"/>
      <c r="F322" s="25"/>
      <c r="G322" s="25"/>
      <c r="H322" s="52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</row>
    <row r="323" ht="12.75" customHeight="1">
      <c r="A323" s="24"/>
      <c r="B323" s="4"/>
      <c r="C323" s="52"/>
      <c r="D323" s="25"/>
      <c r="E323" s="25"/>
      <c r="F323" s="25"/>
      <c r="G323" s="25"/>
      <c r="H323" s="52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</row>
    <row r="324" ht="12.75" customHeight="1">
      <c r="A324" s="24"/>
      <c r="B324" s="4"/>
      <c r="C324" s="52"/>
      <c r="D324" s="25"/>
      <c r="E324" s="25"/>
      <c r="F324" s="25"/>
      <c r="G324" s="25"/>
      <c r="H324" s="52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</row>
    <row r="325" ht="12.75" customHeight="1">
      <c r="A325" s="24"/>
      <c r="B325" s="4"/>
      <c r="C325" s="52"/>
      <c r="D325" s="25"/>
      <c r="E325" s="25"/>
      <c r="F325" s="25"/>
      <c r="G325" s="25"/>
      <c r="H325" s="52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</row>
    <row r="326" ht="12.75" customHeight="1">
      <c r="A326" s="24"/>
      <c r="B326" s="4"/>
      <c r="C326" s="52"/>
      <c r="D326" s="25"/>
      <c r="E326" s="25"/>
      <c r="F326" s="25"/>
      <c r="G326" s="25"/>
      <c r="H326" s="52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</row>
    <row r="327" ht="12.75" customHeight="1">
      <c r="A327" s="24"/>
      <c r="B327" s="4"/>
      <c r="C327" s="52"/>
      <c r="D327" s="25"/>
      <c r="E327" s="25"/>
      <c r="F327" s="25"/>
      <c r="G327" s="25"/>
      <c r="H327" s="52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</row>
    <row r="328" ht="12.75" customHeight="1">
      <c r="A328" s="24"/>
      <c r="B328" s="4"/>
      <c r="C328" s="52"/>
      <c r="D328" s="25"/>
      <c r="E328" s="25"/>
      <c r="F328" s="25"/>
      <c r="G328" s="25"/>
      <c r="H328" s="52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</row>
    <row r="329" ht="12.75" customHeight="1">
      <c r="A329" s="24"/>
      <c r="B329" s="4"/>
      <c r="C329" s="52"/>
      <c r="D329" s="25"/>
      <c r="E329" s="25"/>
      <c r="F329" s="25"/>
      <c r="G329" s="25"/>
      <c r="H329" s="52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</row>
    <row r="330" ht="12.75" customHeight="1">
      <c r="A330" s="24"/>
      <c r="B330" s="4"/>
      <c r="C330" s="52"/>
      <c r="D330" s="25"/>
      <c r="E330" s="25"/>
      <c r="F330" s="25"/>
      <c r="G330" s="25"/>
      <c r="H330" s="52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</row>
    <row r="331" ht="12.75" customHeight="1">
      <c r="A331" s="24"/>
      <c r="B331" s="4"/>
      <c r="C331" s="52"/>
      <c r="D331" s="25"/>
      <c r="E331" s="25"/>
      <c r="F331" s="25"/>
      <c r="G331" s="25"/>
      <c r="H331" s="52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</row>
    <row r="332" ht="12.75" customHeight="1">
      <c r="A332" s="24"/>
      <c r="B332" s="4"/>
      <c r="C332" s="52"/>
      <c r="D332" s="25"/>
      <c r="E332" s="25"/>
      <c r="F332" s="25"/>
      <c r="G332" s="25"/>
      <c r="H332" s="52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</row>
    <row r="333" ht="12.75" customHeight="1">
      <c r="A333" s="24"/>
      <c r="B333" s="4"/>
      <c r="C333" s="52"/>
      <c r="D333" s="25"/>
      <c r="E333" s="25"/>
      <c r="F333" s="25"/>
      <c r="G333" s="25"/>
      <c r="H333" s="52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</row>
    <row r="334" ht="12.75" customHeight="1">
      <c r="A334" s="24"/>
      <c r="B334" s="4"/>
      <c r="C334" s="52"/>
      <c r="D334" s="25"/>
      <c r="E334" s="25"/>
      <c r="F334" s="25"/>
      <c r="G334" s="25"/>
      <c r="H334" s="52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</row>
    <row r="335" ht="12.75" customHeight="1">
      <c r="A335" s="24"/>
      <c r="B335" s="4"/>
      <c r="C335" s="52"/>
      <c r="D335" s="25"/>
      <c r="E335" s="25"/>
      <c r="F335" s="25"/>
      <c r="G335" s="25"/>
      <c r="H335" s="52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</row>
    <row r="336" ht="12.75" customHeight="1">
      <c r="A336" s="24"/>
      <c r="B336" s="4"/>
      <c r="C336" s="52"/>
      <c r="D336" s="25"/>
      <c r="E336" s="25"/>
      <c r="F336" s="25"/>
      <c r="G336" s="25"/>
      <c r="H336" s="52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</row>
    <row r="337" ht="12.75" customHeight="1">
      <c r="A337" s="24"/>
      <c r="B337" s="4"/>
      <c r="C337" s="52"/>
      <c r="D337" s="25"/>
      <c r="E337" s="25"/>
      <c r="F337" s="25"/>
      <c r="G337" s="25"/>
      <c r="H337" s="52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</row>
    <row r="338" ht="12.75" customHeight="1">
      <c r="A338" s="24"/>
      <c r="B338" s="4"/>
      <c r="C338" s="52"/>
      <c r="D338" s="25"/>
      <c r="E338" s="25"/>
      <c r="F338" s="25"/>
      <c r="G338" s="25"/>
      <c r="H338" s="52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</row>
    <row r="339" ht="12.75" customHeight="1">
      <c r="A339" s="24"/>
      <c r="B339" s="4"/>
      <c r="C339" s="52"/>
      <c r="D339" s="25"/>
      <c r="E339" s="25"/>
      <c r="F339" s="25"/>
      <c r="G339" s="25"/>
      <c r="H339" s="52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</row>
    <row r="340" ht="12.75" customHeight="1">
      <c r="A340" s="24"/>
      <c r="B340" s="4"/>
      <c r="C340" s="52"/>
      <c r="D340" s="25"/>
      <c r="E340" s="25"/>
      <c r="F340" s="25"/>
      <c r="G340" s="25"/>
      <c r="H340" s="52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</row>
    <row r="341" ht="12.75" customHeight="1">
      <c r="A341" s="24"/>
      <c r="B341" s="4"/>
      <c r="C341" s="52"/>
      <c r="D341" s="25"/>
      <c r="E341" s="25"/>
      <c r="F341" s="25"/>
      <c r="G341" s="25"/>
      <c r="H341" s="52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</row>
    <row r="342" ht="12.75" customHeight="1">
      <c r="A342" s="24"/>
      <c r="B342" s="4"/>
      <c r="C342" s="52"/>
      <c r="D342" s="25"/>
      <c r="E342" s="25"/>
      <c r="F342" s="25"/>
      <c r="G342" s="25"/>
      <c r="H342" s="52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</row>
    <row r="343" ht="12.75" customHeight="1">
      <c r="A343" s="24"/>
      <c r="B343" s="4"/>
      <c r="C343" s="52"/>
      <c r="D343" s="25"/>
      <c r="E343" s="25"/>
      <c r="F343" s="25"/>
      <c r="G343" s="25"/>
      <c r="H343" s="52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</row>
    <row r="344" ht="12.75" customHeight="1">
      <c r="A344" s="24"/>
      <c r="B344" s="4"/>
      <c r="C344" s="52"/>
      <c r="D344" s="25"/>
      <c r="E344" s="25"/>
      <c r="F344" s="25"/>
      <c r="G344" s="25"/>
      <c r="H344" s="52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</row>
    <row r="345" ht="12.75" customHeight="1">
      <c r="A345" s="24"/>
      <c r="B345" s="4"/>
      <c r="C345" s="52"/>
      <c r="D345" s="25"/>
      <c r="E345" s="25"/>
      <c r="F345" s="25"/>
      <c r="G345" s="25"/>
      <c r="H345" s="52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</row>
    <row r="346" ht="12.75" customHeight="1">
      <c r="A346" s="24"/>
      <c r="B346" s="4"/>
      <c r="C346" s="52"/>
      <c r="D346" s="25"/>
      <c r="E346" s="25"/>
      <c r="F346" s="25"/>
      <c r="G346" s="25"/>
      <c r="H346" s="52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</row>
    <row r="347" ht="12.75" customHeight="1">
      <c r="A347" s="24"/>
      <c r="B347" s="4"/>
      <c r="C347" s="52"/>
      <c r="D347" s="25"/>
      <c r="E347" s="25"/>
      <c r="F347" s="25"/>
      <c r="G347" s="25"/>
      <c r="H347" s="52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</row>
    <row r="348" ht="12.75" customHeight="1">
      <c r="A348" s="24"/>
      <c r="B348" s="4"/>
      <c r="C348" s="52"/>
      <c r="D348" s="25"/>
      <c r="E348" s="25"/>
      <c r="F348" s="25"/>
      <c r="G348" s="25"/>
      <c r="H348" s="52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</row>
    <row r="349" ht="12.75" customHeight="1">
      <c r="A349" s="24"/>
      <c r="B349" s="4"/>
      <c r="C349" s="52"/>
      <c r="D349" s="25"/>
      <c r="E349" s="25"/>
      <c r="F349" s="25"/>
      <c r="G349" s="25"/>
      <c r="H349" s="52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</row>
    <row r="350" ht="12.75" customHeight="1">
      <c r="A350" s="24"/>
      <c r="B350" s="4"/>
      <c r="C350" s="52"/>
      <c r="D350" s="25"/>
      <c r="E350" s="25"/>
      <c r="F350" s="25"/>
      <c r="G350" s="25"/>
      <c r="H350" s="52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</row>
    <row r="351" ht="12.75" customHeight="1">
      <c r="A351" s="24"/>
      <c r="B351" s="4"/>
      <c r="C351" s="52"/>
      <c r="D351" s="25"/>
      <c r="E351" s="25"/>
      <c r="F351" s="25"/>
      <c r="G351" s="25"/>
      <c r="H351" s="52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</row>
    <row r="352" ht="12.75" customHeight="1">
      <c r="A352" s="24"/>
      <c r="B352" s="4"/>
      <c r="C352" s="52"/>
      <c r="D352" s="25"/>
      <c r="E352" s="25"/>
      <c r="F352" s="25"/>
      <c r="G352" s="25"/>
      <c r="H352" s="52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</row>
    <row r="353" ht="12.75" customHeight="1">
      <c r="A353" s="24"/>
      <c r="B353" s="4"/>
      <c r="C353" s="52"/>
      <c r="D353" s="25"/>
      <c r="E353" s="25"/>
      <c r="F353" s="25"/>
      <c r="G353" s="25"/>
      <c r="H353" s="52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</row>
    <row r="354" ht="12.75" customHeight="1">
      <c r="A354" s="24"/>
      <c r="B354" s="4"/>
      <c r="C354" s="52"/>
      <c r="D354" s="25"/>
      <c r="E354" s="25"/>
      <c r="F354" s="25"/>
      <c r="G354" s="25"/>
      <c r="H354" s="52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</row>
    <row r="355" ht="12.75" customHeight="1">
      <c r="A355" s="24"/>
      <c r="B355" s="4"/>
      <c r="C355" s="52"/>
      <c r="D355" s="25"/>
      <c r="E355" s="25"/>
      <c r="F355" s="25"/>
      <c r="G355" s="25"/>
      <c r="H355" s="52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</row>
    <row r="356" ht="12.75" customHeight="1">
      <c r="A356" s="24"/>
      <c r="B356" s="4"/>
      <c r="C356" s="52"/>
      <c r="D356" s="25"/>
      <c r="E356" s="25"/>
      <c r="F356" s="25"/>
      <c r="G356" s="25"/>
      <c r="H356" s="52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</row>
    <row r="357" ht="12.75" customHeight="1">
      <c r="A357" s="24"/>
      <c r="B357" s="4"/>
      <c r="C357" s="52"/>
      <c r="D357" s="25"/>
      <c r="E357" s="25"/>
      <c r="F357" s="25"/>
      <c r="G357" s="25"/>
      <c r="H357" s="52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</row>
    <row r="358" ht="12.75" customHeight="1">
      <c r="A358" s="24"/>
      <c r="B358" s="4"/>
      <c r="C358" s="52"/>
      <c r="D358" s="25"/>
      <c r="E358" s="25"/>
      <c r="F358" s="25"/>
      <c r="G358" s="25"/>
      <c r="H358" s="52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</row>
    <row r="359" ht="12.75" customHeight="1">
      <c r="A359" s="24"/>
      <c r="B359" s="4"/>
      <c r="C359" s="52"/>
      <c r="D359" s="25"/>
      <c r="E359" s="25"/>
      <c r="F359" s="25"/>
      <c r="G359" s="25"/>
      <c r="H359" s="52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</row>
    <row r="360" ht="12.75" customHeight="1">
      <c r="A360" s="24"/>
      <c r="B360" s="4"/>
      <c r="C360" s="52"/>
      <c r="D360" s="25"/>
      <c r="E360" s="25"/>
      <c r="F360" s="25"/>
      <c r="G360" s="25"/>
      <c r="H360" s="52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</row>
    <row r="361" ht="12.75" customHeight="1">
      <c r="A361" s="24"/>
      <c r="B361" s="4"/>
      <c r="C361" s="52"/>
      <c r="D361" s="25"/>
      <c r="E361" s="25"/>
      <c r="F361" s="25"/>
      <c r="G361" s="25"/>
      <c r="H361" s="52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</row>
    <row r="362" ht="12.75" customHeight="1">
      <c r="A362" s="24"/>
      <c r="B362" s="4"/>
      <c r="C362" s="52"/>
      <c r="D362" s="25"/>
      <c r="E362" s="25"/>
      <c r="F362" s="25"/>
      <c r="G362" s="25"/>
      <c r="H362" s="52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</row>
    <row r="363" ht="12.75" customHeight="1">
      <c r="A363" s="24"/>
      <c r="B363" s="4"/>
      <c r="C363" s="52"/>
      <c r="D363" s="25"/>
      <c r="E363" s="25"/>
      <c r="F363" s="25"/>
      <c r="G363" s="25"/>
      <c r="H363" s="52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</row>
    <row r="364" ht="12.75" customHeight="1">
      <c r="A364" s="24"/>
      <c r="B364" s="4"/>
      <c r="C364" s="52"/>
      <c r="D364" s="25"/>
      <c r="E364" s="25"/>
      <c r="F364" s="25"/>
      <c r="G364" s="25"/>
      <c r="H364" s="52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</row>
    <row r="365" ht="12.75" customHeight="1">
      <c r="A365" s="24"/>
      <c r="B365" s="4"/>
      <c r="C365" s="52"/>
      <c r="D365" s="25"/>
      <c r="E365" s="25"/>
      <c r="F365" s="25"/>
      <c r="G365" s="25"/>
      <c r="H365" s="52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</row>
    <row r="366" ht="12.75" customHeight="1">
      <c r="A366" s="24"/>
      <c r="B366" s="4"/>
      <c r="C366" s="52"/>
      <c r="D366" s="25"/>
      <c r="E366" s="25"/>
      <c r="F366" s="25"/>
      <c r="G366" s="25"/>
      <c r="H366" s="52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</row>
    <row r="367" ht="12.75" customHeight="1">
      <c r="A367" s="24"/>
      <c r="B367" s="4"/>
      <c r="C367" s="52"/>
      <c r="D367" s="25"/>
      <c r="E367" s="25"/>
      <c r="F367" s="25"/>
      <c r="G367" s="25"/>
      <c r="H367" s="52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</row>
    <row r="368" ht="12.75" customHeight="1">
      <c r="A368" s="24"/>
      <c r="B368" s="4"/>
      <c r="C368" s="52"/>
      <c r="D368" s="25"/>
      <c r="E368" s="25"/>
      <c r="F368" s="25"/>
      <c r="G368" s="25"/>
      <c r="H368" s="52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</row>
    <row r="369" ht="12.75" customHeight="1">
      <c r="A369" s="24"/>
      <c r="B369" s="4"/>
      <c r="C369" s="52"/>
      <c r="D369" s="25"/>
      <c r="E369" s="25"/>
      <c r="F369" s="25"/>
      <c r="G369" s="25"/>
      <c r="H369" s="52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</row>
    <row r="370" ht="12.75" customHeight="1">
      <c r="A370" s="24"/>
      <c r="B370" s="4"/>
      <c r="C370" s="52"/>
      <c r="D370" s="25"/>
      <c r="E370" s="25"/>
      <c r="F370" s="25"/>
      <c r="G370" s="25"/>
      <c r="H370" s="52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</row>
    <row r="371" ht="12.75" customHeight="1">
      <c r="A371" s="24"/>
      <c r="B371" s="4"/>
      <c r="C371" s="52"/>
      <c r="D371" s="25"/>
      <c r="E371" s="25"/>
      <c r="F371" s="25"/>
      <c r="G371" s="25"/>
      <c r="H371" s="52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</row>
    <row r="372" ht="12.75" customHeight="1">
      <c r="A372" s="24"/>
      <c r="B372" s="4"/>
      <c r="C372" s="52"/>
      <c r="D372" s="25"/>
      <c r="E372" s="25"/>
      <c r="F372" s="25"/>
      <c r="G372" s="25"/>
      <c r="H372" s="52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</row>
    <row r="373" ht="12.75" customHeight="1">
      <c r="A373" s="24"/>
      <c r="B373" s="4"/>
      <c r="C373" s="52"/>
      <c r="D373" s="25"/>
      <c r="E373" s="25"/>
      <c r="F373" s="25"/>
      <c r="G373" s="25"/>
      <c r="H373" s="52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</row>
    <row r="374" ht="12.75" customHeight="1">
      <c r="A374" s="24"/>
      <c r="B374" s="4"/>
      <c r="C374" s="52"/>
      <c r="D374" s="25"/>
      <c r="E374" s="25"/>
      <c r="F374" s="25"/>
      <c r="G374" s="25"/>
      <c r="H374" s="52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</row>
    <row r="375" ht="12.75" customHeight="1">
      <c r="A375" s="24"/>
      <c r="B375" s="4"/>
      <c r="C375" s="52"/>
      <c r="D375" s="25"/>
      <c r="E375" s="25"/>
      <c r="F375" s="25"/>
      <c r="G375" s="25"/>
      <c r="H375" s="52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</row>
    <row r="376" ht="12.75" customHeight="1">
      <c r="A376" s="24"/>
      <c r="B376" s="4"/>
      <c r="C376" s="52"/>
      <c r="D376" s="25"/>
      <c r="E376" s="25"/>
      <c r="F376" s="25"/>
      <c r="G376" s="25"/>
      <c r="H376" s="52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</row>
    <row r="377" ht="12.75" customHeight="1">
      <c r="A377" s="24"/>
      <c r="B377" s="4"/>
      <c r="C377" s="52"/>
      <c r="D377" s="25"/>
      <c r="E377" s="25"/>
      <c r="F377" s="25"/>
      <c r="G377" s="25"/>
      <c r="H377" s="52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</row>
    <row r="378" ht="12.75" customHeight="1">
      <c r="A378" s="24"/>
      <c r="B378" s="4"/>
      <c r="C378" s="52"/>
      <c r="D378" s="25"/>
      <c r="E378" s="25"/>
      <c r="F378" s="25"/>
      <c r="G378" s="25"/>
      <c r="H378" s="52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</row>
    <row r="379" ht="12.75" customHeight="1">
      <c r="A379" s="24"/>
      <c r="B379" s="4"/>
      <c r="C379" s="52"/>
      <c r="D379" s="25"/>
      <c r="E379" s="25"/>
      <c r="F379" s="25"/>
      <c r="G379" s="25"/>
      <c r="H379" s="52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</row>
    <row r="380" ht="12.75" customHeight="1">
      <c r="A380" s="24"/>
      <c r="B380" s="4"/>
      <c r="C380" s="52"/>
      <c r="D380" s="25"/>
      <c r="E380" s="25"/>
      <c r="F380" s="25"/>
      <c r="G380" s="25"/>
      <c r="H380" s="52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</row>
    <row r="381" ht="12.75" customHeight="1">
      <c r="A381" s="24"/>
      <c r="B381" s="4"/>
      <c r="C381" s="52"/>
      <c r="D381" s="25"/>
      <c r="E381" s="25"/>
      <c r="F381" s="25"/>
      <c r="G381" s="25"/>
      <c r="H381" s="52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</row>
    <row r="382" ht="12.75" customHeight="1">
      <c r="A382" s="24"/>
      <c r="B382" s="4"/>
      <c r="C382" s="52"/>
      <c r="D382" s="25"/>
      <c r="E382" s="25"/>
      <c r="F382" s="25"/>
      <c r="G382" s="25"/>
      <c r="H382" s="52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</row>
    <row r="383" ht="12.75" customHeight="1">
      <c r="A383" s="24"/>
      <c r="B383" s="4"/>
      <c r="C383" s="52"/>
      <c r="D383" s="25"/>
      <c r="E383" s="25"/>
      <c r="F383" s="25"/>
      <c r="G383" s="25"/>
      <c r="H383" s="52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</row>
    <row r="384" ht="12.75" customHeight="1">
      <c r="A384" s="24"/>
      <c r="B384" s="4"/>
      <c r="C384" s="52"/>
      <c r="D384" s="25"/>
      <c r="E384" s="25"/>
      <c r="F384" s="25"/>
      <c r="G384" s="25"/>
      <c r="H384" s="52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</row>
    <row r="385" ht="12.75" customHeight="1">
      <c r="A385" s="24"/>
      <c r="B385" s="4"/>
      <c r="C385" s="52"/>
      <c r="D385" s="25"/>
      <c r="E385" s="25"/>
      <c r="F385" s="25"/>
      <c r="G385" s="25"/>
      <c r="H385" s="52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</row>
    <row r="386" ht="12.75" customHeight="1">
      <c r="A386" s="24"/>
      <c r="B386" s="4"/>
      <c r="C386" s="52"/>
      <c r="D386" s="25"/>
      <c r="E386" s="25"/>
      <c r="F386" s="25"/>
      <c r="G386" s="25"/>
      <c r="H386" s="52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</row>
    <row r="387" ht="12.75" customHeight="1">
      <c r="A387" s="24"/>
      <c r="B387" s="4"/>
      <c r="C387" s="52"/>
      <c r="D387" s="25"/>
      <c r="E387" s="25"/>
      <c r="F387" s="25"/>
      <c r="G387" s="25"/>
      <c r="H387" s="52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</row>
    <row r="388" ht="12.75" customHeight="1">
      <c r="A388" s="24"/>
      <c r="B388" s="4"/>
      <c r="C388" s="52"/>
      <c r="D388" s="25"/>
      <c r="E388" s="25"/>
      <c r="F388" s="25"/>
      <c r="G388" s="25"/>
      <c r="H388" s="52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</row>
    <row r="389" ht="12.75" customHeight="1">
      <c r="A389" s="24"/>
      <c r="B389" s="4"/>
      <c r="C389" s="52"/>
      <c r="D389" s="25"/>
      <c r="E389" s="25"/>
      <c r="F389" s="25"/>
      <c r="G389" s="25"/>
      <c r="H389" s="52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</row>
    <row r="390" ht="12.75" customHeight="1">
      <c r="A390" s="24"/>
      <c r="B390" s="4"/>
      <c r="C390" s="52"/>
      <c r="D390" s="25"/>
      <c r="E390" s="25"/>
      <c r="F390" s="25"/>
      <c r="G390" s="25"/>
      <c r="H390" s="52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</row>
    <row r="391" ht="12.75" customHeight="1">
      <c r="A391" s="24"/>
      <c r="B391" s="4"/>
      <c r="C391" s="52"/>
      <c r="D391" s="25"/>
      <c r="E391" s="25"/>
      <c r="F391" s="25"/>
      <c r="G391" s="25"/>
      <c r="H391" s="52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</row>
    <row r="392" ht="12.75" customHeight="1">
      <c r="A392" s="24"/>
      <c r="B392" s="4"/>
      <c r="C392" s="52"/>
      <c r="D392" s="25"/>
      <c r="E392" s="25"/>
      <c r="F392" s="25"/>
      <c r="G392" s="25"/>
      <c r="H392" s="52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</row>
    <row r="393" ht="12.75" customHeight="1">
      <c r="A393" s="24"/>
      <c r="B393" s="4"/>
      <c r="C393" s="52"/>
      <c r="D393" s="25"/>
      <c r="E393" s="25"/>
      <c r="F393" s="25"/>
      <c r="G393" s="25"/>
      <c r="H393" s="52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</row>
    <row r="394" ht="12.75" customHeight="1">
      <c r="A394" s="24"/>
      <c r="B394" s="4"/>
      <c r="C394" s="52"/>
      <c r="D394" s="25"/>
      <c r="E394" s="25"/>
      <c r="F394" s="25"/>
      <c r="G394" s="25"/>
      <c r="H394" s="52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</row>
    <row r="395" ht="12.75" customHeight="1">
      <c r="A395" s="24"/>
      <c r="B395" s="4"/>
      <c r="C395" s="52"/>
      <c r="D395" s="25"/>
      <c r="E395" s="25"/>
      <c r="F395" s="25"/>
      <c r="G395" s="25"/>
      <c r="H395" s="52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</row>
    <row r="396" ht="12.75" customHeight="1">
      <c r="A396" s="24"/>
      <c r="B396" s="4"/>
      <c r="C396" s="52"/>
      <c r="D396" s="25"/>
      <c r="E396" s="25"/>
      <c r="F396" s="25"/>
      <c r="G396" s="25"/>
      <c r="H396" s="52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</row>
    <row r="397" ht="12.75" customHeight="1">
      <c r="A397" s="24"/>
      <c r="B397" s="4"/>
      <c r="C397" s="52"/>
      <c r="D397" s="25"/>
      <c r="E397" s="25"/>
      <c r="F397" s="25"/>
      <c r="G397" s="25"/>
      <c r="H397" s="52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</row>
    <row r="398" ht="12.75" customHeight="1">
      <c r="A398" s="24"/>
      <c r="B398" s="4"/>
      <c r="C398" s="52"/>
      <c r="D398" s="25"/>
      <c r="E398" s="25"/>
      <c r="F398" s="25"/>
      <c r="G398" s="25"/>
      <c r="H398" s="52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</row>
    <row r="399" ht="12.75" customHeight="1">
      <c r="A399" s="24"/>
      <c r="B399" s="4"/>
      <c r="C399" s="52"/>
      <c r="D399" s="25"/>
      <c r="E399" s="25"/>
      <c r="F399" s="25"/>
      <c r="G399" s="25"/>
      <c r="H399" s="52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</row>
    <row r="400" ht="12.75" customHeight="1">
      <c r="A400" s="24"/>
      <c r="B400" s="4"/>
      <c r="C400" s="52"/>
      <c r="D400" s="25"/>
      <c r="E400" s="25"/>
      <c r="F400" s="25"/>
      <c r="G400" s="25"/>
      <c r="H400" s="52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</row>
    <row r="401" ht="12.75" customHeight="1">
      <c r="A401" s="24"/>
      <c r="B401" s="4"/>
      <c r="C401" s="52"/>
      <c r="D401" s="25"/>
      <c r="E401" s="25"/>
      <c r="F401" s="25"/>
      <c r="G401" s="25"/>
      <c r="H401" s="52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</row>
    <row r="402" ht="12.75" customHeight="1">
      <c r="A402" s="24"/>
      <c r="B402" s="4"/>
      <c r="C402" s="52"/>
      <c r="D402" s="25"/>
      <c r="E402" s="25"/>
      <c r="F402" s="25"/>
      <c r="G402" s="25"/>
      <c r="H402" s="52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</row>
    <row r="403" ht="12.75" customHeight="1">
      <c r="A403" s="24"/>
      <c r="B403" s="4"/>
      <c r="C403" s="52"/>
      <c r="D403" s="25"/>
      <c r="E403" s="25"/>
      <c r="F403" s="25"/>
      <c r="G403" s="25"/>
      <c r="H403" s="52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</row>
    <row r="404" ht="12.75" customHeight="1">
      <c r="A404" s="24"/>
      <c r="B404" s="4"/>
      <c r="C404" s="52"/>
      <c r="D404" s="25"/>
      <c r="E404" s="25"/>
      <c r="F404" s="25"/>
      <c r="G404" s="25"/>
      <c r="H404" s="52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</row>
    <row r="405" ht="12.75" customHeight="1">
      <c r="A405" s="24"/>
      <c r="B405" s="4"/>
      <c r="C405" s="52"/>
      <c r="D405" s="25"/>
      <c r="E405" s="25"/>
      <c r="F405" s="25"/>
      <c r="G405" s="25"/>
      <c r="H405" s="52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</row>
    <row r="406" ht="12.75" customHeight="1">
      <c r="A406" s="24"/>
      <c r="B406" s="4"/>
      <c r="C406" s="52"/>
      <c r="D406" s="25"/>
      <c r="E406" s="25"/>
      <c r="F406" s="25"/>
      <c r="G406" s="25"/>
      <c r="H406" s="52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</row>
    <row r="407" ht="12.75" customHeight="1">
      <c r="A407" s="24"/>
      <c r="B407" s="4"/>
      <c r="C407" s="52"/>
      <c r="D407" s="25"/>
      <c r="E407" s="25"/>
      <c r="F407" s="25"/>
      <c r="G407" s="25"/>
      <c r="H407" s="52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</row>
    <row r="408" ht="12.75" customHeight="1">
      <c r="A408" s="24"/>
      <c r="B408" s="4"/>
      <c r="C408" s="52"/>
      <c r="D408" s="25"/>
      <c r="E408" s="25"/>
      <c r="F408" s="25"/>
      <c r="G408" s="25"/>
      <c r="H408" s="52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</row>
    <row r="409" ht="12.75" customHeight="1">
      <c r="A409" s="24"/>
      <c r="B409" s="4"/>
      <c r="C409" s="52"/>
      <c r="D409" s="25"/>
      <c r="E409" s="25"/>
      <c r="F409" s="25"/>
      <c r="G409" s="25"/>
      <c r="H409" s="52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</row>
    <row r="410" ht="12.75" customHeight="1">
      <c r="A410" s="24"/>
      <c r="B410" s="4"/>
      <c r="C410" s="52"/>
      <c r="D410" s="25"/>
      <c r="E410" s="25"/>
      <c r="F410" s="25"/>
      <c r="G410" s="25"/>
      <c r="H410" s="52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</row>
    <row r="411" ht="12.75" customHeight="1">
      <c r="A411" s="24"/>
      <c r="B411" s="4"/>
      <c r="C411" s="52"/>
      <c r="D411" s="25"/>
      <c r="E411" s="25"/>
      <c r="F411" s="25"/>
      <c r="G411" s="25"/>
      <c r="H411" s="52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</row>
    <row r="412" ht="12.75" customHeight="1">
      <c r="A412" s="24"/>
      <c r="B412" s="4"/>
      <c r="C412" s="52"/>
      <c r="D412" s="25"/>
      <c r="E412" s="25"/>
      <c r="F412" s="25"/>
      <c r="G412" s="25"/>
      <c r="H412" s="52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</row>
    <row r="413" ht="12.75" customHeight="1">
      <c r="A413" s="24"/>
      <c r="B413" s="4"/>
      <c r="C413" s="52"/>
      <c r="D413" s="25"/>
      <c r="E413" s="25"/>
      <c r="F413" s="25"/>
      <c r="G413" s="25"/>
      <c r="H413" s="52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</row>
    <row r="414" ht="12.75" customHeight="1">
      <c r="A414" s="24"/>
      <c r="B414" s="4"/>
      <c r="C414" s="52"/>
      <c r="D414" s="25"/>
      <c r="E414" s="25"/>
      <c r="F414" s="25"/>
      <c r="G414" s="25"/>
      <c r="H414" s="52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</row>
    <row r="415" ht="12.75" customHeight="1">
      <c r="A415" s="24"/>
      <c r="B415" s="4"/>
      <c r="C415" s="52"/>
      <c r="D415" s="25"/>
      <c r="E415" s="25"/>
      <c r="F415" s="25"/>
      <c r="G415" s="25"/>
      <c r="H415" s="52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</row>
    <row r="416" ht="12.75" customHeight="1">
      <c r="A416" s="24"/>
      <c r="B416" s="4"/>
      <c r="C416" s="52"/>
      <c r="D416" s="25"/>
      <c r="E416" s="25"/>
      <c r="F416" s="25"/>
      <c r="G416" s="25"/>
      <c r="H416" s="52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</row>
    <row r="417" ht="12.75" customHeight="1">
      <c r="A417" s="24"/>
      <c r="B417" s="4"/>
      <c r="C417" s="52"/>
      <c r="D417" s="25"/>
      <c r="E417" s="25"/>
      <c r="F417" s="25"/>
      <c r="G417" s="25"/>
      <c r="H417" s="52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</row>
    <row r="418" ht="12.75" customHeight="1">
      <c r="A418" s="24"/>
      <c r="B418" s="4"/>
      <c r="C418" s="52"/>
      <c r="D418" s="25"/>
      <c r="E418" s="25"/>
      <c r="F418" s="25"/>
      <c r="G418" s="25"/>
      <c r="H418" s="52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</row>
    <row r="419" ht="12.75" customHeight="1">
      <c r="A419" s="24"/>
      <c r="B419" s="4"/>
      <c r="C419" s="52"/>
      <c r="D419" s="25"/>
      <c r="E419" s="25"/>
      <c r="F419" s="25"/>
      <c r="G419" s="25"/>
      <c r="H419" s="52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</row>
    <row r="420" ht="12.75" customHeight="1">
      <c r="A420" s="24"/>
      <c r="B420" s="4"/>
      <c r="C420" s="52"/>
      <c r="D420" s="25"/>
      <c r="E420" s="25"/>
      <c r="F420" s="25"/>
      <c r="G420" s="25"/>
      <c r="H420" s="52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</row>
    <row r="421" ht="12.75" customHeight="1">
      <c r="A421" s="24"/>
      <c r="B421" s="4"/>
      <c r="C421" s="52"/>
      <c r="D421" s="25"/>
      <c r="E421" s="25"/>
      <c r="F421" s="25"/>
      <c r="G421" s="25"/>
      <c r="H421" s="52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</row>
    <row r="422" ht="12.75" customHeight="1">
      <c r="A422" s="24"/>
      <c r="B422" s="4"/>
      <c r="C422" s="52"/>
      <c r="D422" s="25"/>
      <c r="E422" s="25"/>
      <c r="F422" s="25"/>
      <c r="G422" s="25"/>
      <c r="H422" s="52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</row>
    <row r="423" ht="12.75" customHeight="1">
      <c r="A423" s="24"/>
      <c r="B423" s="4"/>
      <c r="C423" s="52"/>
      <c r="D423" s="25"/>
      <c r="E423" s="25"/>
      <c r="F423" s="25"/>
      <c r="G423" s="25"/>
      <c r="H423" s="52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</row>
    <row r="424" ht="12.75" customHeight="1">
      <c r="A424" s="24"/>
      <c r="B424" s="4"/>
      <c r="C424" s="52"/>
      <c r="D424" s="25"/>
      <c r="E424" s="25"/>
      <c r="F424" s="25"/>
      <c r="G424" s="25"/>
      <c r="H424" s="52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</row>
    <row r="425" ht="12.75" customHeight="1">
      <c r="A425" s="24"/>
      <c r="B425" s="4"/>
      <c r="C425" s="52"/>
      <c r="D425" s="25"/>
      <c r="E425" s="25"/>
      <c r="F425" s="25"/>
      <c r="G425" s="25"/>
      <c r="H425" s="52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</row>
    <row r="426" ht="12.75" customHeight="1">
      <c r="A426" s="24"/>
      <c r="B426" s="4"/>
      <c r="C426" s="52"/>
      <c r="D426" s="25"/>
      <c r="E426" s="25"/>
      <c r="F426" s="25"/>
      <c r="G426" s="25"/>
      <c r="H426" s="52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</row>
    <row r="427" ht="12.75" customHeight="1">
      <c r="A427" s="24"/>
      <c r="B427" s="4"/>
      <c r="C427" s="52"/>
      <c r="D427" s="25"/>
      <c r="E427" s="25"/>
      <c r="F427" s="25"/>
      <c r="G427" s="25"/>
      <c r="H427" s="52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</row>
    <row r="428" ht="12.75" customHeight="1">
      <c r="A428" s="24"/>
      <c r="B428" s="4"/>
      <c r="C428" s="52"/>
      <c r="D428" s="25"/>
      <c r="E428" s="25"/>
      <c r="F428" s="25"/>
      <c r="G428" s="25"/>
      <c r="H428" s="52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</row>
    <row r="429" ht="12.75" customHeight="1">
      <c r="A429" s="24"/>
      <c r="B429" s="4"/>
      <c r="C429" s="52"/>
      <c r="D429" s="25"/>
      <c r="E429" s="25"/>
      <c r="F429" s="25"/>
      <c r="G429" s="25"/>
      <c r="H429" s="52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</row>
    <row r="430" ht="12.75" customHeight="1">
      <c r="A430" s="24"/>
      <c r="B430" s="4"/>
      <c r="C430" s="52"/>
      <c r="D430" s="25"/>
      <c r="E430" s="25"/>
      <c r="F430" s="25"/>
      <c r="G430" s="25"/>
      <c r="H430" s="52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</row>
    <row r="431" ht="12.75" customHeight="1">
      <c r="A431" s="24"/>
      <c r="B431" s="4"/>
      <c r="C431" s="52"/>
      <c r="D431" s="25"/>
      <c r="E431" s="25"/>
      <c r="F431" s="25"/>
      <c r="G431" s="25"/>
      <c r="H431" s="52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</row>
    <row r="432" ht="12.75" customHeight="1">
      <c r="A432" s="24"/>
      <c r="B432" s="4"/>
      <c r="C432" s="52"/>
      <c r="D432" s="25"/>
      <c r="E432" s="25"/>
      <c r="F432" s="25"/>
      <c r="G432" s="25"/>
      <c r="H432" s="52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</row>
    <row r="433" ht="12.75" customHeight="1">
      <c r="A433" s="24"/>
      <c r="B433" s="4"/>
      <c r="C433" s="52"/>
      <c r="D433" s="25"/>
      <c r="E433" s="25"/>
      <c r="F433" s="25"/>
      <c r="G433" s="25"/>
      <c r="H433" s="52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</row>
    <row r="434" ht="12.75" customHeight="1">
      <c r="A434" s="24"/>
      <c r="B434" s="4"/>
      <c r="C434" s="52"/>
      <c r="D434" s="25"/>
      <c r="E434" s="25"/>
      <c r="F434" s="25"/>
      <c r="G434" s="25"/>
      <c r="H434" s="52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</row>
    <row r="435" ht="12.75" customHeight="1">
      <c r="A435" s="24"/>
      <c r="B435" s="4"/>
      <c r="C435" s="52"/>
      <c r="D435" s="25"/>
      <c r="E435" s="25"/>
      <c r="F435" s="25"/>
      <c r="G435" s="25"/>
      <c r="H435" s="52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</row>
    <row r="436" ht="12.75" customHeight="1">
      <c r="A436" s="24"/>
      <c r="B436" s="4"/>
      <c r="C436" s="52"/>
      <c r="D436" s="25"/>
      <c r="E436" s="25"/>
      <c r="F436" s="25"/>
      <c r="G436" s="25"/>
      <c r="H436" s="52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</row>
    <row r="437" ht="12.75" customHeight="1">
      <c r="A437" s="24"/>
      <c r="B437" s="4"/>
      <c r="C437" s="52"/>
      <c r="D437" s="25"/>
      <c r="E437" s="25"/>
      <c r="F437" s="25"/>
      <c r="G437" s="25"/>
      <c r="H437" s="52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</row>
    <row r="438" ht="12.75" customHeight="1">
      <c r="A438" s="24"/>
      <c r="B438" s="4"/>
      <c r="C438" s="52"/>
      <c r="D438" s="25"/>
      <c r="E438" s="25"/>
      <c r="F438" s="25"/>
      <c r="G438" s="25"/>
      <c r="H438" s="52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</row>
    <row r="439" ht="12.75" customHeight="1">
      <c r="A439" s="24"/>
      <c r="B439" s="4"/>
      <c r="C439" s="52"/>
      <c r="D439" s="25"/>
      <c r="E439" s="25"/>
      <c r="F439" s="25"/>
      <c r="G439" s="25"/>
      <c r="H439" s="52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</row>
    <row r="440" ht="12.75" customHeight="1">
      <c r="A440" s="24"/>
      <c r="B440" s="4"/>
      <c r="C440" s="52"/>
      <c r="D440" s="25"/>
      <c r="E440" s="25"/>
      <c r="F440" s="25"/>
      <c r="G440" s="25"/>
      <c r="H440" s="52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</row>
    <row r="441" ht="12.75" customHeight="1">
      <c r="A441" s="24"/>
      <c r="B441" s="4"/>
      <c r="C441" s="52"/>
      <c r="D441" s="25"/>
      <c r="E441" s="25"/>
      <c r="F441" s="25"/>
      <c r="G441" s="25"/>
      <c r="H441" s="52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</row>
    <row r="442" ht="12.75" customHeight="1">
      <c r="A442" s="24"/>
      <c r="B442" s="4"/>
      <c r="C442" s="52"/>
      <c r="D442" s="25"/>
      <c r="E442" s="25"/>
      <c r="F442" s="25"/>
      <c r="G442" s="25"/>
      <c r="H442" s="52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</row>
    <row r="443" ht="12.75" customHeight="1">
      <c r="A443" s="24"/>
      <c r="B443" s="4"/>
      <c r="C443" s="52"/>
      <c r="D443" s="25"/>
      <c r="E443" s="25"/>
      <c r="F443" s="25"/>
      <c r="G443" s="25"/>
      <c r="H443" s="52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</row>
    <row r="444" ht="12.75" customHeight="1">
      <c r="A444" s="24"/>
      <c r="B444" s="4"/>
      <c r="C444" s="52"/>
      <c r="D444" s="25"/>
      <c r="E444" s="25"/>
      <c r="F444" s="25"/>
      <c r="G444" s="25"/>
      <c r="H444" s="52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</row>
    <row r="445" ht="12.75" customHeight="1">
      <c r="A445" s="24"/>
      <c r="B445" s="4"/>
      <c r="C445" s="52"/>
      <c r="D445" s="25"/>
      <c r="E445" s="25"/>
      <c r="F445" s="25"/>
      <c r="G445" s="25"/>
      <c r="H445" s="52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</row>
    <row r="446" ht="12.75" customHeight="1">
      <c r="A446" s="24"/>
      <c r="B446" s="4"/>
      <c r="C446" s="52"/>
      <c r="D446" s="25"/>
      <c r="E446" s="25"/>
      <c r="F446" s="25"/>
      <c r="G446" s="25"/>
      <c r="H446" s="52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</row>
    <row r="447" ht="12.75" customHeight="1">
      <c r="A447" s="24"/>
      <c r="B447" s="4"/>
      <c r="C447" s="52"/>
      <c r="D447" s="25"/>
      <c r="E447" s="25"/>
      <c r="F447" s="25"/>
      <c r="G447" s="25"/>
      <c r="H447" s="52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</row>
    <row r="448" ht="12.75" customHeight="1">
      <c r="A448" s="24"/>
      <c r="B448" s="4"/>
      <c r="C448" s="52"/>
      <c r="D448" s="25"/>
      <c r="E448" s="25"/>
      <c r="F448" s="25"/>
      <c r="G448" s="25"/>
      <c r="H448" s="52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</row>
    <row r="449" ht="12.75" customHeight="1">
      <c r="A449" s="24"/>
      <c r="B449" s="4"/>
      <c r="C449" s="52"/>
      <c r="D449" s="25"/>
      <c r="E449" s="25"/>
      <c r="F449" s="25"/>
      <c r="G449" s="25"/>
      <c r="H449" s="52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</row>
    <row r="450" ht="12.75" customHeight="1">
      <c r="A450" s="24"/>
      <c r="B450" s="4"/>
      <c r="C450" s="52"/>
      <c r="D450" s="25"/>
      <c r="E450" s="25"/>
      <c r="F450" s="25"/>
      <c r="G450" s="25"/>
      <c r="H450" s="52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</row>
    <row r="451" ht="12.75" customHeight="1">
      <c r="A451" s="24"/>
      <c r="B451" s="4"/>
      <c r="C451" s="52"/>
      <c r="D451" s="25"/>
      <c r="E451" s="25"/>
      <c r="F451" s="25"/>
      <c r="G451" s="25"/>
      <c r="H451" s="52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</row>
    <row r="452" ht="12.75" customHeight="1">
      <c r="A452" s="24"/>
      <c r="B452" s="4"/>
      <c r="C452" s="52"/>
      <c r="D452" s="25"/>
      <c r="E452" s="25"/>
      <c r="F452" s="25"/>
      <c r="G452" s="25"/>
      <c r="H452" s="52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</row>
    <row r="453" ht="12.75" customHeight="1">
      <c r="A453" s="24"/>
      <c r="B453" s="4"/>
      <c r="C453" s="52"/>
      <c r="D453" s="25"/>
      <c r="E453" s="25"/>
      <c r="F453" s="25"/>
      <c r="G453" s="25"/>
      <c r="H453" s="52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</row>
    <row r="454" ht="12.75" customHeight="1">
      <c r="A454" s="24"/>
      <c r="B454" s="4"/>
      <c r="C454" s="52"/>
      <c r="D454" s="25"/>
      <c r="E454" s="25"/>
      <c r="F454" s="25"/>
      <c r="G454" s="25"/>
      <c r="H454" s="52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</row>
    <row r="455" ht="12.75" customHeight="1">
      <c r="A455" s="24"/>
      <c r="B455" s="4"/>
      <c r="C455" s="52"/>
      <c r="D455" s="25"/>
      <c r="E455" s="25"/>
      <c r="F455" s="25"/>
      <c r="G455" s="25"/>
      <c r="H455" s="52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</row>
    <row r="456" ht="12.75" customHeight="1">
      <c r="A456" s="24"/>
      <c r="B456" s="4"/>
      <c r="C456" s="52"/>
      <c r="D456" s="25"/>
      <c r="E456" s="25"/>
      <c r="F456" s="25"/>
      <c r="G456" s="25"/>
      <c r="H456" s="52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</row>
    <row r="457" ht="12.75" customHeight="1">
      <c r="A457" s="24"/>
      <c r="B457" s="4"/>
      <c r="C457" s="52"/>
      <c r="D457" s="25"/>
      <c r="E457" s="25"/>
      <c r="F457" s="25"/>
      <c r="G457" s="25"/>
      <c r="H457" s="52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</row>
    <row r="458" ht="12.75" customHeight="1">
      <c r="A458" s="24"/>
      <c r="B458" s="4"/>
      <c r="C458" s="52"/>
      <c r="D458" s="25"/>
      <c r="E458" s="25"/>
      <c r="F458" s="25"/>
      <c r="G458" s="25"/>
      <c r="H458" s="52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</row>
    <row r="459" ht="12.75" customHeight="1">
      <c r="A459" s="24"/>
      <c r="B459" s="4"/>
      <c r="C459" s="52"/>
      <c r="D459" s="25"/>
      <c r="E459" s="25"/>
      <c r="F459" s="25"/>
      <c r="G459" s="25"/>
      <c r="H459" s="52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</row>
    <row r="460" ht="12.75" customHeight="1">
      <c r="A460" s="24"/>
      <c r="B460" s="4"/>
      <c r="C460" s="52"/>
      <c r="D460" s="25"/>
      <c r="E460" s="25"/>
      <c r="F460" s="25"/>
      <c r="G460" s="25"/>
      <c r="H460" s="52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</row>
    <row r="461" ht="12.75" customHeight="1">
      <c r="A461" s="24"/>
      <c r="B461" s="4"/>
      <c r="C461" s="52"/>
      <c r="D461" s="25"/>
      <c r="E461" s="25"/>
      <c r="F461" s="25"/>
      <c r="G461" s="25"/>
      <c r="H461" s="52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</row>
    <row r="462" ht="12.75" customHeight="1">
      <c r="A462" s="24"/>
      <c r="B462" s="4"/>
      <c r="C462" s="52"/>
      <c r="D462" s="25"/>
      <c r="E462" s="25"/>
      <c r="F462" s="25"/>
      <c r="G462" s="25"/>
      <c r="H462" s="52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</row>
    <row r="463" ht="12.75" customHeight="1">
      <c r="A463" s="24"/>
      <c r="B463" s="4"/>
      <c r="C463" s="52"/>
      <c r="D463" s="25"/>
      <c r="E463" s="25"/>
      <c r="F463" s="25"/>
      <c r="G463" s="25"/>
      <c r="H463" s="52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</row>
    <row r="464" ht="12.75" customHeight="1">
      <c r="A464" s="24"/>
      <c r="B464" s="4"/>
      <c r="C464" s="52"/>
      <c r="D464" s="25"/>
      <c r="E464" s="25"/>
      <c r="F464" s="25"/>
      <c r="G464" s="25"/>
      <c r="H464" s="52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</row>
    <row r="465" ht="12.75" customHeight="1">
      <c r="A465" s="24"/>
      <c r="B465" s="4"/>
      <c r="C465" s="52"/>
      <c r="D465" s="25"/>
      <c r="E465" s="25"/>
      <c r="F465" s="25"/>
      <c r="G465" s="25"/>
      <c r="H465" s="52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</row>
    <row r="466" ht="12.75" customHeight="1">
      <c r="A466" s="24"/>
      <c r="B466" s="4"/>
      <c r="C466" s="52"/>
      <c r="D466" s="25"/>
      <c r="E466" s="25"/>
      <c r="F466" s="25"/>
      <c r="G466" s="25"/>
      <c r="H466" s="52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</row>
    <row r="467" ht="12.75" customHeight="1">
      <c r="A467" s="24"/>
      <c r="B467" s="4"/>
      <c r="C467" s="52"/>
      <c r="D467" s="25"/>
      <c r="E467" s="25"/>
      <c r="F467" s="25"/>
      <c r="G467" s="25"/>
      <c r="H467" s="52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</row>
    <row r="468" ht="12.75" customHeight="1">
      <c r="A468" s="24"/>
      <c r="B468" s="4"/>
      <c r="C468" s="52"/>
      <c r="D468" s="25"/>
      <c r="E468" s="25"/>
      <c r="F468" s="25"/>
      <c r="G468" s="25"/>
      <c r="H468" s="52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</row>
    <row r="469" ht="12.75" customHeight="1">
      <c r="A469" s="24"/>
      <c r="B469" s="4"/>
      <c r="C469" s="52"/>
      <c r="D469" s="25"/>
      <c r="E469" s="25"/>
      <c r="F469" s="25"/>
      <c r="G469" s="25"/>
      <c r="H469" s="52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</row>
    <row r="470" ht="12.75" customHeight="1">
      <c r="A470" s="24"/>
      <c r="B470" s="4"/>
      <c r="C470" s="52"/>
      <c r="D470" s="25"/>
      <c r="E470" s="25"/>
      <c r="F470" s="25"/>
      <c r="G470" s="25"/>
      <c r="H470" s="52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</row>
    <row r="471" ht="12.75" customHeight="1">
      <c r="A471" s="24"/>
      <c r="B471" s="4"/>
      <c r="C471" s="52"/>
      <c r="D471" s="25"/>
      <c r="E471" s="25"/>
      <c r="F471" s="25"/>
      <c r="G471" s="25"/>
      <c r="H471" s="52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</row>
    <row r="472" ht="12.75" customHeight="1">
      <c r="A472" s="24"/>
      <c r="B472" s="4"/>
      <c r="C472" s="52"/>
      <c r="D472" s="25"/>
      <c r="E472" s="25"/>
      <c r="F472" s="25"/>
      <c r="G472" s="25"/>
      <c r="H472" s="52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</row>
    <row r="473" ht="12.75" customHeight="1">
      <c r="A473" s="24"/>
      <c r="B473" s="4"/>
      <c r="C473" s="52"/>
      <c r="D473" s="25"/>
      <c r="E473" s="25"/>
      <c r="F473" s="25"/>
      <c r="G473" s="25"/>
      <c r="H473" s="52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</row>
    <row r="474" ht="12.75" customHeight="1">
      <c r="A474" s="24"/>
      <c r="B474" s="4"/>
      <c r="C474" s="52"/>
      <c r="D474" s="25"/>
      <c r="E474" s="25"/>
      <c r="F474" s="25"/>
      <c r="G474" s="25"/>
      <c r="H474" s="52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</row>
    <row r="475" ht="12.75" customHeight="1">
      <c r="A475" s="24"/>
      <c r="B475" s="4"/>
      <c r="C475" s="52"/>
      <c r="D475" s="25"/>
      <c r="E475" s="25"/>
      <c r="F475" s="25"/>
      <c r="G475" s="25"/>
      <c r="H475" s="52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</row>
    <row r="476" ht="12.75" customHeight="1">
      <c r="A476" s="24"/>
      <c r="B476" s="4"/>
      <c r="C476" s="52"/>
      <c r="D476" s="25"/>
      <c r="E476" s="25"/>
      <c r="F476" s="25"/>
      <c r="G476" s="25"/>
      <c r="H476" s="52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</row>
    <row r="477" ht="12.75" customHeight="1">
      <c r="A477" s="24"/>
      <c r="B477" s="4"/>
      <c r="C477" s="52"/>
      <c r="D477" s="25"/>
      <c r="E477" s="25"/>
      <c r="F477" s="25"/>
      <c r="G477" s="25"/>
      <c r="H477" s="52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</row>
    <row r="478" ht="12.75" customHeight="1">
      <c r="A478" s="24"/>
      <c r="B478" s="4"/>
      <c r="C478" s="52"/>
      <c r="D478" s="25"/>
      <c r="E478" s="25"/>
      <c r="F478" s="25"/>
      <c r="G478" s="25"/>
      <c r="H478" s="52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</row>
    <row r="479" ht="12.75" customHeight="1">
      <c r="A479" s="24"/>
      <c r="B479" s="4"/>
      <c r="C479" s="52"/>
      <c r="D479" s="25"/>
      <c r="E479" s="25"/>
      <c r="F479" s="25"/>
      <c r="G479" s="25"/>
      <c r="H479" s="52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</row>
    <row r="480" ht="12.75" customHeight="1">
      <c r="A480" s="24"/>
      <c r="B480" s="4"/>
      <c r="C480" s="52"/>
      <c r="D480" s="25"/>
      <c r="E480" s="25"/>
      <c r="F480" s="25"/>
      <c r="G480" s="25"/>
      <c r="H480" s="52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</row>
    <row r="481" ht="12.75" customHeight="1">
      <c r="A481" s="24"/>
      <c r="B481" s="4"/>
      <c r="C481" s="52"/>
      <c r="D481" s="25"/>
      <c r="E481" s="25"/>
      <c r="F481" s="25"/>
      <c r="G481" s="25"/>
      <c r="H481" s="52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</row>
    <row r="482" ht="12.75" customHeight="1">
      <c r="A482" s="24"/>
      <c r="B482" s="4"/>
      <c r="C482" s="52"/>
      <c r="D482" s="25"/>
      <c r="E482" s="25"/>
      <c r="F482" s="25"/>
      <c r="G482" s="25"/>
      <c r="H482" s="52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</row>
    <row r="483" ht="12.75" customHeight="1">
      <c r="A483" s="24"/>
      <c r="B483" s="4"/>
      <c r="C483" s="52"/>
      <c r="D483" s="25"/>
      <c r="E483" s="25"/>
      <c r="F483" s="25"/>
      <c r="G483" s="25"/>
      <c r="H483" s="52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</row>
    <row r="484" ht="12.75" customHeight="1">
      <c r="A484" s="24"/>
      <c r="B484" s="4"/>
      <c r="C484" s="52"/>
      <c r="D484" s="25"/>
      <c r="E484" s="25"/>
      <c r="F484" s="25"/>
      <c r="G484" s="25"/>
      <c r="H484" s="52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</row>
    <row r="485" ht="12.75" customHeight="1">
      <c r="A485" s="24"/>
      <c r="B485" s="4"/>
      <c r="C485" s="52"/>
      <c r="D485" s="25"/>
      <c r="E485" s="25"/>
      <c r="F485" s="25"/>
      <c r="G485" s="25"/>
      <c r="H485" s="52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</row>
    <row r="486" ht="12.75" customHeight="1">
      <c r="A486" s="24"/>
      <c r="B486" s="4"/>
      <c r="C486" s="52"/>
      <c r="D486" s="25"/>
      <c r="E486" s="25"/>
      <c r="F486" s="25"/>
      <c r="G486" s="25"/>
      <c r="H486" s="52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</row>
    <row r="487" ht="12.75" customHeight="1">
      <c r="A487" s="24"/>
      <c r="B487" s="4"/>
      <c r="C487" s="52"/>
      <c r="D487" s="25"/>
      <c r="E487" s="25"/>
      <c r="F487" s="25"/>
      <c r="G487" s="25"/>
      <c r="H487" s="52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</row>
    <row r="488" ht="12.75" customHeight="1">
      <c r="A488" s="24"/>
      <c r="B488" s="4"/>
      <c r="C488" s="52"/>
      <c r="D488" s="25"/>
      <c r="E488" s="25"/>
      <c r="F488" s="25"/>
      <c r="G488" s="25"/>
      <c r="H488" s="52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</row>
    <row r="489" ht="12.75" customHeight="1">
      <c r="A489" s="24"/>
      <c r="B489" s="4"/>
      <c r="C489" s="52"/>
      <c r="D489" s="25"/>
      <c r="E489" s="25"/>
      <c r="F489" s="25"/>
      <c r="G489" s="25"/>
      <c r="H489" s="52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</row>
    <row r="490" ht="12.75" customHeight="1">
      <c r="A490" s="24"/>
      <c r="B490" s="4"/>
      <c r="C490" s="52"/>
      <c r="D490" s="25"/>
      <c r="E490" s="25"/>
      <c r="F490" s="25"/>
      <c r="G490" s="25"/>
      <c r="H490" s="52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</row>
    <row r="491" ht="12.75" customHeight="1">
      <c r="A491" s="24"/>
      <c r="B491" s="4"/>
      <c r="C491" s="52"/>
      <c r="D491" s="25"/>
      <c r="E491" s="25"/>
      <c r="F491" s="25"/>
      <c r="G491" s="25"/>
      <c r="H491" s="52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</row>
    <row r="492" ht="12.75" customHeight="1">
      <c r="A492" s="24"/>
      <c r="B492" s="4"/>
      <c r="C492" s="52"/>
      <c r="D492" s="25"/>
      <c r="E492" s="25"/>
      <c r="F492" s="25"/>
      <c r="G492" s="25"/>
      <c r="H492" s="52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</row>
    <row r="493" ht="12.75" customHeight="1">
      <c r="A493" s="24"/>
      <c r="B493" s="4"/>
      <c r="C493" s="52"/>
      <c r="D493" s="25"/>
      <c r="E493" s="25"/>
      <c r="F493" s="25"/>
      <c r="G493" s="25"/>
      <c r="H493" s="52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</row>
    <row r="494" ht="12.75" customHeight="1">
      <c r="A494" s="24"/>
      <c r="B494" s="4"/>
      <c r="C494" s="52"/>
      <c r="D494" s="25"/>
      <c r="E494" s="25"/>
      <c r="F494" s="25"/>
      <c r="G494" s="25"/>
      <c r="H494" s="52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</row>
    <row r="495" ht="12.75" customHeight="1">
      <c r="A495" s="24"/>
      <c r="B495" s="4"/>
      <c r="C495" s="52"/>
      <c r="D495" s="25"/>
      <c r="E495" s="25"/>
      <c r="F495" s="25"/>
      <c r="G495" s="25"/>
      <c r="H495" s="52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</row>
    <row r="496" ht="12.75" customHeight="1">
      <c r="A496" s="24"/>
      <c r="B496" s="4"/>
      <c r="C496" s="52"/>
      <c r="D496" s="25"/>
      <c r="E496" s="25"/>
      <c r="F496" s="25"/>
      <c r="G496" s="25"/>
      <c r="H496" s="52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</row>
    <row r="497" ht="12.75" customHeight="1">
      <c r="A497" s="24"/>
      <c r="B497" s="4"/>
      <c r="C497" s="52"/>
      <c r="D497" s="25"/>
      <c r="E497" s="25"/>
      <c r="F497" s="25"/>
      <c r="G497" s="25"/>
      <c r="H497" s="52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</row>
    <row r="498" ht="12.75" customHeight="1">
      <c r="A498" s="24"/>
      <c r="B498" s="4"/>
      <c r="C498" s="52"/>
      <c r="D498" s="25"/>
      <c r="E498" s="25"/>
      <c r="F498" s="25"/>
      <c r="G498" s="25"/>
      <c r="H498" s="52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</row>
    <row r="499" ht="12.75" customHeight="1">
      <c r="A499" s="24"/>
      <c r="B499" s="4"/>
      <c r="C499" s="52"/>
      <c r="D499" s="25"/>
      <c r="E499" s="25"/>
      <c r="F499" s="25"/>
      <c r="G499" s="25"/>
      <c r="H499" s="52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</row>
    <row r="500" ht="12.75" customHeight="1">
      <c r="A500" s="24"/>
      <c r="B500" s="4"/>
      <c r="C500" s="52"/>
      <c r="D500" s="25"/>
      <c r="E500" s="25"/>
      <c r="F500" s="25"/>
      <c r="G500" s="25"/>
      <c r="H500" s="52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</row>
    <row r="501" ht="12.75" customHeight="1">
      <c r="A501" s="24"/>
      <c r="B501" s="4"/>
      <c r="C501" s="52"/>
      <c r="D501" s="25"/>
      <c r="E501" s="25"/>
      <c r="F501" s="25"/>
      <c r="G501" s="25"/>
      <c r="H501" s="52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</row>
    <row r="502" ht="12.75" customHeight="1">
      <c r="A502" s="24"/>
      <c r="B502" s="4"/>
      <c r="C502" s="52"/>
      <c r="D502" s="25"/>
      <c r="E502" s="25"/>
      <c r="F502" s="25"/>
      <c r="G502" s="25"/>
      <c r="H502" s="52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</row>
    <row r="503" ht="12.75" customHeight="1">
      <c r="A503" s="24"/>
      <c r="B503" s="4"/>
      <c r="C503" s="52"/>
      <c r="D503" s="25"/>
      <c r="E503" s="25"/>
      <c r="F503" s="25"/>
      <c r="G503" s="25"/>
      <c r="H503" s="52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</row>
    <row r="504" ht="12.75" customHeight="1">
      <c r="A504" s="24"/>
      <c r="B504" s="4"/>
      <c r="C504" s="52"/>
      <c r="D504" s="25"/>
      <c r="E504" s="25"/>
      <c r="F504" s="25"/>
      <c r="G504" s="25"/>
      <c r="H504" s="52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</row>
    <row r="505" ht="12.75" customHeight="1">
      <c r="A505" s="24"/>
      <c r="B505" s="4"/>
      <c r="C505" s="52"/>
      <c r="D505" s="25"/>
      <c r="E505" s="25"/>
      <c r="F505" s="25"/>
      <c r="G505" s="25"/>
      <c r="H505" s="52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</row>
    <row r="506" ht="12.75" customHeight="1">
      <c r="A506" s="24"/>
      <c r="B506" s="4"/>
      <c r="C506" s="52"/>
      <c r="D506" s="25"/>
      <c r="E506" s="25"/>
      <c r="F506" s="25"/>
      <c r="G506" s="25"/>
      <c r="H506" s="52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</row>
    <row r="507" ht="12.75" customHeight="1">
      <c r="A507" s="24"/>
      <c r="B507" s="4"/>
      <c r="C507" s="52"/>
      <c r="D507" s="25"/>
      <c r="E507" s="25"/>
      <c r="F507" s="25"/>
      <c r="G507" s="25"/>
      <c r="H507" s="52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</row>
    <row r="508" ht="12.75" customHeight="1">
      <c r="A508" s="24"/>
      <c r="B508" s="4"/>
      <c r="C508" s="52"/>
      <c r="D508" s="25"/>
      <c r="E508" s="25"/>
      <c r="F508" s="25"/>
      <c r="G508" s="25"/>
      <c r="H508" s="52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</row>
    <row r="509" ht="12.75" customHeight="1">
      <c r="A509" s="24"/>
      <c r="B509" s="4"/>
      <c r="C509" s="52"/>
      <c r="D509" s="25"/>
      <c r="E509" s="25"/>
      <c r="F509" s="25"/>
      <c r="G509" s="25"/>
      <c r="H509" s="52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</row>
    <row r="510" ht="12.75" customHeight="1">
      <c r="A510" s="24"/>
      <c r="B510" s="4"/>
      <c r="C510" s="52"/>
      <c r="D510" s="25"/>
      <c r="E510" s="25"/>
      <c r="F510" s="25"/>
      <c r="G510" s="25"/>
      <c r="H510" s="52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</row>
    <row r="511" ht="12.75" customHeight="1">
      <c r="A511" s="24"/>
      <c r="B511" s="4"/>
      <c r="C511" s="52"/>
      <c r="D511" s="25"/>
      <c r="E511" s="25"/>
      <c r="F511" s="25"/>
      <c r="G511" s="25"/>
      <c r="H511" s="52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</row>
    <row r="512" ht="12.75" customHeight="1">
      <c r="A512" s="24"/>
      <c r="B512" s="4"/>
      <c r="C512" s="52"/>
      <c r="D512" s="25"/>
      <c r="E512" s="25"/>
      <c r="F512" s="25"/>
      <c r="G512" s="25"/>
      <c r="H512" s="52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</row>
    <row r="513" ht="12.75" customHeight="1">
      <c r="A513" s="24"/>
      <c r="B513" s="4"/>
      <c r="C513" s="52"/>
      <c r="D513" s="25"/>
      <c r="E513" s="25"/>
      <c r="F513" s="25"/>
      <c r="G513" s="25"/>
      <c r="H513" s="52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</row>
    <row r="514" ht="12.75" customHeight="1">
      <c r="A514" s="24"/>
      <c r="B514" s="4"/>
      <c r="C514" s="52"/>
      <c r="D514" s="25"/>
      <c r="E514" s="25"/>
      <c r="F514" s="25"/>
      <c r="G514" s="25"/>
      <c r="H514" s="52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</row>
    <row r="515" ht="12.75" customHeight="1">
      <c r="A515" s="24"/>
      <c r="B515" s="4"/>
      <c r="C515" s="52"/>
      <c r="D515" s="25"/>
      <c r="E515" s="25"/>
      <c r="F515" s="25"/>
      <c r="G515" s="25"/>
      <c r="H515" s="52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</row>
    <row r="516" ht="12.75" customHeight="1">
      <c r="A516" s="24"/>
      <c r="B516" s="4"/>
      <c r="C516" s="52"/>
      <c r="D516" s="25"/>
      <c r="E516" s="25"/>
      <c r="F516" s="25"/>
      <c r="G516" s="25"/>
      <c r="H516" s="52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</row>
    <row r="517" ht="12.75" customHeight="1">
      <c r="A517" s="24"/>
      <c r="B517" s="4"/>
      <c r="C517" s="52"/>
      <c r="D517" s="25"/>
      <c r="E517" s="25"/>
      <c r="F517" s="25"/>
      <c r="G517" s="25"/>
      <c r="H517" s="52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</row>
    <row r="518" ht="12.75" customHeight="1">
      <c r="A518" s="24"/>
      <c r="B518" s="4"/>
      <c r="C518" s="52"/>
      <c r="D518" s="25"/>
      <c r="E518" s="25"/>
      <c r="F518" s="25"/>
      <c r="G518" s="25"/>
      <c r="H518" s="5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</row>
    <row r="519" ht="12.75" customHeight="1">
      <c r="A519" s="24"/>
      <c r="B519" s="4"/>
      <c r="C519" s="52"/>
      <c r="D519" s="25"/>
      <c r="E519" s="25"/>
      <c r="F519" s="25"/>
      <c r="G519" s="25"/>
      <c r="H519" s="52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</row>
    <row r="520" ht="12.75" customHeight="1">
      <c r="A520" s="24"/>
      <c r="B520" s="4"/>
      <c r="C520" s="52"/>
      <c r="D520" s="25"/>
      <c r="E520" s="25"/>
      <c r="F520" s="25"/>
      <c r="G520" s="25"/>
      <c r="H520" s="52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</row>
    <row r="521" ht="12.75" customHeight="1">
      <c r="A521" s="24"/>
      <c r="B521" s="4"/>
      <c r="C521" s="52"/>
      <c r="D521" s="25"/>
      <c r="E521" s="25"/>
      <c r="F521" s="25"/>
      <c r="G521" s="25"/>
      <c r="H521" s="52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</row>
    <row r="522" ht="12.75" customHeight="1">
      <c r="A522" s="24"/>
      <c r="B522" s="4"/>
      <c r="C522" s="52"/>
      <c r="D522" s="25"/>
      <c r="E522" s="25"/>
      <c r="F522" s="25"/>
      <c r="G522" s="25"/>
      <c r="H522" s="52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</row>
    <row r="523" ht="12.75" customHeight="1">
      <c r="A523" s="24"/>
      <c r="B523" s="4"/>
      <c r="C523" s="52"/>
      <c r="D523" s="25"/>
      <c r="E523" s="25"/>
      <c r="F523" s="25"/>
      <c r="G523" s="25"/>
      <c r="H523" s="52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</row>
    <row r="524" ht="12.75" customHeight="1">
      <c r="A524" s="24"/>
      <c r="B524" s="4"/>
      <c r="C524" s="52"/>
      <c r="D524" s="25"/>
      <c r="E524" s="25"/>
      <c r="F524" s="25"/>
      <c r="G524" s="25"/>
      <c r="H524" s="52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</row>
    <row r="525" ht="12.75" customHeight="1">
      <c r="A525" s="24"/>
      <c r="B525" s="4"/>
      <c r="C525" s="52"/>
      <c r="D525" s="25"/>
      <c r="E525" s="25"/>
      <c r="F525" s="25"/>
      <c r="G525" s="25"/>
      <c r="H525" s="52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</row>
    <row r="526" ht="12.75" customHeight="1">
      <c r="A526" s="24"/>
      <c r="B526" s="4"/>
      <c r="C526" s="52"/>
      <c r="D526" s="25"/>
      <c r="E526" s="25"/>
      <c r="F526" s="25"/>
      <c r="G526" s="25"/>
      <c r="H526" s="5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</row>
    <row r="527" ht="12.75" customHeight="1">
      <c r="A527" s="24"/>
      <c r="B527" s="4"/>
      <c r="C527" s="52"/>
      <c r="D527" s="25"/>
      <c r="E527" s="25"/>
      <c r="F527" s="25"/>
      <c r="G527" s="25"/>
      <c r="H527" s="5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</row>
    <row r="528" ht="12.75" customHeight="1">
      <c r="A528" s="24"/>
      <c r="B528" s="4"/>
      <c r="C528" s="52"/>
      <c r="D528" s="25"/>
      <c r="E528" s="25"/>
      <c r="F528" s="25"/>
      <c r="G528" s="25"/>
      <c r="H528" s="5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</row>
    <row r="529" ht="12.75" customHeight="1">
      <c r="A529" s="24"/>
      <c r="B529" s="4"/>
      <c r="C529" s="52"/>
      <c r="D529" s="25"/>
      <c r="E529" s="25"/>
      <c r="F529" s="25"/>
      <c r="G529" s="25"/>
      <c r="H529" s="5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</row>
    <row r="530" ht="12.75" customHeight="1">
      <c r="A530" s="24"/>
      <c r="B530" s="4"/>
      <c r="C530" s="52"/>
      <c r="D530" s="25"/>
      <c r="E530" s="25"/>
      <c r="F530" s="25"/>
      <c r="G530" s="25"/>
      <c r="H530" s="52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</row>
    <row r="531" ht="12.75" customHeight="1">
      <c r="A531" s="24"/>
      <c r="B531" s="4"/>
      <c r="C531" s="52"/>
      <c r="D531" s="25"/>
      <c r="E531" s="25"/>
      <c r="F531" s="25"/>
      <c r="G531" s="25"/>
      <c r="H531" s="5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</row>
    <row r="532" ht="12.75" customHeight="1">
      <c r="A532" s="24"/>
      <c r="B532" s="4"/>
      <c r="C532" s="52"/>
      <c r="D532" s="25"/>
      <c r="E532" s="25"/>
      <c r="F532" s="25"/>
      <c r="G532" s="25"/>
      <c r="H532" s="52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</row>
    <row r="533" ht="12.75" customHeight="1">
      <c r="A533" s="24"/>
      <c r="B533" s="4"/>
      <c r="C533" s="52"/>
      <c r="D533" s="25"/>
      <c r="E533" s="25"/>
      <c r="F533" s="25"/>
      <c r="G533" s="25"/>
      <c r="H533" s="52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</row>
    <row r="534" ht="12.75" customHeight="1">
      <c r="A534" s="24"/>
      <c r="B534" s="4"/>
      <c r="C534" s="52"/>
      <c r="D534" s="25"/>
      <c r="E534" s="25"/>
      <c r="F534" s="25"/>
      <c r="G534" s="25"/>
      <c r="H534" s="52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</row>
    <row r="535" ht="12.75" customHeight="1">
      <c r="A535" s="24"/>
      <c r="B535" s="4"/>
      <c r="C535" s="52"/>
      <c r="D535" s="25"/>
      <c r="E535" s="25"/>
      <c r="F535" s="25"/>
      <c r="G535" s="25"/>
      <c r="H535" s="52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</row>
    <row r="536" ht="12.75" customHeight="1">
      <c r="A536" s="24"/>
      <c r="B536" s="4"/>
      <c r="C536" s="52"/>
      <c r="D536" s="25"/>
      <c r="E536" s="25"/>
      <c r="F536" s="25"/>
      <c r="G536" s="25"/>
      <c r="H536" s="52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</row>
    <row r="537" ht="12.75" customHeight="1">
      <c r="A537" s="24"/>
      <c r="B537" s="4"/>
      <c r="C537" s="52"/>
      <c r="D537" s="25"/>
      <c r="E537" s="25"/>
      <c r="F537" s="25"/>
      <c r="G537" s="25"/>
      <c r="H537" s="52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</row>
    <row r="538" ht="12.75" customHeight="1">
      <c r="A538" s="24"/>
      <c r="B538" s="4"/>
      <c r="C538" s="52"/>
      <c r="D538" s="25"/>
      <c r="E538" s="25"/>
      <c r="F538" s="25"/>
      <c r="G538" s="25"/>
      <c r="H538" s="52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</row>
    <row r="539" ht="12.75" customHeight="1">
      <c r="A539" s="24"/>
      <c r="B539" s="4"/>
      <c r="C539" s="52"/>
      <c r="D539" s="25"/>
      <c r="E539" s="25"/>
      <c r="F539" s="25"/>
      <c r="G539" s="25"/>
      <c r="H539" s="52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</row>
    <row r="540" ht="12.75" customHeight="1">
      <c r="A540" s="24"/>
      <c r="B540" s="4"/>
      <c r="C540" s="52"/>
      <c r="D540" s="25"/>
      <c r="E540" s="25"/>
      <c r="F540" s="25"/>
      <c r="G540" s="25"/>
      <c r="H540" s="52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</row>
    <row r="541" ht="12.75" customHeight="1">
      <c r="A541" s="24"/>
      <c r="B541" s="4"/>
      <c r="C541" s="52"/>
      <c r="D541" s="25"/>
      <c r="E541" s="25"/>
      <c r="F541" s="25"/>
      <c r="G541" s="25"/>
      <c r="H541" s="52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</row>
    <row r="542" ht="12.75" customHeight="1">
      <c r="A542" s="24"/>
      <c r="B542" s="4"/>
      <c r="C542" s="52"/>
      <c r="D542" s="25"/>
      <c r="E542" s="25"/>
      <c r="F542" s="25"/>
      <c r="G542" s="25"/>
      <c r="H542" s="52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</row>
    <row r="543" ht="12.75" customHeight="1">
      <c r="A543" s="24"/>
      <c r="B543" s="4"/>
      <c r="C543" s="52"/>
      <c r="D543" s="25"/>
      <c r="E543" s="25"/>
      <c r="F543" s="25"/>
      <c r="G543" s="25"/>
      <c r="H543" s="52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</row>
    <row r="544" ht="12.75" customHeight="1">
      <c r="A544" s="24"/>
      <c r="B544" s="4"/>
      <c r="C544" s="52"/>
      <c r="D544" s="25"/>
      <c r="E544" s="25"/>
      <c r="F544" s="25"/>
      <c r="G544" s="25"/>
      <c r="H544" s="52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</row>
    <row r="545" ht="12.75" customHeight="1">
      <c r="A545" s="24"/>
      <c r="B545" s="4"/>
      <c r="C545" s="52"/>
      <c r="D545" s="25"/>
      <c r="E545" s="25"/>
      <c r="F545" s="25"/>
      <c r="G545" s="25"/>
      <c r="H545" s="52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</row>
    <row r="546" ht="12.75" customHeight="1">
      <c r="A546" s="24"/>
      <c r="B546" s="4"/>
      <c r="C546" s="52"/>
      <c r="D546" s="25"/>
      <c r="E546" s="25"/>
      <c r="F546" s="25"/>
      <c r="G546" s="25"/>
      <c r="H546" s="5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</row>
    <row r="547" ht="12.75" customHeight="1">
      <c r="A547" s="24"/>
      <c r="B547" s="4"/>
      <c r="C547" s="52"/>
      <c r="D547" s="25"/>
      <c r="E547" s="25"/>
      <c r="F547" s="25"/>
      <c r="G547" s="25"/>
      <c r="H547" s="52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</row>
    <row r="548" ht="12.75" customHeight="1">
      <c r="A548" s="24"/>
      <c r="B548" s="4"/>
      <c r="C548" s="52"/>
      <c r="D548" s="25"/>
      <c r="E548" s="25"/>
      <c r="F548" s="25"/>
      <c r="G548" s="25"/>
      <c r="H548" s="52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</row>
    <row r="549" ht="12.75" customHeight="1">
      <c r="A549" s="24"/>
      <c r="B549" s="4"/>
      <c r="C549" s="52"/>
      <c r="D549" s="25"/>
      <c r="E549" s="25"/>
      <c r="F549" s="25"/>
      <c r="G549" s="25"/>
      <c r="H549" s="52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</row>
    <row r="550" ht="12.75" customHeight="1">
      <c r="A550" s="24"/>
      <c r="B550" s="4"/>
      <c r="C550" s="52"/>
      <c r="D550" s="25"/>
      <c r="E550" s="25"/>
      <c r="F550" s="25"/>
      <c r="G550" s="25"/>
      <c r="H550" s="52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</row>
    <row r="551" ht="12.75" customHeight="1">
      <c r="A551" s="24"/>
      <c r="B551" s="4"/>
      <c r="C551" s="52"/>
      <c r="D551" s="25"/>
      <c r="E551" s="25"/>
      <c r="F551" s="25"/>
      <c r="G551" s="25"/>
      <c r="H551" s="52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</row>
    <row r="552" ht="12.75" customHeight="1">
      <c r="A552" s="24"/>
      <c r="B552" s="4"/>
      <c r="C552" s="52"/>
      <c r="D552" s="25"/>
      <c r="E552" s="25"/>
      <c r="F552" s="25"/>
      <c r="G552" s="25"/>
      <c r="H552" s="52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</row>
    <row r="553" ht="12.75" customHeight="1">
      <c r="A553" s="24"/>
      <c r="B553" s="4"/>
      <c r="C553" s="52"/>
      <c r="D553" s="25"/>
      <c r="E553" s="25"/>
      <c r="F553" s="25"/>
      <c r="G553" s="25"/>
      <c r="H553" s="52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</row>
    <row r="554" ht="12.75" customHeight="1">
      <c r="A554" s="24"/>
      <c r="B554" s="4"/>
      <c r="C554" s="52"/>
      <c r="D554" s="25"/>
      <c r="E554" s="25"/>
      <c r="F554" s="25"/>
      <c r="G554" s="25"/>
      <c r="H554" s="52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</row>
    <row r="555" ht="12.75" customHeight="1">
      <c r="A555" s="24"/>
      <c r="B555" s="4"/>
      <c r="C555" s="52"/>
      <c r="D555" s="25"/>
      <c r="E555" s="25"/>
      <c r="F555" s="25"/>
      <c r="G555" s="25"/>
      <c r="H555" s="52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</row>
    <row r="556" ht="12.75" customHeight="1">
      <c r="A556" s="24"/>
      <c r="B556" s="4"/>
      <c r="C556" s="52"/>
      <c r="D556" s="25"/>
      <c r="E556" s="25"/>
      <c r="F556" s="25"/>
      <c r="G556" s="25"/>
      <c r="H556" s="52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</row>
    <row r="557" ht="12.75" customHeight="1">
      <c r="A557" s="24"/>
      <c r="B557" s="4"/>
      <c r="C557" s="52"/>
      <c r="D557" s="25"/>
      <c r="E557" s="25"/>
      <c r="F557" s="25"/>
      <c r="G557" s="25"/>
      <c r="H557" s="5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</row>
    <row r="558" ht="12.75" customHeight="1">
      <c r="A558" s="24"/>
      <c r="B558" s="4"/>
      <c r="C558" s="52"/>
      <c r="D558" s="25"/>
      <c r="E558" s="25"/>
      <c r="F558" s="25"/>
      <c r="G558" s="25"/>
      <c r="H558" s="52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</row>
    <row r="559" ht="12.75" customHeight="1">
      <c r="A559" s="24"/>
      <c r="B559" s="4"/>
      <c r="C559" s="52"/>
      <c r="D559" s="25"/>
      <c r="E559" s="25"/>
      <c r="F559" s="25"/>
      <c r="G559" s="25"/>
      <c r="H559" s="52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</row>
    <row r="560" ht="12.75" customHeight="1">
      <c r="A560" s="24"/>
      <c r="B560" s="4"/>
      <c r="C560" s="52"/>
      <c r="D560" s="25"/>
      <c r="E560" s="25"/>
      <c r="F560" s="25"/>
      <c r="G560" s="25"/>
      <c r="H560" s="52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</row>
    <row r="561" ht="12.75" customHeight="1">
      <c r="A561" s="24"/>
      <c r="B561" s="4"/>
      <c r="C561" s="52"/>
      <c r="D561" s="25"/>
      <c r="E561" s="25"/>
      <c r="F561" s="25"/>
      <c r="G561" s="25"/>
      <c r="H561" s="52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</row>
    <row r="562" ht="12.75" customHeight="1">
      <c r="A562" s="24"/>
      <c r="B562" s="4"/>
      <c r="C562" s="52"/>
      <c r="D562" s="25"/>
      <c r="E562" s="25"/>
      <c r="F562" s="25"/>
      <c r="G562" s="25"/>
      <c r="H562" s="52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</row>
    <row r="563" ht="12.75" customHeight="1">
      <c r="A563" s="24"/>
      <c r="B563" s="4"/>
      <c r="C563" s="52"/>
      <c r="D563" s="25"/>
      <c r="E563" s="25"/>
      <c r="F563" s="25"/>
      <c r="G563" s="25"/>
      <c r="H563" s="5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</row>
    <row r="564" ht="12.75" customHeight="1">
      <c r="A564" s="24"/>
      <c r="B564" s="4"/>
      <c r="C564" s="52"/>
      <c r="D564" s="25"/>
      <c r="E564" s="25"/>
      <c r="F564" s="25"/>
      <c r="G564" s="25"/>
      <c r="H564" s="52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</row>
    <row r="565" ht="12.75" customHeight="1">
      <c r="A565" s="24"/>
      <c r="B565" s="4"/>
      <c r="C565" s="52"/>
      <c r="D565" s="25"/>
      <c r="E565" s="25"/>
      <c r="F565" s="25"/>
      <c r="G565" s="25"/>
      <c r="H565" s="52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</row>
    <row r="566" ht="12.75" customHeight="1">
      <c r="A566" s="24"/>
      <c r="B566" s="4"/>
      <c r="C566" s="52"/>
      <c r="D566" s="25"/>
      <c r="E566" s="25"/>
      <c r="F566" s="25"/>
      <c r="G566" s="25"/>
      <c r="H566" s="52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</row>
    <row r="567" ht="12.75" customHeight="1">
      <c r="A567" s="24"/>
      <c r="B567" s="4"/>
      <c r="C567" s="52"/>
      <c r="D567" s="25"/>
      <c r="E567" s="25"/>
      <c r="F567" s="25"/>
      <c r="G567" s="25"/>
      <c r="H567" s="5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</row>
    <row r="568" ht="12.75" customHeight="1">
      <c r="A568" s="24"/>
      <c r="B568" s="4"/>
      <c r="C568" s="52"/>
      <c r="D568" s="25"/>
      <c r="E568" s="25"/>
      <c r="F568" s="25"/>
      <c r="G568" s="25"/>
      <c r="H568" s="52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</row>
    <row r="569" ht="12.75" customHeight="1">
      <c r="A569" s="24"/>
      <c r="B569" s="4"/>
      <c r="C569" s="52"/>
      <c r="D569" s="25"/>
      <c r="E569" s="25"/>
      <c r="F569" s="25"/>
      <c r="G569" s="25"/>
      <c r="H569" s="52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</row>
    <row r="570" ht="12.75" customHeight="1">
      <c r="A570" s="24"/>
      <c r="B570" s="4"/>
      <c r="C570" s="52"/>
      <c r="D570" s="25"/>
      <c r="E570" s="25"/>
      <c r="F570" s="25"/>
      <c r="G570" s="25"/>
      <c r="H570" s="52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</row>
    <row r="571" ht="12.75" customHeight="1">
      <c r="A571" s="24"/>
      <c r="B571" s="4"/>
      <c r="C571" s="52"/>
      <c r="D571" s="25"/>
      <c r="E571" s="25"/>
      <c r="F571" s="25"/>
      <c r="G571" s="25"/>
      <c r="H571" s="5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</row>
    <row r="572" ht="12.75" customHeight="1">
      <c r="A572" s="24"/>
      <c r="B572" s="4"/>
      <c r="C572" s="52"/>
      <c r="D572" s="25"/>
      <c r="E572" s="25"/>
      <c r="F572" s="25"/>
      <c r="G572" s="25"/>
      <c r="H572" s="52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</row>
    <row r="573" ht="12.75" customHeight="1">
      <c r="A573" s="24"/>
      <c r="B573" s="4"/>
      <c r="C573" s="52"/>
      <c r="D573" s="25"/>
      <c r="E573" s="25"/>
      <c r="F573" s="25"/>
      <c r="G573" s="25"/>
      <c r="H573" s="52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</row>
    <row r="574" ht="12.75" customHeight="1">
      <c r="A574" s="24"/>
      <c r="B574" s="4"/>
      <c r="C574" s="52"/>
      <c r="D574" s="25"/>
      <c r="E574" s="25"/>
      <c r="F574" s="25"/>
      <c r="G574" s="25"/>
      <c r="H574" s="52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</row>
    <row r="575" ht="12.75" customHeight="1">
      <c r="A575" s="24"/>
      <c r="B575" s="4"/>
      <c r="C575" s="52"/>
      <c r="D575" s="25"/>
      <c r="E575" s="25"/>
      <c r="F575" s="25"/>
      <c r="G575" s="25"/>
      <c r="H575" s="52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</row>
    <row r="576" ht="12.75" customHeight="1">
      <c r="A576" s="24"/>
      <c r="B576" s="4"/>
      <c r="C576" s="52"/>
      <c r="D576" s="25"/>
      <c r="E576" s="25"/>
      <c r="F576" s="25"/>
      <c r="G576" s="25"/>
      <c r="H576" s="52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</row>
    <row r="577" ht="12.75" customHeight="1">
      <c r="A577" s="24"/>
      <c r="B577" s="4"/>
      <c r="C577" s="52"/>
      <c r="D577" s="25"/>
      <c r="E577" s="25"/>
      <c r="F577" s="25"/>
      <c r="G577" s="25"/>
      <c r="H577" s="52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</row>
    <row r="578" ht="12.75" customHeight="1">
      <c r="A578" s="24"/>
      <c r="B578" s="4"/>
      <c r="C578" s="52"/>
      <c r="D578" s="25"/>
      <c r="E578" s="25"/>
      <c r="F578" s="25"/>
      <c r="G578" s="25"/>
      <c r="H578" s="52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</row>
    <row r="579" ht="12.75" customHeight="1">
      <c r="A579" s="24"/>
      <c r="B579" s="4"/>
      <c r="C579" s="52"/>
      <c r="D579" s="25"/>
      <c r="E579" s="25"/>
      <c r="F579" s="25"/>
      <c r="G579" s="25"/>
      <c r="H579" s="52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</row>
    <row r="580" ht="12.75" customHeight="1">
      <c r="A580" s="24"/>
      <c r="B580" s="4"/>
      <c r="C580" s="52"/>
      <c r="D580" s="25"/>
      <c r="E580" s="25"/>
      <c r="F580" s="25"/>
      <c r="G580" s="25"/>
      <c r="H580" s="52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</row>
    <row r="581" ht="12.75" customHeight="1">
      <c r="A581" s="24"/>
      <c r="B581" s="4"/>
      <c r="C581" s="52"/>
      <c r="D581" s="25"/>
      <c r="E581" s="25"/>
      <c r="F581" s="25"/>
      <c r="G581" s="25"/>
      <c r="H581" s="52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</row>
    <row r="582" ht="12.75" customHeight="1">
      <c r="A582" s="24"/>
      <c r="B582" s="4"/>
      <c r="C582" s="52"/>
      <c r="D582" s="25"/>
      <c r="E582" s="25"/>
      <c r="F582" s="25"/>
      <c r="G582" s="25"/>
      <c r="H582" s="52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</row>
    <row r="583" ht="12.75" customHeight="1">
      <c r="A583" s="24"/>
      <c r="B583" s="4"/>
      <c r="C583" s="52"/>
      <c r="D583" s="25"/>
      <c r="E583" s="25"/>
      <c r="F583" s="25"/>
      <c r="G583" s="25"/>
      <c r="H583" s="52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</row>
    <row r="584" ht="12.75" customHeight="1">
      <c r="A584" s="24"/>
      <c r="B584" s="4"/>
      <c r="C584" s="52"/>
      <c r="D584" s="25"/>
      <c r="E584" s="25"/>
      <c r="F584" s="25"/>
      <c r="G584" s="25"/>
      <c r="H584" s="52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</row>
    <row r="585" ht="12.75" customHeight="1">
      <c r="A585" s="24"/>
      <c r="B585" s="4"/>
      <c r="C585" s="52"/>
      <c r="D585" s="25"/>
      <c r="E585" s="25"/>
      <c r="F585" s="25"/>
      <c r="G585" s="25"/>
      <c r="H585" s="52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</row>
    <row r="586" ht="12.75" customHeight="1">
      <c r="A586" s="24"/>
      <c r="B586" s="4"/>
      <c r="C586" s="52"/>
      <c r="D586" s="25"/>
      <c r="E586" s="25"/>
      <c r="F586" s="25"/>
      <c r="G586" s="25"/>
      <c r="H586" s="52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</row>
    <row r="587" ht="12.75" customHeight="1">
      <c r="A587" s="24"/>
      <c r="B587" s="4"/>
      <c r="C587" s="52"/>
      <c r="D587" s="25"/>
      <c r="E587" s="25"/>
      <c r="F587" s="25"/>
      <c r="G587" s="25"/>
      <c r="H587" s="52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</row>
    <row r="588" ht="12.75" customHeight="1">
      <c r="A588" s="24"/>
      <c r="B588" s="4"/>
      <c r="C588" s="52"/>
      <c r="D588" s="25"/>
      <c r="E588" s="25"/>
      <c r="F588" s="25"/>
      <c r="G588" s="25"/>
      <c r="H588" s="52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</row>
    <row r="589" ht="12.75" customHeight="1">
      <c r="A589" s="24"/>
      <c r="B589" s="4"/>
      <c r="C589" s="52"/>
      <c r="D589" s="25"/>
      <c r="E589" s="25"/>
      <c r="F589" s="25"/>
      <c r="G589" s="25"/>
      <c r="H589" s="52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</row>
    <row r="590" ht="12.75" customHeight="1">
      <c r="A590" s="24"/>
      <c r="B590" s="4"/>
      <c r="C590" s="52"/>
      <c r="D590" s="25"/>
      <c r="E590" s="25"/>
      <c r="F590" s="25"/>
      <c r="G590" s="25"/>
      <c r="H590" s="52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</row>
    <row r="591" ht="12.75" customHeight="1">
      <c r="A591" s="24"/>
      <c r="B591" s="4"/>
      <c r="C591" s="52"/>
      <c r="D591" s="25"/>
      <c r="E591" s="25"/>
      <c r="F591" s="25"/>
      <c r="G591" s="25"/>
      <c r="H591" s="52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</row>
    <row r="592" ht="12.75" customHeight="1">
      <c r="A592" s="24"/>
      <c r="B592" s="4"/>
      <c r="C592" s="52"/>
      <c r="D592" s="25"/>
      <c r="E592" s="25"/>
      <c r="F592" s="25"/>
      <c r="G592" s="25"/>
      <c r="H592" s="52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</row>
    <row r="593" ht="12.75" customHeight="1">
      <c r="A593" s="24"/>
      <c r="B593" s="4"/>
      <c r="C593" s="52"/>
      <c r="D593" s="25"/>
      <c r="E593" s="25"/>
      <c r="F593" s="25"/>
      <c r="G593" s="25"/>
      <c r="H593" s="52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</row>
    <row r="594" ht="12.75" customHeight="1">
      <c r="A594" s="24"/>
      <c r="B594" s="4"/>
      <c r="C594" s="52"/>
      <c r="D594" s="25"/>
      <c r="E594" s="25"/>
      <c r="F594" s="25"/>
      <c r="G594" s="25"/>
      <c r="H594" s="52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</row>
    <row r="595" ht="12.75" customHeight="1">
      <c r="A595" s="24"/>
      <c r="B595" s="4"/>
      <c r="C595" s="52"/>
      <c r="D595" s="25"/>
      <c r="E595" s="25"/>
      <c r="F595" s="25"/>
      <c r="G595" s="25"/>
      <c r="H595" s="52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</row>
    <row r="596" ht="12.75" customHeight="1">
      <c r="A596" s="24"/>
      <c r="B596" s="4"/>
      <c r="C596" s="52"/>
      <c r="D596" s="25"/>
      <c r="E596" s="25"/>
      <c r="F596" s="25"/>
      <c r="G596" s="25"/>
      <c r="H596" s="52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</row>
    <row r="597" ht="12.75" customHeight="1">
      <c r="A597" s="24"/>
      <c r="B597" s="4"/>
      <c r="C597" s="52"/>
      <c r="D597" s="25"/>
      <c r="E597" s="25"/>
      <c r="F597" s="25"/>
      <c r="G597" s="25"/>
      <c r="H597" s="52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</row>
    <row r="598" ht="12.75" customHeight="1">
      <c r="A598" s="24"/>
      <c r="B598" s="4"/>
      <c r="C598" s="52"/>
      <c r="D598" s="25"/>
      <c r="E598" s="25"/>
      <c r="F598" s="25"/>
      <c r="G598" s="25"/>
      <c r="H598" s="52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</row>
    <row r="599" ht="12.75" customHeight="1">
      <c r="A599" s="24"/>
      <c r="B599" s="4"/>
      <c r="C599" s="52"/>
      <c r="D599" s="25"/>
      <c r="E599" s="25"/>
      <c r="F599" s="25"/>
      <c r="G599" s="25"/>
      <c r="H599" s="52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</row>
    <row r="600" ht="12.75" customHeight="1">
      <c r="A600" s="24"/>
      <c r="B600" s="4"/>
      <c r="C600" s="52"/>
      <c r="D600" s="25"/>
      <c r="E600" s="25"/>
      <c r="F600" s="25"/>
      <c r="G600" s="25"/>
      <c r="H600" s="52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</row>
    <row r="601" ht="12.75" customHeight="1">
      <c r="A601" s="24"/>
      <c r="B601" s="4"/>
      <c r="C601" s="52"/>
      <c r="D601" s="25"/>
      <c r="E601" s="25"/>
      <c r="F601" s="25"/>
      <c r="G601" s="25"/>
      <c r="H601" s="52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</row>
    <row r="602" ht="12.75" customHeight="1">
      <c r="A602" s="24"/>
      <c r="B602" s="4"/>
      <c r="C602" s="52"/>
      <c r="D602" s="25"/>
      <c r="E602" s="25"/>
      <c r="F602" s="25"/>
      <c r="G602" s="25"/>
      <c r="H602" s="52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</row>
    <row r="603" ht="12.75" customHeight="1">
      <c r="A603" s="24"/>
      <c r="B603" s="4"/>
      <c r="C603" s="52"/>
      <c r="D603" s="25"/>
      <c r="E603" s="25"/>
      <c r="F603" s="25"/>
      <c r="G603" s="25"/>
      <c r="H603" s="52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</row>
    <row r="604" ht="12.75" customHeight="1">
      <c r="A604" s="24"/>
      <c r="B604" s="4"/>
      <c r="C604" s="52"/>
      <c r="D604" s="25"/>
      <c r="E604" s="25"/>
      <c r="F604" s="25"/>
      <c r="G604" s="25"/>
      <c r="H604" s="52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</row>
    <row r="605" ht="12.75" customHeight="1">
      <c r="A605" s="24"/>
      <c r="B605" s="4"/>
      <c r="C605" s="52"/>
      <c r="D605" s="25"/>
      <c r="E605" s="25"/>
      <c r="F605" s="25"/>
      <c r="G605" s="25"/>
      <c r="H605" s="52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</row>
    <row r="606" ht="12.75" customHeight="1">
      <c r="A606" s="24"/>
      <c r="B606" s="4"/>
      <c r="C606" s="52"/>
      <c r="D606" s="25"/>
      <c r="E606" s="25"/>
      <c r="F606" s="25"/>
      <c r="G606" s="25"/>
      <c r="H606" s="52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</row>
    <row r="607" ht="12.75" customHeight="1">
      <c r="A607" s="24"/>
      <c r="B607" s="4"/>
      <c r="C607" s="52"/>
      <c r="D607" s="25"/>
      <c r="E607" s="25"/>
      <c r="F607" s="25"/>
      <c r="G607" s="25"/>
      <c r="H607" s="52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</row>
    <row r="608" ht="12.75" customHeight="1">
      <c r="A608" s="24"/>
      <c r="B608" s="4"/>
      <c r="C608" s="52"/>
      <c r="D608" s="25"/>
      <c r="E608" s="25"/>
      <c r="F608" s="25"/>
      <c r="G608" s="25"/>
      <c r="H608" s="52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</row>
    <row r="609" ht="12.75" customHeight="1">
      <c r="A609" s="24"/>
      <c r="B609" s="4"/>
      <c r="C609" s="52"/>
      <c r="D609" s="25"/>
      <c r="E609" s="25"/>
      <c r="F609" s="25"/>
      <c r="G609" s="25"/>
      <c r="H609" s="52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</row>
    <row r="610" ht="12.75" customHeight="1">
      <c r="A610" s="24"/>
      <c r="B610" s="4"/>
      <c r="C610" s="52"/>
      <c r="D610" s="25"/>
      <c r="E610" s="25"/>
      <c r="F610" s="25"/>
      <c r="G610" s="25"/>
      <c r="H610" s="52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</row>
    <row r="611" ht="12.75" customHeight="1">
      <c r="A611" s="24"/>
      <c r="B611" s="4"/>
      <c r="C611" s="52"/>
      <c r="D611" s="25"/>
      <c r="E611" s="25"/>
      <c r="F611" s="25"/>
      <c r="G611" s="25"/>
      <c r="H611" s="52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</row>
    <row r="612" ht="12.75" customHeight="1">
      <c r="A612" s="24"/>
      <c r="B612" s="4"/>
      <c r="C612" s="52"/>
      <c r="D612" s="25"/>
      <c r="E612" s="25"/>
      <c r="F612" s="25"/>
      <c r="G612" s="25"/>
      <c r="H612" s="52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</row>
    <row r="613" ht="12.75" customHeight="1">
      <c r="A613" s="24"/>
      <c r="B613" s="4"/>
      <c r="C613" s="52"/>
      <c r="D613" s="25"/>
      <c r="E613" s="25"/>
      <c r="F613" s="25"/>
      <c r="G613" s="25"/>
      <c r="H613" s="52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</row>
    <row r="614" ht="12.75" customHeight="1">
      <c r="A614" s="24"/>
      <c r="B614" s="4"/>
      <c r="C614" s="52"/>
      <c r="D614" s="25"/>
      <c r="E614" s="25"/>
      <c r="F614" s="25"/>
      <c r="G614" s="25"/>
      <c r="H614" s="52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</row>
    <row r="615" ht="12.75" customHeight="1">
      <c r="A615" s="24"/>
      <c r="B615" s="4"/>
      <c r="C615" s="52"/>
      <c r="D615" s="25"/>
      <c r="E615" s="25"/>
      <c r="F615" s="25"/>
      <c r="G615" s="25"/>
      <c r="H615" s="52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</row>
    <row r="616" ht="12.75" customHeight="1">
      <c r="A616" s="24"/>
      <c r="B616" s="4"/>
      <c r="C616" s="52"/>
      <c r="D616" s="25"/>
      <c r="E616" s="25"/>
      <c r="F616" s="25"/>
      <c r="G616" s="25"/>
      <c r="H616" s="52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</row>
    <row r="617" ht="12.75" customHeight="1">
      <c r="A617" s="24"/>
      <c r="B617" s="4"/>
      <c r="C617" s="52"/>
      <c r="D617" s="25"/>
      <c r="E617" s="25"/>
      <c r="F617" s="25"/>
      <c r="G617" s="25"/>
      <c r="H617" s="52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</row>
    <row r="618" ht="12.75" customHeight="1">
      <c r="A618" s="24"/>
      <c r="B618" s="4"/>
      <c r="C618" s="52"/>
      <c r="D618" s="25"/>
      <c r="E618" s="25"/>
      <c r="F618" s="25"/>
      <c r="G618" s="25"/>
      <c r="H618" s="52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</row>
    <row r="619" ht="12.75" customHeight="1">
      <c r="A619" s="24"/>
      <c r="B619" s="4"/>
      <c r="C619" s="52"/>
      <c r="D619" s="25"/>
      <c r="E619" s="25"/>
      <c r="F619" s="25"/>
      <c r="G619" s="25"/>
      <c r="H619" s="52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</row>
    <row r="620" ht="12.75" customHeight="1">
      <c r="A620" s="24"/>
      <c r="B620" s="4"/>
      <c r="C620" s="52"/>
      <c r="D620" s="25"/>
      <c r="E620" s="25"/>
      <c r="F620" s="25"/>
      <c r="G620" s="25"/>
      <c r="H620" s="52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</row>
    <row r="621" ht="12.75" customHeight="1">
      <c r="A621" s="24"/>
      <c r="B621" s="4"/>
      <c r="C621" s="52"/>
      <c r="D621" s="25"/>
      <c r="E621" s="25"/>
      <c r="F621" s="25"/>
      <c r="G621" s="25"/>
      <c r="H621" s="52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</row>
    <row r="622" ht="12.75" customHeight="1">
      <c r="A622" s="24"/>
      <c r="B622" s="4"/>
      <c r="C622" s="52"/>
      <c r="D622" s="25"/>
      <c r="E622" s="25"/>
      <c r="F622" s="25"/>
      <c r="G622" s="25"/>
      <c r="H622" s="52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</row>
    <row r="623" ht="12.75" customHeight="1">
      <c r="A623" s="24"/>
      <c r="B623" s="4"/>
      <c r="C623" s="52"/>
      <c r="D623" s="25"/>
      <c r="E623" s="25"/>
      <c r="F623" s="25"/>
      <c r="G623" s="25"/>
      <c r="H623" s="52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</row>
    <row r="624" ht="12.75" customHeight="1">
      <c r="A624" s="24"/>
      <c r="B624" s="4"/>
      <c r="C624" s="52"/>
      <c r="D624" s="25"/>
      <c r="E624" s="25"/>
      <c r="F624" s="25"/>
      <c r="G624" s="25"/>
      <c r="H624" s="52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</row>
    <row r="625" ht="12.75" customHeight="1">
      <c r="A625" s="24"/>
      <c r="B625" s="4"/>
      <c r="C625" s="52"/>
      <c r="D625" s="25"/>
      <c r="E625" s="25"/>
      <c r="F625" s="25"/>
      <c r="G625" s="25"/>
      <c r="H625" s="52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</row>
    <row r="626" ht="12.75" customHeight="1">
      <c r="A626" s="24"/>
      <c r="B626" s="4"/>
      <c r="C626" s="52"/>
      <c r="D626" s="25"/>
      <c r="E626" s="25"/>
      <c r="F626" s="25"/>
      <c r="G626" s="25"/>
      <c r="H626" s="52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</row>
    <row r="627" ht="12.75" customHeight="1">
      <c r="A627" s="24"/>
      <c r="B627" s="4"/>
      <c r="C627" s="52"/>
      <c r="D627" s="25"/>
      <c r="E627" s="25"/>
      <c r="F627" s="25"/>
      <c r="G627" s="25"/>
      <c r="H627" s="52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</row>
    <row r="628" ht="12.75" customHeight="1">
      <c r="A628" s="24"/>
      <c r="B628" s="4"/>
      <c r="C628" s="52"/>
      <c r="D628" s="25"/>
      <c r="E628" s="25"/>
      <c r="F628" s="25"/>
      <c r="G628" s="25"/>
      <c r="H628" s="52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</row>
    <row r="629" ht="12.75" customHeight="1">
      <c r="A629" s="24"/>
      <c r="B629" s="4"/>
      <c r="C629" s="52"/>
      <c r="D629" s="25"/>
      <c r="E629" s="25"/>
      <c r="F629" s="25"/>
      <c r="G629" s="25"/>
      <c r="H629" s="52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</row>
    <row r="630" ht="12.75" customHeight="1">
      <c r="A630" s="24"/>
      <c r="B630" s="4"/>
      <c r="C630" s="52"/>
      <c r="D630" s="25"/>
      <c r="E630" s="25"/>
      <c r="F630" s="25"/>
      <c r="G630" s="25"/>
      <c r="H630" s="52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</row>
    <row r="631" ht="12.75" customHeight="1">
      <c r="A631" s="24"/>
      <c r="B631" s="4"/>
      <c r="C631" s="52"/>
      <c r="D631" s="25"/>
      <c r="E631" s="25"/>
      <c r="F631" s="25"/>
      <c r="G631" s="25"/>
      <c r="H631" s="52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</row>
    <row r="632" ht="12.75" customHeight="1">
      <c r="A632" s="24"/>
      <c r="B632" s="4"/>
      <c r="C632" s="52"/>
      <c r="D632" s="25"/>
      <c r="E632" s="25"/>
      <c r="F632" s="25"/>
      <c r="G632" s="25"/>
      <c r="H632" s="52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</row>
    <row r="633" ht="12.75" customHeight="1">
      <c r="A633" s="24"/>
      <c r="B633" s="4"/>
      <c r="C633" s="52"/>
      <c r="D633" s="25"/>
      <c r="E633" s="25"/>
      <c r="F633" s="25"/>
      <c r="G633" s="25"/>
      <c r="H633" s="52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</row>
    <row r="634" ht="12.75" customHeight="1">
      <c r="A634" s="24"/>
      <c r="B634" s="4"/>
      <c r="C634" s="52"/>
      <c r="D634" s="25"/>
      <c r="E634" s="25"/>
      <c r="F634" s="25"/>
      <c r="G634" s="25"/>
      <c r="H634" s="52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</row>
    <row r="635" ht="12.75" customHeight="1">
      <c r="A635" s="24"/>
      <c r="B635" s="4"/>
      <c r="C635" s="52"/>
      <c r="D635" s="25"/>
      <c r="E635" s="25"/>
      <c r="F635" s="25"/>
      <c r="G635" s="25"/>
      <c r="H635" s="52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</row>
    <row r="636" ht="12.75" customHeight="1">
      <c r="A636" s="24"/>
      <c r="B636" s="4"/>
      <c r="C636" s="52"/>
      <c r="D636" s="25"/>
      <c r="E636" s="25"/>
      <c r="F636" s="25"/>
      <c r="G636" s="25"/>
      <c r="H636" s="52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</row>
    <row r="637" ht="12.75" customHeight="1">
      <c r="A637" s="24"/>
      <c r="B637" s="4"/>
      <c r="C637" s="52"/>
      <c r="D637" s="25"/>
      <c r="E637" s="25"/>
      <c r="F637" s="25"/>
      <c r="G637" s="25"/>
      <c r="H637" s="52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</row>
    <row r="638" ht="12.75" customHeight="1">
      <c r="A638" s="24"/>
      <c r="B638" s="4"/>
      <c r="C638" s="52"/>
      <c r="D638" s="25"/>
      <c r="E638" s="25"/>
      <c r="F638" s="25"/>
      <c r="G638" s="25"/>
      <c r="H638" s="52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</row>
    <row r="639" ht="12.75" customHeight="1">
      <c r="A639" s="24"/>
      <c r="B639" s="4"/>
      <c r="C639" s="52"/>
      <c r="D639" s="25"/>
      <c r="E639" s="25"/>
      <c r="F639" s="25"/>
      <c r="G639" s="25"/>
      <c r="H639" s="52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</row>
    <row r="640" ht="12.75" customHeight="1">
      <c r="A640" s="24"/>
      <c r="B640" s="4"/>
      <c r="C640" s="52"/>
      <c r="D640" s="25"/>
      <c r="E640" s="25"/>
      <c r="F640" s="25"/>
      <c r="G640" s="25"/>
      <c r="H640" s="52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</row>
    <row r="641" ht="12.75" customHeight="1">
      <c r="A641" s="24"/>
      <c r="B641" s="4"/>
      <c r="C641" s="52"/>
      <c r="D641" s="25"/>
      <c r="E641" s="25"/>
      <c r="F641" s="25"/>
      <c r="G641" s="25"/>
      <c r="H641" s="52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</row>
    <row r="642" ht="12.75" customHeight="1">
      <c r="A642" s="24"/>
      <c r="B642" s="4"/>
      <c r="C642" s="52"/>
      <c r="D642" s="25"/>
      <c r="E642" s="25"/>
      <c r="F642" s="25"/>
      <c r="G642" s="25"/>
      <c r="H642" s="52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</row>
    <row r="643" ht="12.75" customHeight="1">
      <c r="A643" s="24"/>
      <c r="B643" s="4"/>
      <c r="C643" s="52"/>
      <c r="D643" s="25"/>
      <c r="E643" s="25"/>
      <c r="F643" s="25"/>
      <c r="G643" s="25"/>
      <c r="H643" s="52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</row>
    <row r="644" ht="12.75" customHeight="1">
      <c r="A644" s="24"/>
      <c r="B644" s="4"/>
      <c r="C644" s="52"/>
      <c r="D644" s="25"/>
      <c r="E644" s="25"/>
      <c r="F644" s="25"/>
      <c r="G644" s="25"/>
      <c r="H644" s="52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</row>
    <row r="645" ht="12.75" customHeight="1">
      <c r="A645" s="24"/>
      <c r="B645" s="4"/>
      <c r="C645" s="52"/>
      <c r="D645" s="25"/>
      <c r="E645" s="25"/>
      <c r="F645" s="25"/>
      <c r="G645" s="25"/>
      <c r="H645" s="52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</row>
    <row r="646" ht="12.75" customHeight="1">
      <c r="A646" s="24"/>
      <c r="B646" s="4"/>
      <c r="C646" s="52"/>
      <c r="D646" s="25"/>
      <c r="E646" s="25"/>
      <c r="F646" s="25"/>
      <c r="G646" s="25"/>
      <c r="H646" s="52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</row>
    <row r="647" ht="12.75" customHeight="1">
      <c r="A647" s="24"/>
      <c r="B647" s="4"/>
      <c r="C647" s="52"/>
      <c r="D647" s="25"/>
      <c r="E647" s="25"/>
      <c r="F647" s="25"/>
      <c r="G647" s="25"/>
      <c r="H647" s="52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</row>
    <row r="648" ht="12.75" customHeight="1">
      <c r="A648" s="24"/>
      <c r="B648" s="4"/>
      <c r="C648" s="52"/>
      <c r="D648" s="25"/>
      <c r="E648" s="25"/>
      <c r="F648" s="25"/>
      <c r="G648" s="25"/>
      <c r="H648" s="52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</row>
    <row r="649" ht="12.75" customHeight="1">
      <c r="A649" s="24"/>
      <c r="B649" s="4"/>
      <c r="C649" s="52"/>
      <c r="D649" s="25"/>
      <c r="E649" s="25"/>
      <c r="F649" s="25"/>
      <c r="G649" s="25"/>
      <c r="H649" s="52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</row>
    <row r="650" ht="12.75" customHeight="1">
      <c r="A650" s="24"/>
      <c r="B650" s="4"/>
      <c r="C650" s="52"/>
      <c r="D650" s="25"/>
      <c r="E650" s="25"/>
      <c r="F650" s="25"/>
      <c r="G650" s="25"/>
      <c r="H650" s="52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</row>
    <row r="651" ht="12.75" customHeight="1">
      <c r="A651" s="24"/>
      <c r="B651" s="4"/>
      <c r="C651" s="52"/>
      <c r="D651" s="25"/>
      <c r="E651" s="25"/>
      <c r="F651" s="25"/>
      <c r="G651" s="25"/>
      <c r="H651" s="52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</row>
    <row r="652" ht="12.75" customHeight="1">
      <c r="A652" s="24"/>
      <c r="B652" s="4"/>
      <c r="C652" s="52"/>
      <c r="D652" s="25"/>
      <c r="E652" s="25"/>
      <c r="F652" s="25"/>
      <c r="G652" s="25"/>
      <c r="H652" s="52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</row>
    <row r="653" ht="12.75" customHeight="1">
      <c r="A653" s="24"/>
      <c r="B653" s="4"/>
      <c r="C653" s="52"/>
      <c r="D653" s="25"/>
      <c r="E653" s="25"/>
      <c r="F653" s="25"/>
      <c r="G653" s="25"/>
      <c r="H653" s="52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</row>
    <row r="654" ht="12.75" customHeight="1">
      <c r="A654" s="24"/>
      <c r="B654" s="4"/>
      <c r="C654" s="52"/>
      <c r="D654" s="25"/>
      <c r="E654" s="25"/>
      <c r="F654" s="25"/>
      <c r="G654" s="25"/>
      <c r="H654" s="52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</row>
    <row r="655" ht="12.75" customHeight="1">
      <c r="A655" s="24"/>
      <c r="B655" s="4"/>
      <c r="C655" s="52"/>
      <c r="D655" s="25"/>
      <c r="E655" s="25"/>
      <c r="F655" s="25"/>
      <c r="G655" s="25"/>
      <c r="H655" s="52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</row>
    <row r="656" ht="12.75" customHeight="1">
      <c r="A656" s="24"/>
      <c r="B656" s="4"/>
      <c r="C656" s="52"/>
      <c r="D656" s="25"/>
      <c r="E656" s="25"/>
      <c r="F656" s="25"/>
      <c r="G656" s="25"/>
      <c r="H656" s="52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</row>
    <row r="657" ht="12.75" customHeight="1">
      <c r="A657" s="24"/>
      <c r="B657" s="4"/>
      <c r="C657" s="52"/>
      <c r="D657" s="25"/>
      <c r="E657" s="25"/>
      <c r="F657" s="25"/>
      <c r="G657" s="25"/>
      <c r="H657" s="52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</row>
    <row r="658" ht="12.75" customHeight="1">
      <c r="A658" s="24"/>
      <c r="B658" s="4"/>
      <c r="C658" s="52"/>
      <c r="D658" s="25"/>
      <c r="E658" s="25"/>
      <c r="F658" s="25"/>
      <c r="G658" s="25"/>
      <c r="H658" s="52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</row>
    <row r="659" ht="12.75" customHeight="1">
      <c r="A659" s="24"/>
      <c r="B659" s="4"/>
      <c r="C659" s="52"/>
      <c r="D659" s="25"/>
      <c r="E659" s="25"/>
      <c r="F659" s="25"/>
      <c r="G659" s="25"/>
      <c r="H659" s="52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</row>
    <row r="660" ht="12.75" customHeight="1">
      <c r="A660" s="24"/>
      <c r="B660" s="4"/>
      <c r="C660" s="52"/>
      <c r="D660" s="25"/>
      <c r="E660" s="25"/>
      <c r="F660" s="25"/>
      <c r="G660" s="25"/>
      <c r="H660" s="52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</row>
    <row r="661" ht="12.75" customHeight="1">
      <c r="A661" s="24"/>
      <c r="B661" s="4"/>
      <c r="C661" s="52"/>
      <c r="D661" s="25"/>
      <c r="E661" s="25"/>
      <c r="F661" s="25"/>
      <c r="G661" s="25"/>
      <c r="H661" s="52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</row>
    <row r="662" ht="12.75" customHeight="1">
      <c r="A662" s="24"/>
      <c r="B662" s="4"/>
      <c r="C662" s="52"/>
      <c r="D662" s="25"/>
      <c r="E662" s="25"/>
      <c r="F662" s="25"/>
      <c r="G662" s="25"/>
      <c r="H662" s="52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</row>
    <row r="663" ht="12.75" customHeight="1">
      <c r="A663" s="24"/>
      <c r="B663" s="4"/>
      <c r="C663" s="52"/>
      <c r="D663" s="25"/>
      <c r="E663" s="25"/>
      <c r="F663" s="25"/>
      <c r="G663" s="25"/>
      <c r="H663" s="52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</row>
    <row r="664" ht="12.75" customHeight="1">
      <c r="A664" s="24"/>
      <c r="B664" s="4"/>
      <c r="C664" s="52"/>
      <c r="D664" s="25"/>
      <c r="E664" s="25"/>
      <c r="F664" s="25"/>
      <c r="G664" s="25"/>
      <c r="H664" s="52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</row>
    <row r="665" ht="12.75" customHeight="1">
      <c r="A665" s="24"/>
      <c r="B665" s="4"/>
      <c r="C665" s="52"/>
      <c r="D665" s="25"/>
      <c r="E665" s="25"/>
      <c r="F665" s="25"/>
      <c r="G665" s="25"/>
      <c r="H665" s="52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</row>
    <row r="666" ht="12.75" customHeight="1">
      <c r="A666" s="24"/>
      <c r="B666" s="4"/>
      <c r="C666" s="52"/>
      <c r="D666" s="25"/>
      <c r="E666" s="25"/>
      <c r="F666" s="25"/>
      <c r="G666" s="25"/>
      <c r="H666" s="52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</row>
    <row r="667" ht="12.75" customHeight="1">
      <c r="A667" s="24"/>
      <c r="B667" s="4"/>
      <c r="C667" s="52"/>
      <c r="D667" s="25"/>
      <c r="E667" s="25"/>
      <c r="F667" s="25"/>
      <c r="G667" s="25"/>
      <c r="H667" s="52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</row>
    <row r="668" ht="12.75" customHeight="1">
      <c r="A668" s="24"/>
      <c r="B668" s="4"/>
      <c r="C668" s="52"/>
      <c r="D668" s="25"/>
      <c r="E668" s="25"/>
      <c r="F668" s="25"/>
      <c r="G668" s="25"/>
      <c r="H668" s="52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</row>
    <row r="669" ht="12.75" customHeight="1">
      <c r="A669" s="24"/>
      <c r="B669" s="4"/>
      <c r="C669" s="52"/>
      <c r="D669" s="25"/>
      <c r="E669" s="25"/>
      <c r="F669" s="25"/>
      <c r="G669" s="25"/>
      <c r="H669" s="52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</row>
    <row r="670" ht="12.75" customHeight="1">
      <c r="A670" s="24"/>
      <c r="B670" s="4"/>
      <c r="C670" s="52"/>
      <c r="D670" s="25"/>
      <c r="E670" s="25"/>
      <c r="F670" s="25"/>
      <c r="G670" s="25"/>
      <c r="H670" s="52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</row>
    <row r="671" ht="12.75" customHeight="1">
      <c r="A671" s="24"/>
      <c r="B671" s="4"/>
      <c r="C671" s="52"/>
      <c r="D671" s="25"/>
      <c r="E671" s="25"/>
      <c r="F671" s="25"/>
      <c r="G671" s="25"/>
      <c r="H671" s="52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</row>
    <row r="672" ht="12.75" customHeight="1">
      <c r="A672" s="24"/>
      <c r="B672" s="4"/>
      <c r="C672" s="52"/>
      <c r="D672" s="25"/>
      <c r="E672" s="25"/>
      <c r="F672" s="25"/>
      <c r="G672" s="25"/>
      <c r="H672" s="52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</row>
    <row r="673" ht="12.75" customHeight="1">
      <c r="A673" s="24"/>
      <c r="B673" s="4"/>
      <c r="C673" s="52"/>
      <c r="D673" s="25"/>
      <c r="E673" s="25"/>
      <c r="F673" s="25"/>
      <c r="G673" s="25"/>
      <c r="H673" s="52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</row>
    <row r="674" ht="12.75" customHeight="1">
      <c r="A674" s="24"/>
      <c r="B674" s="4"/>
      <c r="C674" s="52"/>
      <c r="D674" s="25"/>
      <c r="E674" s="25"/>
      <c r="F674" s="25"/>
      <c r="G674" s="25"/>
      <c r="H674" s="52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</row>
    <row r="675" ht="12.75" customHeight="1">
      <c r="A675" s="24"/>
      <c r="B675" s="4"/>
      <c r="C675" s="52"/>
      <c r="D675" s="25"/>
      <c r="E675" s="25"/>
      <c r="F675" s="25"/>
      <c r="G675" s="25"/>
      <c r="H675" s="52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</row>
    <row r="676" ht="12.75" customHeight="1">
      <c r="A676" s="24"/>
      <c r="B676" s="4"/>
      <c r="C676" s="52"/>
      <c r="D676" s="25"/>
      <c r="E676" s="25"/>
      <c r="F676" s="25"/>
      <c r="G676" s="25"/>
      <c r="H676" s="52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</row>
    <row r="677" ht="12.75" customHeight="1">
      <c r="A677" s="24"/>
      <c r="B677" s="4"/>
      <c r="C677" s="52"/>
      <c r="D677" s="25"/>
      <c r="E677" s="25"/>
      <c r="F677" s="25"/>
      <c r="G677" s="25"/>
      <c r="H677" s="52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</row>
    <row r="678" ht="12.75" customHeight="1">
      <c r="A678" s="24"/>
      <c r="B678" s="4"/>
      <c r="C678" s="52"/>
      <c r="D678" s="25"/>
      <c r="E678" s="25"/>
      <c r="F678" s="25"/>
      <c r="G678" s="25"/>
      <c r="H678" s="52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</row>
    <row r="679" ht="12.75" customHeight="1">
      <c r="A679" s="24"/>
      <c r="B679" s="4"/>
      <c r="C679" s="52"/>
      <c r="D679" s="25"/>
      <c r="E679" s="25"/>
      <c r="F679" s="25"/>
      <c r="G679" s="25"/>
      <c r="H679" s="52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</row>
    <row r="680" ht="12.75" customHeight="1">
      <c r="A680" s="24"/>
      <c r="B680" s="4"/>
      <c r="C680" s="52"/>
      <c r="D680" s="25"/>
      <c r="E680" s="25"/>
      <c r="F680" s="25"/>
      <c r="G680" s="25"/>
      <c r="H680" s="52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</row>
    <row r="681" ht="12.75" customHeight="1">
      <c r="A681" s="24"/>
      <c r="B681" s="4"/>
      <c r="C681" s="52"/>
      <c r="D681" s="25"/>
      <c r="E681" s="25"/>
      <c r="F681" s="25"/>
      <c r="G681" s="25"/>
      <c r="H681" s="52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</row>
    <row r="682" ht="12.75" customHeight="1">
      <c r="A682" s="24"/>
      <c r="B682" s="4"/>
      <c r="C682" s="52"/>
      <c r="D682" s="25"/>
      <c r="E682" s="25"/>
      <c r="F682" s="25"/>
      <c r="G682" s="25"/>
      <c r="H682" s="52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</row>
    <row r="683" ht="12.75" customHeight="1">
      <c r="A683" s="24"/>
      <c r="B683" s="4"/>
      <c r="C683" s="52"/>
      <c r="D683" s="25"/>
      <c r="E683" s="25"/>
      <c r="F683" s="25"/>
      <c r="G683" s="25"/>
      <c r="H683" s="52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</row>
    <row r="684" ht="12.75" customHeight="1">
      <c r="A684" s="24"/>
      <c r="B684" s="4"/>
      <c r="C684" s="52"/>
      <c r="D684" s="25"/>
      <c r="E684" s="25"/>
      <c r="F684" s="25"/>
      <c r="G684" s="25"/>
      <c r="H684" s="52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</row>
    <row r="685" ht="12.75" customHeight="1">
      <c r="A685" s="24"/>
      <c r="B685" s="4"/>
      <c r="C685" s="52"/>
      <c r="D685" s="25"/>
      <c r="E685" s="25"/>
      <c r="F685" s="25"/>
      <c r="G685" s="25"/>
      <c r="H685" s="52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</row>
    <row r="686" ht="12.75" customHeight="1">
      <c r="A686" s="24"/>
      <c r="B686" s="4"/>
      <c r="C686" s="52"/>
      <c r="D686" s="25"/>
      <c r="E686" s="25"/>
      <c r="F686" s="25"/>
      <c r="G686" s="25"/>
      <c r="H686" s="52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</row>
    <row r="687" ht="12.75" customHeight="1">
      <c r="A687" s="24"/>
      <c r="B687" s="4"/>
      <c r="C687" s="52"/>
      <c r="D687" s="25"/>
      <c r="E687" s="25"/>
      <c r="F687" s="25"/>
      <c r="G687" s="25"/>
      <c r="H687" s="52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</row>
    <row r="688" ht="12.75" customHeight="1">
      <c r="A688" s="24"/>
      <c r="B688" s="4"/>
      <c r="C688" s="52"/>
      <c r="D688" s="25"/>
      <c r="E688" s="25"/>
      <c r="F688" s="25"/>
      <c r="G688" s="25"/>
      <c r="H688" s="52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</row>
    <row r="689" ht="12.75" customHeight="1">
      <c r="A689" s="24"/>
      <c r="B689" s="4"/>
      <c r="C689" s="52"/>
      <c r="D689" s="25"/>
      <c r="E689" s="25"/>
      <c r="F689" s="25"/>
      <c r="G689" s="25"/>
      <c r="H689" s="52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</row>
    <row r="690" ht="12.75" customHeight="1">
      <c r="A690" s="24"/>
      <c r="B690" s="4"/>
      <c r="C690" s="52"/>
      <c r="D690" s="25"/>
      <c r="E690" s="25"/>
      <c r="F690" s="25"/>
      <c r="G690" s="25"/>
      <c r="H690" s="52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</row>
    <row r="691" ht="12.75" customHeight="1">
      <c r="A691" s="24"/>
      <c r="B691" s="4"/>
      <c r="C691" s="52"/>
      <c r="D691" s="25"/>
      <c r="E691" s="25"/>
      <c r="F691" s="25"/>
      <c r="G691" s="25"/>
      <c r="H691" s="52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</row>
    <row r="692" ht="12.75" customHeight="1">
      <c r="A692" s="24"/>
      <c r="B692" s="4"/>
      <c r="C692" s="52"/>
      <c r="D692" s="25"/>
      <c r="E692" s="25"/>
      <c r="F692" s="25"/>
      <c r="G692" s="25"/>
      <c r="H692" s="52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</row>
    <row r="693" ht="12.75" customHeight="1">
      <c r="A693" s="24"/>
      <c r="B693" s="4"/>
      <c r="C693" s="52"/>
      <c r="D693" s="25"/>
      <c r="E693" s="25"/>
      <c r="F693" s="25"/>
      <c r="G693" s="25"/>
      <c r="H693" s="52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</row>
    <row r="694" ht="12.75" customHeight="1">
      <c r="A694" s="24"/>
      <c r="B694" s="4"/>
      <c r="C694" s="52"/>
      <c r="D694" s="25"/>
      <c r="E694" s="25"/>
      <c r="F694" s="25"/>
      <c r="G694" s="25"/>
      <c r="H694" s="52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</row>
    <row r="695" ht="12.75" customHeight="1">
      <c r="A695" s="24"/>
      <c r="B695" s="4"/>
      <c r="C695" s="52"/>
      <c r="D695" s="25"/>
      <c r="E695" s="25"/>
      <c r="F695" s="25"/>
      <c r="G695" s="25"/>
      <c r="H695" s="52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</row>
    <row r="696" ht="12.75" customHeight="1">
      <c r="A696" s="24"/>
      <c r="B696" s="4"/>
      <c r="C696" s="52"/>
      <c r="D696" s="25"/>
      <c r="E696" s="25"/>
      <c r="F696" s="25"/>
      <c r="G696" s="25"/>
      <c r="H696" s="52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</row>
    <row r="697" ht="12.75" customHeight="1">
      <c r="A697" s="24"/>
      <c r="B697" s="4"/>
      <c r="C697" s="52"/>
      <c r="D697" s="25"/>
      <c r="E697" s="25"/>
      <c r="F697" s="25"/>
      <c r="G697" s="25"/>
      <c r="H697" s="52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</row>
    <row r="698" ht="12.75" customHeight="1">
      <c r="A698" s="24"/>
      <c r="B698" s="4"/>
      <c r="C698" s="52"/>
      <c r="D698" s="25"/>
      <c r="E698" s="25"/>
      <c r="F698" s="25"/>
      <c r="G698" s="25"/>
      <c r="H698" s="52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</row>
    <row r="699" ht="12.75" customHeight="1">
      <c r="A699" s="24"/>
      <c r="B699" s="4"/>
      <c r="C699" s="52"/>
      <c r="D699" s="25"/>
      <c r="E699" s="25"/>
      <c r="F699" s="25"/>
      <c r="G699" s="25"/>
      <c r="H699" s="52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</row>
    <row r="700" ht="12.75" customHeight="1">
      <c r="A700" s="24"/>
      <c r="B700" s="4"/>
      <c r="C700" s="52"/>
      <c r="D700" s="25"/>
      <c r="E700" s="25"/>
      <c r="F700" s="25"/>
      <c r="G700" s="25"/>
      <c r="H700" s="52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</row>
    <row r="701" ht="12.75" customHeight="1">
      <c r="A701" s="24"/>
      <c r="B701" s="4"/>
      <c r="C701" s="52"/>
      <c r="D701" s="25"/>
      <c r="E701" s="25"/>
      <c r="F701" s="25"/>
      <c r="G701" s="25"/>
      <c r="H701" s="52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</row>
    <row r="702" ht="12.75" customHeight="1">
      <c r="A702" s="24"/>
      <c r="B702" s="4"/>
      <c r="C702" s="52"/>
      <c r="D702" s="25"/>
      <c r="E702" s="25"/>
      <c r="F702" s="25"/>
      <c r="G702" s="25"/>
      <c r="H702" s="52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</row>
    <row r="703" ht="12.75" customHeight="1">
      <c r="A703" s="24"/>
      <c r="B703" s="4"/>
      <c r="C703" s="52"/>
      <c r="D703" s="25"/>
      <c r="E703" s="25"/>
      <c r="F703" s="25"/>
      <c r="G703" s="25"/>
      <c r="H703" s="52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</row>
    <row r="704" ht="12.75" customHeight="1">
      <c r="A704" s="24"/>
      <c r="B704" s="4"/>
      <c r="C704" s="52"/>
      <c r="D704" s="25"/>
      <c r="E704" s="25"/>
      <c r="F704" s="25"/>
      <c r="G704" s="25"/>
      <c r="H704" s="52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</row>
    <row r="705" ht="12.75" customHeight="1">
      <c r="A705" s="24"/>
      <c r="B705" s="4"/>
      <c r="C705" s="52"/>
      <c r="D705" s="25"/>
      <c r="E705" s="25"/>
      <c r="F705" s="25"/>
      <c r="G705" s="25"/>
      <c r="H705" s="52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</row>
    <row r="706" ht="12.75" customHeight="1">
      <c r="A706" s="24"/>
      <c r="B706" s="4"/>
      <c r="C706" s="52"/>
      <c r="D706" s="25"/>
      <c r="E706" s="25"/>
      <c r="F706" s="25"/>
      <c r="G706" s="25"/>
      <c r="H706" s="52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</row>
    <row r="707" ht="12.75" customHeight="1">
      <c r="A707" s="24"/>
      <c r="B707" s="4"/>
      <c r="C707" s="52"/>
      <c r="D707" s="25"/>
      <c r="E707" s="25"/>
      <c r="F707" s="25"/>
      <c r="G707" s="25"/>
      <c r="H707" s="52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</row>
    <row r="708" ht="12.75" customHeight="1">
      <c r="A708" s="24"/>
      <c r="B708" s="4"/>
      <c r="C708" s="52"/>
      <c r="D708" s="25"/>
      <c r="E708" s="25"/>
      <c r="F708" s="25"/>
      <c r="G708" s="25"/>
      <c r="H708" s="52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</row>
    <row r="709" ht="12.75" customHeight="1">
      <c r="A709" s="24"/>
      <c r="B709" s="4"/>
      <c r="C709" s="52"/>
      <c r="D709" s="25"/>
      <c r="E709" s="25"/>
      <c r="F709" s="25"/>
      <c r="G709" s="25"/>
      <c r="H709" s="52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</row>
    <row r="710" ht="12.75" customHeight="1">
      <c r="A710" s="24"/>
      <c r="B710" s="4"/>
      <c r="C710" s="52"/>
      <c r="D710" s="25"/>
      <c r="E710" s="25"/>
      <c r="F710" s="25"/>
      <c r="G710" s="25"/>
      <c r="H710" s="52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</row>
    <row r="711" ht="12.75" customHeight="1">
      <c r="A711" s="24"/>
      <c r="B711" s="4"/>
      <c r="C711" s="52"/>
      <c r="D711" s="25"/>
      <c r="E711" s="25"/>
      <c r="F711" s="25"/>
      <c r="G711" s="25"/>
      <c r="H711" s="52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</row>
    <row r="712" ht="12.75" customHeight="1">
      <c r="A712" s="24"/>
      <c r="B712" s="4"/>
      <c r="C712" s="52"/>
      <c r="D712" s="25"/>
      <c r="E712" s="25"/>
      <c r="F712" s="25"/>
      <c r="G712" s="25"/>
      <c r="H712" s="52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</row>
    <row r="713" ht="12.75" customHeight="1">
      <c r="A713" s="24"/>
      <c r="B713" s="4"/>
      <c r="C713" s="52"/>
      <c r="D713" s="25"/>
      <c r="E713" s="25"/>
      <c r="F713" s="25"/>
      <c r="G713" s="25"/>
      <c r="H713" s="52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</row>
    <row r="714" ht="12.75" customHeight="1">
      <c r="A714" s="24"/>
      <c r="B714" s="4"/>
      <c r="C714" s="52"/>
      <c r="D714" s="25"/>
      <c r="E714" s="25"/>
      <c r="F714" s="25"/>
      <c r="G714" s="25"/>
      <c r="H714" s="52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</row>
    <row r="715" ht="12.75" customHeight="1">
      <c r="A715" s="24"/>
      <c r="B715" s="4"/>
      <c r="C715" s="52"/>
      <c r="D715" s="25"/>
      <c r="E715" s="25"/>
      <c r="F715" s="25"/>
      <c r="G715" s="25"/>
      <c r="H715" s="52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</row>
    <row r="716" ht="12.75" customHeight="1">
      <c r="A716" s="24"/>
      <c r="B716" s="4"/>
      <c r="C716" s="52"/>
      <c r="D716" s="25"/>
      <c r="E716" s="25"/>
      <c r="F716" s="25"/>
      <c r="G716" s="25"/>
      <c r="H716" s="52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</row>
    <row r="717" ht="12.75" customHeight="1">
      <c r="A717" s="24"/>
      <c r="B717" s="4"/>
      <c r="C717" s="52"/>
      <c r="D717" s="25"/>
      <c r="E717" s="25"/>
      <c r="F717" s="25"/>
      <c r="G717" s="25"/>
      <c r="H717" s="52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</row>
    <row r="718" ht="12.75" customHeight="1">
      <c r="A718" s="24"/>
      <c r="B718" s="4"/>
      <c r="C718" s="52"/>
      <c r="D718" s="25"/>
      <c r="E718" s="25"/>
      <c r="F718" s="25"/>
      <c r="G718" s="25"/>
      <c r="H718" s="52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</row>
    <row r="719" ht="12.75" customHeight="1">
      <c r="A719" s="24"/>
      <c r="B719" s="4"/>
      <c r="C719" s="52"/>
      <c r="D719" s="25"/>
      <c r="E719" s="25"/>
      <c r="F719" s="25"/>
      <c r="G719" s="25"/>
      <c r="H719" s="52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</row>
    <row r="720" ht="12.75" customHeight="1">
      <c r="A720" s="24"/>
      <c r="B720" s="4"/>
      <c r="C720" s="52"/>
      <c r="D720" s="25"/>
      <c r="E720" s="25"/>
      <c r="F720" s="25"/>
      <c r="G720" s="25"/>
      <c r="H720" s="52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</row>
    <row r="721" ht="12.75" customHeight="1">
      <c r="A721" s="24"/>
      <c r="B721" s="4"/>
      <c r="C721" s="52"/>
      <c r="D721" s="25"/>
      <c r="E721" s="25"/>
      <c r="F721" s="25"/>
      <c r="G721" s="25"/>
      <c r="H721" s="52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</row>
    <row r="722" ht="12.75" customHeight="1">
      <c r="A722" s="24"/>
      <c r="B722" s="4"/>
      <c r="C722" s="52"/>
      <c r="D722" s="25"/>
      <c r="E722" s="25"/>
      <c r="F722" s="25"/>
      <c r="G722" s="25"/>
      <c r="H722" s="52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</row>
    <row r="723" ht="12.75" customHeight="1">
      <c r="A723" s="24"/>
      <c r="B723" s="4"/>
      <c r="C723" s="52"/>
      <c r="D723" s="25"/>
      <c r="E723" s="25"/>
      <c r="F723" s="25"/>
      <c r="G723" s="25"/>
      <c r="H723" s="52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</row>
    <row r="724" ht="12.75" customHeight="1">
      <c r="A724" s="24"/>
      <c r="B724" s="4"/>
      <c r="C724" s="52"/>
      <c r="D724" s="25"/>
      <c r="E724" s="25"/>
      <c r="F724" s="25"/>
      <c r="G724" s="25"/>
      <c r="H724" s="52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</row>
    <row r="725" ht="12.75" customHeight="1">
      <c r="A725" s="24"/>
      <c r="B725" s="4"/>
      <c r="C725" s="52"/>
      <c r="D725" s="25"/>
      <c r="E725" s="25"/>
      <c r="F725" s="25"/>
      <c r="G725" s="25"/>
      <c r="H725" s="52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</row>
    <row r="726" ht="12.75" customHeight="1">
      <c r="A726" s="24"/>
      <c r="B726" s="4"/>
      <c r="C726" s="52"/>
      <c r="D726" s="25"/>
      <c r="E726" s="25"/>
      <c r="F726" s="25"/>
      <c r="G726" s="25"/>
      <c r="H726" s="52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</row>
    <row r="727" ht="12.75" customHeight="1">
      <c r="A727" s="24"/>
      <c r="B727" s="4"/>
      <c r="C727" s="52"/>
      <c r="D727" s="25"/>
      <c r="E727" s="25"/>
      <c r="F727" s="25"/>
      <c r="G727" s="25"/>
      <c r="H727" s="52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</row>
    <row r="728" ht="12.75" customHeight="1">
      <c r="A728" s="24"/>
      <c r="B728" s="4"/>
      <c r="C728" s="52"/>
      <c r="D728" s="25"/>
      <c r="E728" s="25"/>
      <c r="F728" s="25"/>
      <c r="G728" s="25"/>
      <c r="H728" s="52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</row>
    <row r="729" ht="12.75" customHeight="1">
      <c r="A729" s="24"/>
      <c r="B729" s="4"/>
      <c r="C729" s="52"/>
      <c r="D729" s="25"/>
      <c r="E729" s="25"/>
      <c r="F729" s="25"/>
      <c r="G729" s="25"/>
      <c r="H729" s="52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</row>
    <row r="730" ht="12.75" customHeight="1">
      <c r="A730" s="24"/>
      <c r="B730" s="4"/>
      <c r="C730" s="52"/>
      <c r="D730" s="25"/>
      <c r="E730" s="25"/>
      <c r="F730" s="25"/>
      <c r="G730" s="25"/>
      <c r="H730" s="52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</row>
    <row r="731" ht="12.75" customHeight="1">
      <c r="A731" s="24"/>
      <c r="B731" s="4"/>
      <c r="C731" s="52"/>
      <c r="D731" s="25"/>
      <c r="E731" s="25"/>
      <c r="F731" s="25"/>
      <c r="G731" s="25"/>
      <c r="H731" s="52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</row>
    <row r="732" ht="12.75" customHeight="1">
      <c r="A732" s="24"/>
      <c r="B732" s="4"/>
      <c r="C732" s="52"/>
      <c r="D732" s="25"/>
      <c r="E732" s="25"/>
      <c r="F732" s="25"/>
      <c r="G732" s="25"/>
      <c r="H732" s="52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</row>
    <row r="733" ht="12.75" customHeight="1">
      <c r="A733" s="24"/>
      <c r="B733" s="4"/>
      <c r="C733" s="52"/>
      <c r="D733" s="25"/>
      <c r="E733" s="25"/>
      <c r="F733" s="25"/>
      <c r="G733" s="25"/>
      <c r="H733" s="52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</row>
    <row r="734" ht="12.75" customHeight="1">
      <c r="A734" s="24"/>
      <c r="B734" s="4"/>
      <c r="C734" s="52"/>
      <c r="D734" s="25"/>
      <c r="E734" s="25"/>
      <c r="F734" s="25"/>
      <c r="G734" s="25"/>
      <c r="H734" s="52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</row>
    <row r="735" ht="12.75" customHeight="1">
      <c r="A735" s="24"/>
      <c r="B735" s="4"/>
      <c r="C735" s="52"/>
      <c r="D735" s="25"/>
      <c r="E735" s="25"/>
      <c r="F735" s="25"/>
      <c r="G735" s="25"/>
      <c r="H735" s="52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</row>
    <row r="736" ht="12.75" customHeight="1">
      <c r="A736" s="24"/>
      <c r="B736" s="4"/>
      <c r="C736" s="52"/>
      <c r="D736" s="25"/>
      <c r="E736" s="25"/>
      <c r="F736" s="25"/>
      <c r="G736" s="25"/>
      <c r="H736" s="52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</row>
    <row r="737" ht="12.75" customHeight="1">
      <c r="A737" s="24"/>
      <c r="B737" s="4"/>
      <c r="C737" s="52"/>
      <c r="D737" s="25"/>
      <c r="E737" s="25"/>
      <c r="F737" s="25"/>
      <c r="G737" s="25"/>
      <c r="H737" s="52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</row>
    <row r="738" ht="12.75" customHeight="1">
      <c r="A738" s="24"/>
      <c r="B738" s="4"/>
      <c r="C738" s="52"/>
      <c r="D738" s="25"/>
      <c r="E738" s="25"/>
      <c r="F738" s="25"/>
      <c r="G738" s="25"/>
      <c r="H738" s="52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</row>
    <row r="739" ht="12.75" customHeight="1">
      <c r="A739" s="24"/>
      <c r="B739" s="4"/>
      <c r="C739" s="52"/>
      <c r="D739" s="25"/>
      <c r="E739" s="25"/>
      <c r="F739" s="25"/>
      <c r="G739" s="25"/>
      <c r="H739" s="52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</row>
    <row r="740" ht="12.75" customHeight="1">
      <c r="A740" s="24"/>
      <c r="B740" s="4"/>
      <c r="C740" s="52"/>
      <c r="D740" s="25"/>
      <c r="E740" s="25"/>
      <c r="F740" s="25"/>
      <c r="G740" s="25"/>
      <c r="H740" s="52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</row>
    <row r="741" ht="12.75" customHeight="1">
      <c r="A741" s="24"/>
      <c r="B741" s="4"/>
      <c r="C741" s="52"/>
      <c r="D741" s="25"/>
      <c r="E741" s="25"/>
      <c r="F741" s="25"/>
      <c r="G741" s="25"/>
      <c r="H741" s="52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</row>
    <row r="742" ht="12.75" customHeight="1">
      <c r="A742" s="24"/>
      <c r="B742" s="4"/>
      <c r="C742" s="52"/>
      <c r="D742" s="25"/>
      <c r="E742" s="25"/>
      <c r="F742" s="25"/>
      <c r="G742" s="25"/>
      <c r="H742" s="52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</row>
    <row r="743" ht="12.75" customHeight="1">
      <c r="A743" s="24"/>
      <c r="B743" s="4"/>
      <c r="C743" s="52"/>
      <c r="D743" s="25"/>
      <c r="E743" s="25"/>
      <c r="F743" s="25"/>
      <c r="G743" s="25"/>
      <c r="H743" s="52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</row>
    <row r="744" ht="12.75" customHeight="1">
      <c r="A744" s="24"/>
      <c r="B744" s="4"/>
      <c r="C744" s="52"/>
      <c r="D744" s="25"/>
      <c r="E744" s="25"/>
      <c r="F744" s="25"/>
      <c r="G744" s="25"/>
      <c r="H744" s="52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</row>
    <row r="745" ht="12.75" customHeight="1">
      <c r="A745" s="24"/>
      <c r="B745" s="4"/>
      <c r="C745" s="52"/>
      <c r="D745" s="25"/>
      <c r="E745" s="25"/>
      <c r="F745" s="25"/>
      <c r="G745" s="25"/>
      <c r="H745" s="52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</row>
    <row r="746" ht="12.75" customHeight="1">
      <c r="A746" s="24"/>
      <c r="B746" s="4"/>
      <c r="C746" s="52"/>
      <c r="D746" s="25"/>
      <c r="E746" s="25"/>
      <c r="F746" s="25"/>
      <c r="G746" s="25"/>
      <c r="H746" s="52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</row>
    <row r="747" ht="12.75" customHeight="1">
      <c r="A747" s="24"/>
      <c r="B747" s="4"/>
      <c r="C747" s="52"/>
      <c r="D747" s="25"/>
      <c r="E747" s="25"/>
      <c r="F747" s="25"/>
      <c r="G747" s="25"/>
      <c r="H747" s="52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</row>
    <row r="748" ht="12.75" customHeight="1">
      <c r="A748" s="24"/>
      <c r="B748" s="4"/>
      <c r="C748" s="52"/>
      <c r="D748" s="25"/>
      <c r="E748" s="25"/>
      <c r="F748" s="25"/>
      <c r="G748" s="25"/>
      <c r="H748" s="52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</row>
    <row r="749" ht="12.75" customHeight="1">
      <c r="A749" s="24"/>
      <c r="B749" s="4"/>
      <c r="C749" s="52"/>
      <c r="D749" s="25"/>
      <c r="E749" s="25"/>
      <c r="F749" s="25"/>
      <c r="G749" s="25"/>
      <c r="H749" s="52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</row>
    <row r="750" ht="12.75" customHeight="1">
      <c r="A750" s="24"/>
      <c r="B750" s="4"/>
      <c r="C750" s="52"/>
      <c r="D750" s="25"/>
      <c r="E750" s="25"/>
      <c r="F750" s="25"/>
      <c r="G750" s="25"/>
      <c r="H750" s="52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</row>
    <row r="751" ht="12.75" customHeight="1">
      <c r="A751" s="24"/>
      <c r="B751" s="4"/>
      <c r="C751" s="52"/>
      <c r="D751" s="25"/>
      <c r="E751" s="25"/>
      <c r="F751" s="25"/>
      <c r="G751" s="25"/>
      <c r="H751" s="52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</row>
    <row r="752" ht="12.75" customHeight="1">
      <c r="A752" s="24"/>
      <c r="B752" s="4"/>
      <c r="C752" s="52"/>
      <c r="D752" s="25"/>
      <c r="E752" s="25"/>
      <c r="F752" s="25"/>
      <c r="G752" s="25"/>
      <c r="H752" s="52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</row>
    <row r="753" ht="12.75" customHeight="1">
      <c r="A753" s="24"/>
      <c r="B753" s="4"/>
      <c r="C753" s="52"/>
      <c r="D753" s="25"/>
      <c r="E753" s="25"/>
      <c r="F753" s="25"/>
      <c r="G753" s="25"/>
      <c r="H753" s="52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</row>
    <row r="754" ht="12.75" customHeight="1">
      <c r="A754" s="24"/>
      <c r="B754" s="4"/>
      <c r="C754" s="52"/>
      <c r="D754" s="25"/>
      <c r="E754" s="25"/>
      <c r="F754" s="25"/>
      <c r="G754" s="25"/>
      <c r="H754" s="52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</row>
    <row r="755" ht="12.75" customHeight="1">
      <c r="A755" s="24"/>
      <c r="B755" s="4"/>
      <c r="C755" s="52"/>
      <c r="D755" s="25"/>
      <c r="E755" s="25"/>
      <c r="F755" s="25"/>
      <c r="G755" s="25"/>
      <c r="H755" s="52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</row>
    <row r="756" ht="12.75" customHeight="1">
      <c r="A756" s="24"/>
      <c r="B756" s="4"/>
      <c r="C756" s="52"/>
      <c r="D756" s="25"/>
      <c r="E756" s="25"/>
      <c r="F756" s="25"/>
      <c r="G756" s="25"/>
      <c r="H756" s="52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</row>
    <row r="757" ht="12.75" customHeight="1">
      <c r="A757" s="24"/>
      <c r="B757" s="4"/>
      <c r="C757" s="52"/>
      <c r="D757" s="25"/>
      <c r="E757" s="25"/>
      <c r="F757" s="25"/>
      <c r="G757" s="25"/>
      <c r="H757" s="52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</row>
    <row r="758" ht="12.75" customHeight="1">
      <c r="A758" s="24"/>
      <c r="B758" s="4"/>
      <c r="C758" s="52"/>
      <c r="D758" s="25"/>
      <c r="E758" s="25"/>
      <c r="F758" s="25"/>
      <c r="G758" s="25"/>
      <c r="H758" s="52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</row>
    <row r="759" ht="12.75" customHeight="1">
      <c r="A759" s="24"/>
      <c r="B759" s="4"/>
      <c r="C759" s="52"/>
      <c r="D759" s="25"/>
      <c r="E759" s="25"/>
      <c r="F759" s="25"/>
      <c r="G759" s="25"/>
      <c r="H759" s="52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</row>
    <row r="760" ht="12.75" customHeight="1">
      <c r="A760" s="24"/>
      <c r="B760" s="4"/>
      <c r="C760" s="52"/>
      <c r="D760" s="25"/>
      <c r="E760" s="25"/>
      <c r="F760" s="25"/>
      <c r="G760" s="25"/>
      <c r="H760" s="52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</row>
    <row r="761" ht="12.75" customHeight="1">
      <c r="A761" s="24"/>
      <c r="B761" s="4"/>
      <c r="C761" s="52"/>
      <c r="D761" s="25"/>
      <c r="E761" s="25"/>
      <c r="F761" s="25"/>
      <c r="G761" s="25"/>
      <c r="H761" s="52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</row>
    <row r="762" ht="12.75" customHeight="1">
      <c r="A762" s="24"/>
      <c r="B762" s="4"/>
      <c r="C762" s="52"/>
      <c r="D762" s="25"/>
      <c r="E762" s="25"/>
      <c r="F762" s="25"/>
      <c r="G762" s="25"/>
      <c r="H762" s="52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</row>
    <row r="763" ht="12.75" customHeight="1">
      <c r="A763" s="24"/>
      <c r="B763" s="4"/>
      <c r="C763" s="52"/>
      <c r="D763" s="25"/>
      <c r="E763" s="25"/>
      <c r="F763" s="25"/>
      <c r="G763" s="25"/>
      <c r="H763" s="52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</row>
    <row r="764" ht="12.75" customHeight="1">
      <c r="A764" s="24"/>
      <c r="B764" s="4"/>
      <c r="C764" s="52"/>
      <c r="D764" s="25"/>
      <c r="E764" s="25"/>
      <c r="F764" s="25"/>
      <c r="G764" s="25"/>
      <c r="H764" s="52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</row>
    <row r="765" ht="12.75" customHeight="1">
      <c r="A765" s="24"/>
      <c r="B765" s="4"/>
      <c r="C765" s="52"/>
      <c r="D765" s="25"/>
      <c r="E765" s="25"/>
      <c r="F765" s="25"/>
      <c r="G765" s="25"/>
      <c r="H765" s="52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</row>
    <row r="766" ht="12.75" customHeight="1">
      <c r="A766" s="24"/>
      <c r="B766" s="4"/>
      <c r="C766" s="52"/>
      <c r="D766" s="25"/>
      <c r="E766" s="25"/>
      <c r="F766" s="25"/>
      <c r="G766" s="25"/>
      <c r="H766" s="52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</row>
    <row r="767" ht="12.75" customHeight="1">
      <c r="A767" s="24"/>
      <c r="B767" s="4"/>
      <c r="C767" s="52"/>
      <c r="D767" s="25"/>
      <c r="E767" s="25"/>
      <c r="F767" s="25"/>
      <c r="G767" s="25"/>
      <c r="H767" s="52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</row>
    <row r="768" ht="12.75" customHeight="1">
      <c r="A768" s="24"/>
      <c r="B768" s="4"/>
      <c r="C768" s="52"/>
      <c r="D768" s="25"/>
      <c r="E768" s="25"/>
      <c r="F768" s="25"/>
      <c r="G768" s="25"/>
      <c r="H768" s="52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</row>
    <row r="769" ht="12.75" customHeight="1">
      <c r="A769" s="24"/>
      <c r="B769" s="4"/>
      <c r="C769" s="52"/>
      <c r="D769" s="25"/>
      <c r="E769" s="25"/>
      <c r="F769" s="25"/>
      <c r="G769" s="25"/>
      <c r="H769" s="52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</row>
    <row r="770" ht="12.75" customHeight="1">
      <c r="A770" s="24"/>
      <c r="B770" s="4"/>
      <c r="C770" s="52"/>
      <c r="D770" s="25"/>
      <c r="E770" s="25"/>
      <c r="F770" s="25"/>
      <c r="G770" s="25"/>
      <c r="H770" s="52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</row>
    <row r="771" ht="12.75" customHeight="1">
      <c r="A771" s="24"/>
      <c r="B771" s="4"/>
      <c r="C771" s="52"/>
      <c r="D771" s="25"/>
      <c r="E771" s="25"/>
      <c r="F771" s="25"/>
      <c r="G771" s="25"/>
      <c r="H771" s="52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</row>
    <row r="772" ht="12.75" customHeight="1">
      <c r="A772" s="24"/>
      <c r="B772" s="4"/>
      <c r="C772" s="52"/>
      <c r="D772" s="25"/>
      <c r="E772" s="25"/>
      <c r="F772" s="25"/>
      <c r="G772" s="25"/>
      <c r="H772" s="52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</row>
    <row r="773" ht="12.75" customHeight="1">
      <c r="A773" s="24"/>
      <c r="B773" s="4"/>
      <c r="C773" s="52"/>
      <c r="D773" s="25"/>
      <c r="E773" s="25"/>
      <c r="F773" s="25"/>
      <c r="G773" s="25"/>
      <c r="H773" s="52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</row>
    <row r="774" ht="12.75" customHeight="1">
      <c r="A774" s="24"/>
      <c r="B774" s="4"/>
      <c r="C774" s="52"/>
      <c r="D774" s="25"/>
      <c r="E774" s="25"/>
      <c r="F774" s="25"/>
      <c r="G774" s="25"/>
      <c r="H774" s="52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</row>
    <row r="775" ht="12.75" customHeight="1">
      <c r="A775" s="24"/>
      <c r="B775" s="4"/>
      <c r="C775" s="52"/>
      <c r="D775" s="25"/>
      <c r="E775" s="25"/>
      <c r="F775" s="25"/>
      <c r="G775" s="25"/>
      <c r="H775" s="52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</row>
    <row r="776" ht="12.75" customHeight="1">
      <c r="A776" s="24"/>
      <c r="B776" s="4"/>
      <c r="C776" s="52"/>
      <c r="D776" s="25"/>
      <c r="E776" s="25"/>
      <c r="F776" s="25"/>
      <c r="G776" s="25"/>
      <c r="H776" s="52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</row>
    <row r="777" ht="12.75" customHeight="1">
      <c r="A777" s="24"/>
      <c r="B777" s="4"/>
      <c r="C777" s="52"/>
      <c r="D777" s="25"/>
      <c r="E777" s="25"/>
      <c r="F777" s="25"/>
      <c r="G777" s="25"/>
      <c r="H777" s="52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</row>
    <row r="778" ht="12.75" customHeight="1">
      <c r="A778" s="24"/>
      <c r="B778" s="4"/>
      <c r="C778" s="52"/>
      <c r="D778" s="25"/>
      <c r="E778" s="25"/>
      <c r="F778" s="25"/>
      <c r="G778" s="25"/>
      <c r="H778" s="52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</row>
    <row r="779" ht="12.75" customHeight="1">
      <c r="A779" s="24"/>
      <c r="B779" s="4"/>
      <c r="C779" s="52"/>
      <c r="D779" s="25"/>
      <c r="E779" s="25"/>
      <c r="F779" s="25"/>
      <c r="G779" s="25"/>
      <c r="H779" s="52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</row>
    <row r="780" ht="12.75" customHeight="1">
      <c r="A780" s="24"/>
      <c r="B780" s="4"/>
      <c r="C780" s="52"/>
      <c r="D780" s="25"/>
      <c r="E780" s="25"/>
      <c r="F780" s="25"/>
      <c r="G780" s="25"/>
      <c r="H780" s="52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</row>
    <row r="781" ht="12.75" customHeight="1">
      <c r="A781" s="24"/>
      <c r="B781" s="4"/>
      <c r="C781" s="52"/>
      <c r="D781" s="25"/>
      <c r="E781" s="25"/>
      <c r="F781" s="25"/>
      <c r="G781" s="25"/>
      <c r="H781" s="52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</row>
    <row r="782" ht="12.75" customHeight="1">
      <c r="A782" s="24"/>
      <c r="B782" s="4"/>
      <c r="C782" s="52"/>
      <c r="D782" s="25"/>
      <c r="E782" s="25"/>
      <c r="F782" s="25"/>
      <c r="G782" s="25"/>
      <c r="H782" s="52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</row>
    <row r="783" ht="12.75" customHeight="1">
      <c r="A783" s="24"/>
      <c r="B783" s="4"/>
      <c r="C783" s="52"/>
      <c r="D783" s="25"/>
      <c r="E783" s="25"/>
      <c r="F783" s="25"/>
      <c r="G783" s="25"/>
      <c r="H783" s="52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</row>
    <row r="784" ht="12.75" customHeight="1">
      <c r="A784" s="24"/>
      <c r="B784" s="4"/>
      <c r="C784" s="52"/>
      <c r="D784" s="25"/>
      <c r="E784" s="25"/>
      <c r="F784" s="25"/>
      <c r="G784" s="25"/>
      <c r="H784" s="52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</row>
    <row r="785" ht="12.75" customHeight="1">
      <c r="A785" s="24"/>
      <c r="B785" s="4"/>
      <c r="C785" s="52"/>
      <c r="D785" s="25"/>
      <c r="E785" s="25"/>
      <c r="F785" s="25"/>
      <c r="G785" s="25"/>
      <c r="H785" s="52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</row>
    <row r="786" ht="12.75" customHeight="1">
      <c r="A786" s="24"/>
      <c r="B786" s="4"/>
      <c r="C786" s="52"/>
      <c r="D786" s="25"/>
      <c r="E786" s="25"/>
      <c r="F786" s="25"/>
      <c r="G786" s="25"/>
      <c r="H786" s="52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</row>
    <row r="787" ht="12.75" customHeight="1">
      <c r="A787" s="24"/>
      <c r="B787" s="4"/>
      <c r="C787" s="52"/>
      <c r="D787" s="25"/>
      <c r="E787" s="25"/>
      <c r="F787" s="25"/>
      <c r="G787" s="25"/>
      <c r="H787" s="52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</row>
    <row r="788" ht="12.75" customHeight="1">
      <c r="A788" s="24"/>
      <c r="B788" s="4"/>
      <c r="C788" s="52"/>
      <c r="D788" s="25"/>
      <c r="E788" s="25"/>
      <c r="F788" s="25"/>
      <c r="G788" s="25"/>
      <c r="H788" s="52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</row>
    <row r="789" ht="12.75" customHeight="1">
      <c r="A789" s="24"/>
      <c r="B789" s="4"/>
      <c r="C789" s="52"/>
      <c r="D789" s="25"/>
      <c r="E789" s="25"/>
      <c r="F789" s="25"/>
      <c r="G789" s="25"/>
      <c r="H789" s="52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</row>
    <row r="790" ht="12.75" customHeight="1">
      <c r="A790" s="24"/>
      <c r="B790" s="4"/>
      <c r="C790" s="52"/>
      <c r="D790" s="25"/>
      <c r="E790" s="25"/>
      <c r="F790" s="25"/>
      <c r="G790" s="25"/>
      <c r="H790" s="52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</row>
    <row r="791" ht="12.75" customHeight="1">
      <c r="A791" s="24"/>
      <c r="B791" s="4"/>
      <c r="C791" s="52"/>
      <c r="D791" s="25"/>
      <c r="E791" s="25"/>
      <c r="F791" s="25"/>
      <c r="G791" s="25"/>
      <c r="H791" s="52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</row>
    <row r="792" ht="12.75" customHeight="1">
      <c r="A792" s="24"/>
      <c r="B792" s="4"/>
      <c r="C792" s="52"/>
      <c r="D792" s="25"/>
      <c r="E792" s="25"/>
      <c r="F792" s="25"/>
      <c r="G792" s="25"/>
      <c r="H792" s="52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</row>
    <row r="793" ht="12.75" customHeight="1">
      <c r="A793" s="24"/>
      <c r="B793" s="4"/>
      <c r="C793" s="52"/>
      <c r="D793" s="25"/>
      <c r="E793" s="25"/>
      <c r="F793" s="25"/>
      <c r="G793" s="25"/>
      <c r="H793" s="52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</row>
    <row r="794" ht="12.75" customHeight="1">
      <c r="A794" s="24"/>
      <c r="B794" s="4"/>
      <c r="C794" s="52"/>
      <c r="D794" s="25"/>
      <c r="E794" s="25"/>
      <c r="F794" s="25"/>
      <c r="G794" s="25"/>
      <c r="H794" s="52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</row>
    <row r="795" ht="12.75" customHeight="1">
      <c r="A795" s="24"/>
      <c r="B795" s="4"/>
      <c r="C795" s="52"/>
      <c r="D795" s="25"/>
      <c r="E795" s="25"/>
      <c r="F795" s="25"/>
      <c r="G795" s="25"/>
      <c r="H795" s="52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</row>
    <row r="796" ht="12.75" customHeight="1">
      <c r="A796" s="24"/>
      <c r="B796" s="4"/>
      <c r="C796" s="52"/>
      <c r="D796" s="25"/>
      <c r="E796" s="25"/>
      <c r="F796" s="25"/>
      <c r="G796" s="25"/>
      <c r="H796" s="52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</row>
    <row r="797" ht="12.75" customHeight="1">
      <c r="A797" s="24"/>
      <c r="B797" s="4"/>
      <c r="C797" s="52"/>
      <c r="D797" s="25"/>
      <c r="E797" s="25"/>
      <c r="F797" s="25"/>
      <c r="G797" s="25"/>
      <c r="H797" s="52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</row>
    <row r="798" ht="12.75" customHeight="1">
      <c r="A798" s="24"/>
      <c r="B798" s="4"/>
      <c r="C798" s="52"/>
      <c r="D798" s="25"/>
      <c r="E798" s="25"/>
      <c r="F798" s="25"/>
      <c r="G798" s="25"/>
      <c r="H798" s="52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</row>
    <row r="799" ht="12.75" customHeight="1">
      <c r="A799" s="24"/>
      <c r="B799" s="4"/>
      <c r="C799" s="52"/>
      <c r="D799" s="25"/>
      <c r="E799" s="25"/>
      <c r="F799" s="25"/>
      <c r="G799" s="25"/>
      <c r="H799" s="52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</row>
    <row r="800" ht="12.75" customHeight="1">
      <c r="A800" s="24"/>
      <c r="B800" s="4"/>
      <c r="C800" s="52"/>
      <c r="D800" s="25"/>
      <c r="E800" s="25"/>
      <c r="F800" s="25"/>
      <c r="G800" s="25"/>
      <c r="H800" s="52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</row>
    <row r="801" ht="12.75" customHeight="1">
      <c r="A801" s="24"/>
      <c r="B801" s="4"/>
      <c r="C801" s="52"/>
      <c r="D801" s="25"/>
      <c r="E801" s="25"/>
      <c r="F801" s="25"/>
      <c r="G801" s="25"/>
      <c r="H801" s="52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</row>
    <row r="802" ht="12.75" customHeight="1">
      <c r="A802" s="24"/>
      <c r="B802" s="4"/>
      <c r="C802" s="52"/>
      <c r="D802" s="25"/>
      <c r="E802" s="25"/>
      <c r="F802" s="25"/>
      <c r="G802" s="25"/>
      <c r="H802" s="52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</row>
    <row r="803" ht="12.75" customHeight="1">
      <c r="A803" s="24"/>
      <c r="B803" s="4"/>
      <c r="C803" s="52"/>
      <c r="D803" s="25"/>
      <c r="E803" s="25"/>
      <c r="F803" s="25"/>
      <c r="G803" s="25"/>
      <c r="H803" s="52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</row>
    <row r="804" ht="12.75" customHeight="1">
      <c r="A804" s="24"/>
      <c r="B804" s="4"/>
      <c r="C804" s="52"/>
      <c r="D804" s="25"/>
      <c r="E804" s="25"/>
      <c r="F804" s="25"/>
      <c r="G804" s="25"/>
      <c r="H804" s="52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</row>
    <row r="805" ht="12.75" customHeight="1">
      <c r="A805" s="24"/>
      <c r="B805" s="4"/>
      <c r="C805" s="52"/>
      <c r="D805" s="25"/>
      <c r="E805" s="25"/>
      <c r="F805" s="25"/>
      <c r="G805" s="25"/>
      <c r="H805" s="52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</row>
    <row r="806" ht="12.75" customHeight="1">
      <c r="A806" s="24"/>
      <c r="B806" s="4"/>
      <c r="C806" s="52"/>
      <c r="D806" s="25"/>
      <c r="E806" s="25"/>
      <c r="F806" s="25"/>
      <c r="G806" s="25"/>
      <c r="H806" s="52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</row>
    <row r="807" ht="12.75" customHeight="1">
      <c r="A807" s="24"/>
      <c r="B807" s="4"/>
      <c r="C807" s="52"/>
      <c r="D807" s="25"/>
      <c r="E807" s="25"/>
      <c r="F807" s="25"/>
      <c r="G807" s="25"/>
      <c r="H807" s="52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</row>
    <row r="808" ht="12.75" customHeight="1">
      <c r="A808" s="24"/>
      <c r="B808" s="4"/>
      <c r="C808" s="52"/>
      <c r="D808" s="25"/>
      <c r="E808" s="25"/>
      <c r="F808" s="25"/>
      <c r="G808" s="25"/>
      <c r="H808" s="52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</row>
    <row r="809" ht="12.75" customHeight="1">
      <c r="A809" s="24"/>
      <c r="B809" s="4"/>
      <c r="C809" s="52"/>
      <c r="D809" s="25"/>
      <c r="E809" s="25"/>
      <c r="F809" s="25"/>
      <c r="G809" s="25"/>
      <c r="H809" s="52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</row>
    <row r="810" ht="12.75" customHeight="1">
      <c r="A810" s="24"/>
      <c r="B810" s="4"/>
      <c r="C810" s="52"/>
      <c r="D810" s="25"/>
      <c r="E810" s="25"/>
      <c r="F810" s="25"/>
      <c r="G810" s="25"/>
      <c r="H810" s="52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</row>
    <row r="811" ht="12.75" customHeight="1">
      <c r="A811" s="24"/>
      <c r="B811" s="4"/>
      <c r="C811" s="52"/>
      <c r="D811" s="25"/>
      <c r="E811" s="25"/>
      <c r="F811" s="25"/>
      <c r="G811" s="25"/>
      <c r="H811" s="52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</row>
    <row r="812" ht="12.75" customHeight="1">
      <c r="A812" s="24"/>
      <c r="B812" s="4"/>
      <c r="C812" s="52"/>
      <c r="D812" s="25"/>
      <c r="E812" s="25"/>
      <c r="F812" s="25"/>
      <c r="G812" s="25"/>
      <c r="H812" s="52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</row>
    <row r="813" ht="12.75" customHeight="1">
      <c r="A813" s="24"/>
      <c r="B813" s="4"/>
      <c r="C813" s="52"/>
      <c r="D813" s="25"/>
      <c r="E813" s="25"/>
      <c r="F813" s="25"/>
      <c r="G813" s="25"/>
      <c r="H813" s="52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</row>
    <row r="814" ht="12.75" customHeight="1">
      <c r="A814" s="24"/>
      <c r="B814" s="4"/>
      <c r="C814" s="52"/>
      <c r="D814" s="25"/>
      <c r="E814" s="25"/>
      <c r="F814" s="25"/>
      <c r="G814" s="25"/>
      <c r="H814" s="52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</row>
    <row r="815" ht="12.75" customHeight="1">
      <c r="A815" s="24"/>
      <c r="B815" s="4"/>
      <c r="C815" s="52"/>
      <c r="D815" s="25"/>
      <c r="E815" s="25"/>
      <c r="F815" s="25"/>
      <c r="G815" s="25"/>
      <c r="H815" s="52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</row>
    <row r="816" ht="12.75" customHeight="1">
      <c r="A816" s="24"/>
      <c r="B816" s="4"/>
      <c r="C816" s="52"/>
      <c r="D816" s="25"/>
      <c r="E816" s="25"/>
      <c r="F816" s="25"/>
      <c r="G816" s="25"/>
      <c r="H816" s="52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</row>
    <row r="817" ht="12.75" customHeight="1">
      <c r="A817" s="24"/>
      <c r="B817" s="4"/>
      <c r="C817" s="52"/>
      <c r="D817" s="25"/>
      <c r="E817" s="25"/>
      <c r="F817" s="25"/>
      <c r="G817" s="25"/>
      <c r="H817" s="52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</row>
    <row r="818" ht="12.75" customHeight="1">
      <c r="A818" s="24"/>
      <c r="B818" s="4"/>
      <c r="C818" s="52"/>
      <c r="D818" s="25"/>
      <c r="E818" s="25"/>
      <c r="F818" s="25"/>
      <c r="G818" s="25"/>
      <c r="H818" s="52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</row>
    <row r="819" ht="12.75" customHeight="1">
      <c r="A819" s="24"/>
      <c r="B819" s="4"/>
      <c r="C819" s="52"/>
      <c r="D819" s="25"/>
      <c r="E819" s="25"/>
      <c r="F819" s="25"/>
      <c r="G819" s="25"/>
      <c r="H819" s="52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</row>
    <row r="820" ht="12.75" customHeight="1">
      <c r="A820" s="24"/>
      <c r="B820" s="4"/>
      <c r="C820" s="52"/>
      <c r="D820" s="25"/>
      <c r="E820" s="25"/>
      <c r="F820" s="25"/>
      <c r="G820" s="25"/>
      <c r="H820" s="52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</row>
    <row r="821" ht="12.75" customHeight="1">
      <c r="A821" s="24"/>
      <c r="B821" s="4"/>
      <c r="C821" s="52"/>
      <c r="D821" s="25"/>
      <c r="E821" s="25"/>
      <c r="F821" s="25"/>
      <c r="G821" s="25"/>
      <c r="H821" s="52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</row>
    <row r="822" ht="12.75" customHeight="1">
      <c r="A822" s="24"/>
      <c r="B822" s="4"/>
      <c r="C822" s="52"/>
      <c r="D822" s="25"/>
      <c r="E822" s="25"/>
      <c r="F822" s="25"/>
      <c r="G822" s="25"/>
      <c r="H822" s="52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</row>
    <row r="823" ht="12.75" customHeight="1">
      <c r="A823" s="24"/>
      <c r="B823" s="4"/>
      <c r="C823" s="52"/>
      <c r="D823" s="25"/>
      <c r="E823" s="25"/>
      <c r="F823" s="25"/>
      <c r="G823" s="25"/>
      <c r="H823" s="52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</row>
    <row r="824" ht="12.75" customHeight="1">
      <c r="A824" s="24"/>
      <c r="B824" s="4"/>
      <c r="C824" s="52"/>
      <c r="D824" s="25"/>
      <c r="E824" s="25"/>
      <c r="F824" s="25"/>
      <c r="G824" s="25"/>
      <c r="H824" s="52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</row>
    <row r="825" ht="12.75" customHeight="1">
      <c r="A825" s="24"/>
      <c r="B825" s="4"/>
      <c r="C825" s="52"/>
      <c r="D825" s="25"/>
      <c r="E825" s="25"/>
      <c r="F825" s="25"/>
      <c r="G825" s="25"/>
      <c r="H825" s="52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</row>
    <row r="826" ht="12.75" customHeight="1">
      <c r="A826" s="24"/>
      <c r="B826" s="4"/>
      <c r="C826" s="52"/>
      <c r="D826" s="25"/>
      <c r="E826" s="25"/>
      <c r="F826" s="25"/>
      <c r="G826" s="25"/>
      <c r="H826" s="52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</row>
    <row r="827" ht="12.75" customHeight="1">
      <c r="A827" s="24"/>
      <c r="B827" s="4"/>
      <c r="C827" s="52"/>
      <c r="D827" s="25"/>
      <c r="E827" s="25"/>
      <c r="F827" s="25"/>
      <c r="G827" s="25"/>
      <c r="H827" s="52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</row>
    <row r="828" ht="12.75" customHeight="1">
      <c r="A828" s="24"/>
      <c r="B828" s="4"/>
      <c r="C828" s="52"/>
      <c r="D828" s="25"/>
      <c r="E828" s="25"/>
      <c r="F828" s="25"/>
      <c r="G828" s="25"/>
      <c r="H828" s="52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</row>
    <row r="829" ht="12.75" customHeight="1">
      <c r="A829" s="24"/>
      <c r="B829" s="4"/>
      <c r="C829" s="52"/>
      <c r="D829" s="25"/>
      <c r="E829" s="25"/>
      <c r="F829" s="25"/>
      <c r="G829" s="25"/>
      <c r="H829" s="52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</row>
    <row r="830" ht="12.75" customHeight="1">
      <c r="A830" s="24"/>
      <c r="B830" s="4"/>
      <c r="C830" s="52"/>
      <c r="D830" s="25"/>
      <c r="E830" s="25"/>
      <c r="F830" s="25"/>
      <c r="G830" s="25"/>
      <c r="H830" s="52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</row>
    <row r="831" ht="12.75" customHeight="1">
      <c r="A831" s="24"/>
      <c r="B831" s="4"/>
      <c r="C831" s="52"/>
      <c r="D831" s="25"/>
      <c r="E831" s="25"/>
      <c r="F831" s="25"/>
      <c r="G831" s="25"/>
      <c r="H831" s="52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</row>
    <row r="832" ht="12.75" customHeight="1">
      <c r="A832" s="24"/>
      <c r="B832" s="4"/>
      <c r="C832" s="52"/>
      <c r="D832" s="25"/>
      <c r="E832" s="25"/>
      <c r="F832" s="25"/>
      <c r="G832" s="25"/>
      <c r="H832" s="52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</row>
    <row r="833" ht="12.75" customHeight="1">
      <c r="A833" s="24"/>
      <c r="B833" s="4"/>
      <c r="C833" s="52"/>
      <c r="D833" s="25"/>
      <c r="E833" s="25"/>
      <c r="F833" s="25"/>
      <c r="G833" s="25"/>
      <c r="H833" s="52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</row>
    <row r="834" ht="12.75" customHeight="1">
      <c r="A834" s="24"/>
      <c r="B834" s="4"/>
      <c r="C834" s="52"/>
      <c r="D834" s="25"/>
      <c r="E834" s="25"/>
      <c r="F834" s="25"/>
      <c r="G834" s="25"/>
      <c r="H834" s="52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</row>
    <row r="835" ht="12.75" customHeight="1">
      <c r="A835" s="24"/>
      <c r="B835" s="4"/>
      <c r="C835" s="52"/>
      <c r="D835" s="25"/>
      <c r="E835" s="25"/>
      <c r="F835" s="25"/>
      <c r="G835" s="25"/>
      <c r="H835" s="52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</row>
    <row r="836" ht="12.75" customHeight="1">
      <c r="A836" s="24"/>
      <c r="B836" s="4"/>
      <c r="C836" s="52"/>
      <c r="D836" s="25"/>
      <c r="E836" s="25"/>
      <c r="F836" s="25"/>
      <c r="G836" s="25"/>
      <c r="H836" s="52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</row>
    <row r="837" ht="12.75" customHeight="1">
      <c r="A837" s="24"/>
      <c r="B837" s="4"/>
      <c r="C837" s="52"/>
      <c r="D837" s="25"/>
      <c r="E837" s="25"/>
      <c r="F837" s="25"/>
      <c r="G837" s="25"/>
      <c r="H837" s="52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</row>
    <row r="838" ht="12.75" customHeight="1">
      <c r="A838" s="24"/>
      <c r="B838" s="4"/>
      <c r="C838" s="52"/>
      <c r="D838" s="25"/>
      <c r="E838" s="25"/>
      <c r="F838" s="25"/>
      <c r="G838" s="25"/>
      <c r="H838" s="52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</row>
    <row r="839" ht="12.75" customHeight="1">
      <c r="A839" s="24"/>
      <c r="B839" s="4"/>
      <c r="C839" s="52"/>
      <c r="D839" s="25"/>
      <c r="E839" s="25"/>
      <c r="F839" s="25"/>
      <c r="G839" s="25"/>
      <c r="H839" s="52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</row>
    <row r="840" ht="12.75" customHeight="1">
      <c r="A840" s="24"/>
      <c r="B840" s="4"/>
      <c r="C840" s="52"/>
      <c r="D840" s="25"/>
      <c r="E840" s="25"/>
      <c r="F840" s="25"/>
      <c r="G840" s="25"/>
      <c r="H840" s="52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</row>
    <row r="841" ht="12.75" customHeight="1">
      <c r="A841" s="24"/>
      <c r="B841" s="4"/>
      <c r="C841" s="52"/>
      <c r="D841" s="25"/>
      <c r="E841" s="25"/>
      <c r="F841" s="25"/>
      <c r="G841" s="25"/>
      <c r="H841" s="52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</row>
    <row r="842" ht="12.75" customHeight="1">
      <c r="A842" s="24"/>
      <c r="B842" s="4"/>
      <c r="C842" s="52"/>
      <c r="D842" s="25"/>
      <c r="E842" s="25"/>
      <c r="F842" s="25"/>
      <c r="G842" s="25"/>
      <c r="H842" s="52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</row>
    <row r="843" ht="12.75" customHeight="1">
      <c r="A843" s="24"/>
      <c r="B843" s="4"/>
      <c r="C843" s="52"/>
      <c r="D843" s="25"/>
      <c r="E843" s="25"/>
      <c r="F843" s="25"/>
      <c r="G843" s="25"/>
      <c r="H843" s="52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</row>
    <row r="844" ht="12.75" customHeight="1">
      <c r="A844" s="24"/>
      <c r="B844" s="4"/>
      <c r="C844" s="52"/>
      <c r="D844" s="25"/>
      <c r="E844" s="25"/>
      <c r="F844" s="25"/>
      <c r="G844" s="25"/>
      <c r="H844" s="52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</row>
    <row r="845" ht="12.75" customHeight="1">
      <c r="A845" s="24"/>
      <c r="B845" s="4"/>
      <c r="C845" s="52"/>
      <c r="D845" s="25"/>
      <c r="E845" s="25"/>
      <c r="F845" s="25"/>
      <c r="G845" s="25"/>
      <c r="H845" s="52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</row>
    <row r="846" ht="12.75" customHeight="1">
      <c r="A846" s="24"/>
      <c r="B846" s="4"/>
      <c r="C846" s="52"/>
      <c r="D846" s="25"/>
      <c r="E846" s="25"/>
      <c r="F846" s="25"/>
      <c r="G846" s="25"/>
      <c r="H846" s="52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</row>
    <row r="847" ht="12.75" customHeight="1">
      <c r="A847" s="24"/>
      <c r="B847" s="4"/>
      <c r="C847" s="52"/>
      <c r="D847" s="25"/>
      <c r="E847" s="25"/>
      <c r="F847" s="25"/>
      <c r="G847" s="25"/>
      <c r="H847" s="52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</row>
    <row r="848" ht="12.75" customHeight="1">
      <c r="A848" s="24"/>
      <c r="B848" s="4"/>
      <c r="C848" s="52"/>
      <c r="D848" s="25"/>
      <c r="E848" s="25"/>
      <c r="F848" s="25"/>
      <c r="G848" s="25"/>
      <c r="H848" s="52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</row>
    <row r="849" ht="12.75" customHeight="1">
      <c r="A849" s="24"/>
      <c r="B849" s="4"/>
      <c r="C849" s="52"/>
      <c r="D849" s="25"/>
      <c r="E849" s="25"/>
      <c r="F849" s="25"/>
      <c r="G849" s="25"/>
      <c r="H849" s="52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</row>
    <row r="850" ht="12.75" customHeight="1">
      <c r="A850" s="24"/>
      <c r="B850" s="4"/>
      <c r="C850" s="52"/>
      <c r="D850" s="25"/>
      <c r="E850" s="25"/>
      <c r="F850" s="25"/>
      <c r="G850" s="25"/>
      <c r="H850" s="52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</row>
    <row r="851" ht="12.75" customHeight="1">
      <c r="A851" s="24"/>
      <c r="B851" s="4"/>
      <c r="C851" s="52"/>
      <c r="D851" s="25"/>
      <c r="E851" s="25"/>
      <c r="F851" s="25"/>
      <c r="G851" s="25"/>
      <c r="H851" s="52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</row>
    <row r="852" ht="12.75" customHeight="1">
      <c r="A852" s="24"/>
      <c r="B852" s="4"/>
      <c r="C852" s="52"/>
      <c r="D852" s="25"/>
      <c r="E852" s="25"/>
      <c r="F852" s="25"/>
      <c r="G852" s="25"/>
      <c r="H852" s="52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</row>
    <row r="853" ht="12.75" customHeight="1">
      <c r="A853" s="24"/>
      <c r="B853" s="4"/>
      <c r="C853" s="52"/>
      <c r="D853" s="25"/>
      <c r="E853" s="25"/>
      <c r="F853" s="25"/>
      <c r="G853" s="25"/>
      <c r="H853" s="52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</row>
    <row r="854" ht="12.75" customHeight="1">
      <c r="A854" s="24"/>
      <c r="B854" s="4"/>
      <c r="C854" s="52"/>
      <c r="D854" s="25"/>
      <c r="E854" s="25"/>
      <c r="F854" s="25"/>
      <c r="G854" s="25"/>
      <c r="H854" s="52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</row>
    <row r="855" ht="12.75" customHeight="1">
      <c r="A855" s="24"/>
      <c r="B855" s="4"/>
      <c r="C855" s="52"/>
      <c r="D855" s="25"/>
      <c r="E855" s="25"/>
      <c r="F855" s="25"/>
      <c r="G855" s="25"/>
      <c r="H855" s="52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</row>
    <row r="856" ht="12.75" customHeight="1">
      <c r="A856" s="24"/>
      <c r="B856" s="4"/>
      <c r="C856" s="52"/>
      <c r="D856" s="25"/>
      <c r="E856" s="25"/>
      <c r="F856" s="25"/>
      <c r="G856" s="25"/>
      <c r="H856" s="52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</row>
    <row r="857" ht="12.75" customHeight="1">
      <c r="A857" s="24"/>
      <c r="B857" s="4"/>
      <c r="C857" s="52"/>
      <c r="D857" s="25"/>
      <c r="E857" s="25"/>
      <c r="F857" s="25"/>
      <c r="G857" s="25"/>
      <c r="H857" s="52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</row>
    <row r="858" ht="12.75" customHeight="1">
      <c r="A858" s="24"/>
      <c r="B858" s="4"/>
      <c r="C858" s="52"/>
      <c r="D858" s="25"/>
      <c r="E858" s="25"/>
      <c r="F858" s="25"/>
      <c r="G858" s="25"/>
      <c r="H858" s="52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</row>
    <row r="859" ht="12.75" customHeight="1">
      <c r="A859" s="24"/>
      <c r="B859" s="4"/>
      <c r="C859" s="52"/>
      <c r="D859" s="25"/>
      <c r="E859" s="25"/>
      <c r="F859" s="25"/>
      <c r="G859" s="25"/>
      <c r="H859" s="52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</row>
    <row r="860" ht="12.75" customHeight="1">
      <c r="A860" s="24"/>
      <c r="B860" s="4"/>
      <c r="C860" s="52"/>
      <c r="D860" s="25"/>
      <c r="E860" s="25"/>
      <c r="F860" s="25"/>
      <c r="G860" s="25"/>
      <c r="H860" s="52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</row>
    <row r="861" ht="12.75" customHeight="1">
      <c r="A861" s="24"/>
      <c r="B861" s="4"/>
      <c r="C861" s="52"/>
      <c r="D861" s="25"/>
      <c r="E861" s="25"/>
      <c r="F861" s="25"/>
      <c r="G861" s="25"/>
      <c r="H861" s="52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</row>
    <row r="862" ht="12.75" customHeight="1">
      <c r="A862" s="24"/>
      <c r="B862" s="4"/>
      <c r="C862" s="52"/>
      <c r="D862" s="25"/>
      <c r="E862" s="25"/>
      <c r="F862" s="25"/>
      <c r="G862" s="25"/>
      <c r="H862" s="52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</row>
    <row r="863" ht="12.75" customHeight="1">
      <c r="A863" s="24"/>
      <c r="B863" s="4"/>
      <c r="C863" s="52"/>
      <c r="D863" s="25"/>
      <c r="E863" s="25"/>
      <c r="F863" s="25"/>
      <c r="G863" s="25"/>
      <c r="H863" s="52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</row>
    <row r="864" ht="12.75" customHeight="1">
      <c r="A864" s="24"/>
      <c r="B864" s="4"/>
      <c r="C864" s="52"/>
      <c r="D864" s="25"/>
      <c r="E864" s="25"/>
      <c r="F864" s="25"/>
      <c r="G864" s="25"/>
      <c r="H864" s="52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</row>
    <row r="865" ht="12.75" customHeight="1">
      <c r="A865" s="24"/>
      <c r="B865" s="4"/>
      <c r="C865" s="52"/>
      <c r="D865" s="25"/>
      <c r="E865" s="25"/>
      <c r="F865" s="25"/>
      <c r="G865" s="25"/>
      <c r="H865" s="52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</row>
    <row r="866" ht="12.75" customHeight="1">
      <c r="A866" s="24"/>
      <c r="B866" s="4"/>
      <c r="C866" s="52"/>
      <c r="D866" s="25"/>
      <c r="E866" s="25"/>
      <c r="F866" s="25"/>
      <c r="G866" s="25"/>
      <c r="H866" s="52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</row>
    <row r="867" ht="12.75" customHeight="1">
      <c r="A867" s="24"/>
      <c r="B867" s="4"/>
      <c r="C867" s="52"/>
      <c r="D867" s="25"/>
      <c r="E867" s="25"/>
      <c r="F867" s="25"/>
      <c r="G867" s="25"/>
      <c r="H867" s="52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</row>
    <row r="868" ht="12.75" customHeight="1">
      <c r="A868" s="24"/>
      <c r="B868" s="4"/>
      <c r="C868" s="52"/>
      <c r="D868" s="25"/>
      <c r="E868" s="25"/>
      <c r="F868" s="25"/>
      <c r="G868" s="25"/>
      <c r="H868" s="52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</row>
    <row r="869" ht="12.75" customHeight="1">
      <c r="A869" s="24"/>
      <c r="B869" s="4"/>
      <c r="C869" s="52"/>
      <c r="D869" s="25"/>
      <c r="E869" s="25"/>
      <c r="F869" s="25"/>
      <c r="G869" s="25"/>
      <c r="H869" s="52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</row>
    <row r="870" ht="12.75" customHeight="1">
      <c r="A870" s="24"/>
      <c r="B870" s="4"/>
      <c r="C870" s="52"/>
      <c r="D870" s="25"/>
      <c r="E870" s="25"/>
      <c r="F870" s="25"/>
      <c r="G870" s="25"/>
      <c r="H870" s="52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</row>
    <row r="871" ht="12.75" customHeight="1">
      <c r="A871" s="24"/>
      <c r="B871" s="4"/>
      <c r="C871" s="52"/>
      <c r="D871" s="25"/>
      <c r="E871" s="25"/>
      <c r="F871" s="25"/>
      <c r="G871" s="25"/>
      <c r="H871" s="52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</row>
    <row r="872" ht="12.75" customHeight="1">
      <c r="A872" s="24"/>
      <c r="B872" s="4"/>
      <c r="C872" s="52"/>
      <c r="D872" s="25"/>
      <c r="E872" s="25"/>
      <c r="F872" s="25"/>
      <c r="G872" s="25"/>
      <c r="H872" s="52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</row>
    <row r="873" ht="12.75" customHeight="1">
      <c r="A873" s="24"/>
      <c r="B873" s="4"/>
      <c r="C873" s="52"/>
      <c r="D873" s="25"/>
      <c r="E873" s="25"/>
      <c r="F873" s="25"/>
      <c r="G873" s="25"/>
      <c r="H873" s="52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</row>
    <row r="874" ht="12.75" customHeight="1">
      <c r="A874" s="24"/>
      <c r="B874" s="4"/>
      <c r="C874" s="52"/>
      <c r="D874" s="25"/>
      <c r="E874" s="25"/>
      <c r="F874" s="25"/>
      <c r="G874" s="25"/>
      <c r="H874" s="52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</row>
    <row r="875" ht="12.75" customHeight="1">
      <c r="A875" s="24"/>
      <c r="B875" s="4"/>
      <c r="C875" s="52"/>
      <c r="D875" s="25"/>
      <c r="E875" s="25"/>
      <c r="F875" s="25"/>
      <c r="G875" s="25"/>
      <c r="H875" s="52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</row>
    <row r="876" ht="12.75" customHeight="1">
      <c r="A876" s="24"/>
      <c r="B876" s="4"/>
      <c r="C876" s="52"/>
      <c r="D876" s="25"/>
      <c r="E876" s="25"/>
      <c r="F876" s="25"/>
      <c r="G876" s="25"/>
      <c r="H876" s="52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</row>
    <row r="877" ht="12.75" customHeight="1">
      <c r="A877" s="24"/>
      <c r="B877" s="4"/>
      <c r="C877" s="52"/>
      <c r="D877" s="25"/>
      <c r="E877" s="25"/>
      <c r="F877" s="25"/>
      <c r="G877" s="25"/>
      <c r="H877" s="52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</row>
    <row r="878" ht="12.75" customHeight="1">
      <c r="A878" s="24"/>
      <c r="B878" s="4"/>
      <c r="C878" s="52"/>
      <c r="D878" s="25"/>
      <c r="E878" s="25"/>
      <c r="F878" s="25"/>
      <c r="G878" s="25"/>
      <c r="H878" s="52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</row>
    <row r="879" ht="12.75" customHeight="1">
      <c r="A879" s="24"/>
      <c r="B879" s="4"/>
      <c r="C879" s="52"/>
      <c r="D879" s="25"/>
      <c r="E879" s="25"/>
      <c r="F879" s="25"/>
      <c r="G879" s="25"/>
      <c r="H879" s="52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</row>
    <row r="880" ht="12.75" customHeight="1">
      <c r="A880" s="24"/>
      <c r="B880" s="4"/>
      <c r="C880" s="52"/>
      <c r="D880" s="25"/>
      <c r="E880" s="25"/>
      <c r="F880" s="25"/>
      <c r="G880" s="25"/>
      <c r="H880" s="52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</row>
    <row r="881" ht="12.75" customHeight="1">
      <c r="A881" s="24"/>
      <c r="B881" s="4"/>
      <c r="C881" s="52"/>
      <c r="D881" s="25"/>
      <c r="E881" s="25"/>
      <c r="F881" s="25"/>
      <c r="G881" s="25"/>
      <c r="H881" s="52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</row>
    <row r="882" ht="12.75" customHeight="1">
      <c r="A882" s="24"/>
      <c r="B882" s="4"/>
      <c r="C882" s="52"/>
      <c r="D882" s="25"/>
      <c r="E882" s="25"/>
      <c r="F882" s="25"/>
      <c r="G882" s="25"/>
      <c r="H882" s="52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</row>
    <row r="883" ht="12.75" customHeight="1">
      <c r="A883" s="24"/>
      <c r="B883" s="4"/>
      <c r="C883" s="52"/>
      <c r="D883" s="25"/>
      <c r="E883" s="25"/>
      <c r="F883" s="25"/>
      <c r="G883" s="25"/>
      <c r="H883" s="52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</row>
    <row r="884" ht="12.75" customHeight="1">
      <c r="A884" s="24"/>
      <c r="B884" s="4"/>
      <c r="C884" s="52"/>
      <c r="D884" s="25"/>
      <c r="E884" s="25"/>
      <c r="F884" s="25"/>
      <c r="G884" s="25"/>
      <c r="H884" s="52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</row>
    <row r="885" ht="12.75" customHeight="1">
      <c r="A885" s="24"/>
      <c r="B885" s="4"/>
      <c r="C885" s="52"/>
      <c r="D885" s="25"/>
      <c r="E885" s="25"/>
      <c r="F885" s="25"/>
      <c r="G885" s="25"/>
      <c r="H885" s="52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</row>
    <row r="886" ht="12.75" customHeight="1">
      <c r="A886" s="24"/>
      <c r="B886" s="4"/>
      <c r="C886" s="52"/>
      <c r="D886" s="25"/>
      <c r="E886" s="25"/>
      <c r="F886" s="25"/>
      <c r="G886" s="25"/>
      <c r="H886" s="52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</row>
    <row r="887" ht="12.75" customHeight="1">
      <c r="A887" s="24"/>
      <c r="B887" s="4"/>
      <c r="C887" s="52"/>
      <c r="D887" s="25"/>
      <c r="E887" s="25"/>
      <c r="F887" s="25"/>
      <c r="G887" s="25"/>
      <c r="H887" s="52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</row>
    <row r="888" ht="12.75" customHeight="1">
      <c r="A888" s="24"/>
      <c r="B888" s="4"/>
      <c r="C888" s="52"/>
      <c r="D888" s="25"/>
      <c r="E888" s="25"/>
      <c r="F888" s="25"/>
      <c r="G888" s="25"/>
      <c r="H888" s="52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</row>
    <row r="889" ht="12.75" customHeight="1">
      <c r="A889" s="24"/>
      <c r="B889" s="4"/>
      <c r="C889" s="52"/>
      <c r="D889" s="25"/>
      <c r="E889" s="25"/>
      <c r="F889" s="25"/>
      <c r="G889" s="25"/>
      <c r="H889" s="52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</row>
    <row r="890" ht="12.75" customHeight="1">
      <c r="A890" s="24"/>
      <c r="B890" s="4"/>
      <c r="C890" s="52"/>
      <c r="D890" s="25"/>
      <c r="E890" s="25"/>
      <c r="F890" s="25"/>
      <c r="G890" s="25"/>
      <c r="H890" s="52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</row>
    <row r="891" ht="12.75" customHeight="1">
      <c r="A891" s="24"/>
      <c r="B891" s="4"/>
      <c r="C891" s="52"/>
      <c r="D891" s="25"/>
      <c r="E891" s="25"/>
      <c r="F891" s="25"/>
      <c r="G891" s="25"/>
      <c r="H891" s="52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</row>
    <row r="892" ht="12.75" customHeight="1">
      <c r="A892" s="24"/>
      <c r="B892" s="4"/>
      <c r="C892" s="52"/>
      <c r="D892" s="25"/>
      <c r="E892" s="25"/>
      <c r="F892" s="25"/>
      <c r="G892" s="25"/>
      <c r="H892" s="52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</row>
    <row r="893" ht="12.75" customHeight="1">
      <c r="A893" s="24"/>
      <c r="B893" s="4"/>
      <c r="C893" s="52"/>
      <c r="D893" s="25"/>
      <c r="E893" s="25"/>
      <c r="F893" s="25"/>
      <c r="G893" s="25"/>
      <c r="H893" s="52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</row>
    <row r="894" ht="12.75" customHeight="1">
      <c r="A894" s="24"/>
      <c r="B894" s="4"/>
      <c r="C894" s="52"/>
      <c r="D894" s="25"/>
      <c r="E894" s="25"/>
      <c r="F894" s="25"/>
      <c r="G894" s="25"/>
      <c r="H894" s="52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</row>
    <row r="895" ht="12.75" customHeight="1">
      <c r="A895" s="24"/>
      <c r="B895" s="4"/>
      <c r="C895" s="52"/>
      <c r="D895" s="25"/>
      <c r="E895" s="25"/>
      <c r="F895" s="25"/>
      <c r="G895" s="25"/>
      <c r="H895" s="52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</row>
    <row r="896" ht="12.75" customHeight="1">
      <c r="A896" s="24"/>
      <c r="B896" s="4"/>
      <c r="C896" s="52"/>
      <c r="D896" s="25"/>
      <c r="E896" s="25"/>
      <c r="F896" s="25"/>
      <c r="G896" s="25"/>
      <c r="H896" s="52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</row>
    <row r="897" ht="12.75" customHeight="1">
      <c r="A897" s="24"/>
      <c r="B897" s="4"/>
      <c r="C897" s="52"/>
      <c r="D897" s="25"/>
      <c r="E897" s="25"/>
      <c r="F897" s="25"/>
      <c r="G897" s="25"/>
      <c r="H897" s="52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</row>
    <row r="898" ht="12.75" customHeight="1">
      <c r="A898" s="24"/>
      <c r="B898" s="4"/>
      <c r="C898" s="52"/>
      <c r="D898" s="25"/>
      <c r="E898" s="25"/>
      <c r="F898" s="25"/>
      <c r="G898" s="25"/>
      <c r="H898" s="52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</row>
    <row r="899" ht="12.75" customHeight="1">
      <c r="A899" s="24"/>
      <c r="B899" s="4"/>
      <c r="C899" s="52"/>
      <c r="D899" s="25"/>
      <c r="E899" s="25"/>
      <c r="F899" s="25"/>
      <c r="G899" s="25"/>
      <c r="H899" s="52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</row>
    <row r="900" ht="12.75" customHeight="1">
      <c r="A900" s="24"/>
      <c r="B900" s="4"/>
      <c r="C900" s="52"/>
      <c r="D900" s="25"/>
      <c r="E900" s="25"/>
      <c r="F900" s="25"/>
      <c r="G900" s="25"/>
      <c r="H900" s="52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</row>
    <row r="901" ht="12.75" customHeight="1">
      <c r="A901" s="24"/>
      <c r="B901" s="4"/>
      <c r="C901" s="52"/>
      <c r="D901" s="25"/>
      <c r="E901" s="25"/>
      <c r="F901" s="25"/>
      <c r="G901" s="25"/>
      <c r="H901" s="52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</row>
    <row r="902" ht="12.75" customHeight="1">
      <c r="A902" s="24"/>
      <c r="B902" s="4"/>
      <c r="C902" s="52"/>
      <c r="D902" s="25"/>
      <c r="E902" s="25"/>
      <c r="F902" s="25"/>
      <c r="G902" s="25"/>
      <c r="H902" s="52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</row>
    <row r="903" ht="12.75" customHeight="1">
      <c r="A903" s="24"/>
      <c r="B903" s="4"/>
      <c r="C903" s="52"/>
      <c r="D903" s="25"/>
      <c r="E903" s="25"/>
      <c r="F903" s="25"/>
      <c r="G903" s="25"/>
      <c r="H903" s="52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</row>
    <row r="904" ht="12.75" customHeight="1">
      <c r="A904" s="24"/>
      <c r="B904" s="4"/>
      <c r="C904" s="52"/>
      <c r="D904" s="25"/>
      <c r="E904" s="25"/>
      <c r="F904" s="25"/>
      <c r="G904" s="25"/>
      <c r="H904" s="52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</row>
    <row r="905" ht="12.75" customHeight="1">
      <c r="A905" s="24"/>
      <c r="B905" s="4"/>
      <c r="C905" s="52"/>
      <c r="D905" s="25"/>
      <c r="E905" s="25"/>
      <c r="F905" s="25"/>
      <c r="G905" s="25"/>
      <c r="H905" s="52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</row>
    <row r="906" ht="12.75" customHeight="1">
      <c r="A906" s="24"/>
      <c r="B906" s="4"/>
      <c r="C906" s="52"/>
      <c r="D906" s="25"/>
      <c r="E906" s="25"/>
      <c r="F906" s="25"/>
      <c r="G906" s="25"/>
      <c r="H906" s="52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</row>
    <row r="907" ht="12.75" customHeight="1">
      <c r="A907" s="24"/>
      <c r="B907" s="4"/>
      <c r="C907" s="52"/>
      <c r="D907" s="25"/>
      <c r="E907" s="25"/>
      <c r="F907" s="25"/>
      <c r="G907" s="25"/>
      <c r="H907" s="52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</row>
    <row r="908" ht="12.75" customHeight="1">
      <c r="A908" s="24"/>
      <c r="B908" s="4"/>
      <c r="C908" s="52"/>
      <c r="D908" s="25"/>
      <c r="E908" s="25"/>
      <c r="F908" s="25"/>
      <c r="G908" s="25"/>
      <c r="H908" s="52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</row>
    <row r="909" ht="12.75" customHeight="1">
      <c r="A909" s="24"/>
      <c r="B909" s="4"/>
      <c r="C909" s="52"/>
      <c r="D909" s="25"/>
      <c r="E909" s="25"/>
      <c r="F909" s="25"/>
      <c r="G909" s="25"/>
      <c r="H909" s="52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</row>
    <row r="910" ht="12.75" customHeight="1">
      <c r="A910" s="24"/>
      <c r="B910" s="4"/>
      <c r="C910" s="52"/>
      <c r="D910" s="25"/>
      <c r="E910" s="25"/>
      <c r="F910" s="25"/>
      <c r="G910" s="25"/>
      <c r="H910" s="52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</row>
    <row r="911" ht="12.75" customHeight="1">
      <c r="A911" s="24"/>
      <c r="B911" s="4"/>
      <c r="C911" s="52"/>
      <c r="D911" s="25"/>
      <c r="E911" s="25"/>
      <c r="F911" s="25"/>
      <c r="G911" s="25"/>
      <c r="H911" s="52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</row>
    <row r="912" ht="12.75" customHeight="1">
      <c r="A912" s="24"/>
      <c r="B912" s="4"/>
      <c r="C912" s="52"/>
      <c r="D912" s="25"/>
      <c r="E912" s="25"/>
      <c r="F912" s="25"/>
      <c r="G912" s="25"/>
      <c r="H912" s="52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</row>
    <row r="913" ht="12.75" customHeight="1">
      <c r="A913" s="24"/>
      <c r="B913" s="4"/>
      <c r="C913" s="52"/>
      <c r="D913" s="25"/>
      <c r="E913" s="25"/>
      <c r="F913" s="25"/>
      <c r="G913" s="25"/>
      <c r="H913" s="52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</row>
    <row r="914" ht="12.75" customHeight="1">
      <c r="A914" s="24"/>
      <c r="B914" s="4"/>
      <c r="C914" s="52"/>
      <c r="D914" s="25"/>
      <c r="E914" s="25"/>
      <c r="F914" s="25"/>
      <c r="G914" s="25"/>
      <c r="H914" s="52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</row>
    <row r="915" ht="12.75" customHeight="1">
      <c r="A915" s="24"/>
      <c r="B915" s="4"/>
      <c r="C915" s="52"/>
      <c r="D915" s="25"/>
      <c r="E915" s="25"/>
      <c r="F915" s="25"/>
      <c r="G915" s="25"/>
      <c r="H915" s="52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</row>
    <row r="916" ht="12.75" customHeight="1">
      <c r="A916" s="24"/>
      <c r="B916" s="4"/>
      <c r="C916" s="52"/>
      <c r="D916" s="25"/>
      <c r="E916" s="25"/>
      <c r="F916" s="25"/>
      <c r="G916" s="25"/>
      <c r="H916" s="52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</row>
    <row r="917" ht="12.75" customHeight="1">
      <c r="A917" s="24"/>
      <c r="B917" s="4"/>
      <c r="C917" s="52"/>
      <c r="D917" s="25"/>
      <c r="E917" s="25"/>
      <c r="F917" s="25"/>
      <c r="G917" s="25"/>
      <c r="H917" s="52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</row>
    <row r="918" ht="12.75" customHeight="1">
      <c r="A918" s="24"/>
      <c r="B918" s="4"/>
      <c r="C918" s="52"/>
      <c r="D918" s="25"/>
      <c r="E918" s="25"/>
      <c r="F918" s="25"/>
      <c r="G918" s="25"/>
      <c r="H918" s="52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</row>
    <row r="919" ht="12.75" customHeight="1">
      <c r="A919" s="24"/>
      <c r="B919" s="4"/>
      <c r="C919" s="52"/>
      <c r="D919" s="25"/>
      <c r="E919" s="25"/>
      <c r="F919" s="25"/>
      <c r="G919" s="25"/>
      <c r="H919" s="52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</row>
    <row r="920" ht="12.75" customHeight="1">
      <c r="A920" s="24"/>
      <c r="B920" s="4"/>
      <c r="C920" s="52"/>
      <c r="D920" s="25"/>
      <c r="E920" s="25"/>
      <c r="F920" s="25"/>
      <c r="G920" s="25"/>
      <c r="H920" s="52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</row>
    <row r="921" ht="12.75" customHeight="1">
      <c r="A921" s="24"/>
      <c r="B921" s="4"/>
      <c r="C921" s="52"/>
      <c r="D921" s="25"/>
      <c r="E921" s="25"/>
      <c r="F921" s="25"/>
      <c r="G921" s="25"/>
      <c r="H921" s="52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</row>
    <row r="922" ht="12.75" customHeight="1">
      <c r="A922" s="24"/>
      <c r="B922" s="4"/>
      <c r="C922" s="52"/>
      <c r="D922" s="25"/>
      <c r="E922" s="25"/>
      <c r="F922" s="25"/>
      <c r="G922" s="25"/>
      <c r="H922" s="52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</row>
    <row r="923" ht="12.75" customHeight="1">
      <c r="A923" s="24"/>
      <c r="B923" s="4"/>
      <c r="C923" s="52"/>
      <c r="D923" s="25"/>
      <c r="E923" s="25"/>
      <c r="F923" s="25"/>
      <c r="G923" s="25"/>
      <c r="H923" s="52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</row>
    <row r="924" ht="12.75" customHeight="1">
      <c r="A924" s="24"/>
      <c r="B924" s="4"/>
      <c r="C924" s="52"/>
      <c r="D924" s="25"/>
      <c r="E924" s="25"/>
      <c r="F924" s="25"/>
      <c r="G924" s="25"/>
      <c r="H924" s="52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</row>
    <row r="925" ht="12.75" customHeight="1">
      <c r="A925" s="24"/>
      <c r="B925" s="4"/>
      <c r="C925" s="52"/>
      <c r="D925" s="25"/>
      <c r="E925" s="25"/>
      <c r="F925" s="25"/>
      <c r="G925" s="25"/>
      <c r="H925" s="52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</row>
    <row r="926" ht="12.75" customHeight="1">
      <c r="A926" s="24"/>
      <c r="B926" s="4"/>
      <c r="C926" s="52"/>
      <c r="D926" s="25"/>
      <c r="E926" s="25"/>
      <c r="F926" s="25"/>
      <c r="G926" s="25"/>
      <c r="H926" s="52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</row>
    <row r="927" ht="12.75" customHeight="1">
      <c r="A927" s="24"/>
      <c r="B927" s="4"/>
      <c r="C927" s="52"/>
      <c r="D927" s="25"/>
      <c r="E927" s="25"/>
      <c r="F927" s="25"/>
      <c r="G927" s="25"/>
      <c r="H927" s="52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</row>
    <row r="928" ht="12.75" customHeight="1">
      <c r="A928" s="24"/>
      <c r="B928" s="4"/>
      <c r="C928" s="52"/>
      <c r="D928" s="25"/>
      <c r="E928" s="25"/>
      <c r="F928" s="25"/>
      <c r="G928" s="25"/>
      <c r="H928" s="52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</row>
    <row r="929" ht="12.75" customHeight="1">
      <c r="A929" s="24"/>
      <c r="B929" s="4"/>
      <c r="C929" s="52"/>
      <c r="D929" s="25"/>
      <c r="E929" s="25"/>
      <c r="F929" s="25"/>
      <c r="G929" s="25"/>
      <c r="H929" s="52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</row>
    <row r="930" ht="12.75" customHeight="1">
      <c r="A930" s="24"/>
      <c r="B930" s="4"/>
      <c r="C930" s="52"/>
      <c r="D930" s="25"/>
      <c r="E930" s="25"/>
      <c r="F930" s="25"/>
      <c r="G930" s="25"/>
      <c r="H930" s="52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</row>
    <row r="931" ht="12.75" customHeight="1">
      <c r="A931" s="24"/>
      <c r="B931" s="4"/>
      <c r="C931" s="52"/>
      <c r="D931" s="25"/>
      <c r="E931" s="25"/>
      <c r="F931" s="25"/>
      <c r="G931" s="25"/>
      <c r="H931" s="52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</row>
    <row r="932" ht="12.75" customHeight="1">
      <c r="A932" s="24"/>
      <c r="B932" s="4"/>
      <c r="C932" s="52"/>
      <c r="D932" s="25"/>
      <c r="E932" s="25"/>
      <c r="F932" s="25"/>
      <c r="G932" s="25"/>
      <c r="H932" s="52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</row>
    <row r="933" ht="12.75" customHeight="1">
      <c r="A933" s="24"/>
      <c r="B933" s="4"/>
      <c r="C933" s="52"/>
      <c r="D933" s="25"/>
      <c r="E933" s="25"/>
      <c r="F933" s="25"/>
      <c r="G933" s="25"/>
      <c r="H933" s="52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</row>
    <row r="934" ht="12.75" customHeight="1">
      <c r="A934" s="24"/>
      <c r="B934" s="4"/>
      <c r="C934" s="52"/>
      <c r="D934" s="25"/>
      <c r="E934" s="25"/>
      <c r="F934" s="25"/>
      <c r="G934" s="25"/>
      <c r="H934" s="52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</row>
    <row r="935" ht="12.75" customHeight="1">
      <c r="A935" s="24"/>
      <c r="B935" s="4"/>
      <c r="C935" s="52"/>
      <c r="D935" s="25"/>
      <c r="E935" s="25"/>
      <c r="F935" s="25"/>
      <c r="G935" s="25"/>
      <c r="H935" s="52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</row>
    <row r="936" ht="12.75" customHeight="1">
      <c r="A936" s="24"/>
      <c r="B936" s="4"/>
      <c r="C936" s="52"/>
      <c r="D936" s="25"/>
      <c r="E936" s="25"/>
      <c r="F936" s="25"/>
      <c r="G936" s="25"/>
      <c r="H936" s="52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</row>
    <row r="937" ht="12.75" customHeight="1">
      <c r="A937" s="24"/>
      <c r="B937" s="4"/>
      <c r="C937" s="52"/>
      <c r="D937" s="25"/>
      <c r="E937" s="25"/>
      <c r="F937" s="25"/>
      <c r="G937" s="25"/>
      <c r="H937" s="52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</row>
    <row r="938" ht="12.75" customHeight="1">
      <c r="A938" s="24"/>
      <c r="B938" s="4"/>
      <c r="C938" s="52"/>
      <c r="D938" s="25"/>
      <c r="E938" s="25"/>
      <c r="F938" s="25"/>
      <c r="G938" s="25"/>
      <c r="H938" s="52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</row>
    <row r="939" ht="12.75" customHeight="1">
      <c r="A939" s="24"/>
      <c r="B939" s="4"/>
      <c r="C939" s="52"/>
      <c r="D939" s="25"/>
      <c r="E939" s="25"/>
      <c r="F939" s="25"/>
      <c r="G939" s="25"/>
      <c r="H939" s="52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</row>
    <row r="940" ht="12.75" customHeight="1">
      <c r="A940" s="24"/>
      <c r="B940" s="4"/>
      <c r="C940" s="52"/>
      <c r="D940" s="25"/>
      <c r="E940" s="25"/>
      <c r="F940" s="25"/>
      <c r="G940" s="25"/>
      <c r="H940" s="52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</row>
    <row r="941" ht="12.75" customHeight="1">
      <c r="A941" s="24"/>
      <c r="B941" s="4"/>
      <c r="C941" s="52"/>
      <c r="D941" s="25"/>
      <c r="E941" s="25"/>
      <c r="F941" s="25"/>
      <c r="G941" s="25"/>
      <c r="H941" s="52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</row>
    <row r="942" ht="12.75" customHeight="1">
      <c r="A942" s="24"/>
      <c r="B942" s="4"/>
      <c r="C942" s="52"/>
      <c r="D942" s="25"/>
      <c r="E942" s="25"/>
      <c r="F942" s="25"/>
      <c r="G942" s="25"/>
      <c r="H942" s="52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</row>
    <row r="943" ht="12.75" customHeight="1">
      <c r="A943" s="24"/>
      <c r="B943" s="4"/>
      <c r="C943" s="52"/>
      <c r="D943" s="25"/>
      <c r="E943" s="25"/>
      <c r="F943" s="25"/>
      <c r="G943" s="25"/>
      <c r="H943" s="52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</row>
    <row r="944" ht="12.75" customHeight="1">
      <c r="A944" s="24"/>
      <c r="B944" s="4"/>
      <c r="C944" s="52"/>
      <c r="D944" s="25"/>
      <c r="E944" s="25"/>
      <c r="F944" s="25"/>
      <c r="G944" s="25"/>
      <c r="H944" s="52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</row>
    <row r="945" ht="12.75" customHeight="1">
      <c r="A945" s="24"/>
      <c r="B945" s="4"/>
      <c r="C945" s="52"/>
      <c r="D945" s="25"/>
      <c r="E945" s="25"/>
      <c r="F945" s="25"/>
      <c r="G945" s="25"/>
      <c r="H945" s="52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</row>
    <row r="946" ht="12.75" customHeight="1">
      <c r="A946" s="24"/>
      <c r="B946" s="4"/>
      <c r="C946" s="52"/>
      <c r="D946" s="25"/>
      <c r="E946" s="25"/>
      <c r="F946" s="25"/>
      <c r="G946" s="25"/>
      <c r="H946" s="52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</row>
    <row r="947" ht="12.75" customHeight="1">
      <c r="A947" s="24"/>
      <c r="B947" s="4"/>
      <c r="C947" s="52"/>
      <c r="D947" s="25"/>
      <c r="E947" s="25"/>
      <c r="F947" s="25"/>
      <c r="G947" s="25"/>
      <c r="H947" s="52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</row>
    <row r="948" ht="12.75" customHeight="1">
      <c r="A948" s="24"/>
      <c r="B948" s="4"/>
      <c r="C948" s="52"/>
      <c r="D948" s="25"/>
      <c r="E948" s="25"/>
      <c r="F948" s="25"/>
      <c r="G948" s="25"/>
      <c r="H948" s="52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</row>
    <row r="949" ht="12.75" customHeight="1">
      <c r="A949" s="24"/>
      <c r="B949" s="4"/>
      <c r="C949" s="52"/>
      <c r="D949" s="25"/>
      <c r="E949" s="25"/>
      <c r="F949" s="25"/>
      <c r="G949" s="25"/>
      <c r="H949" s="52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</row>
    <row r="950" ht="12.75" customHeight="1">
      <c r="A950" s="24"/>
      <c r="B950" s="4"/>
      <c r="C950" s="52"/>
      <c r="D950" s="25"/>
      <c r="E950" s="25"/>
      <c r="F950" s="25"/>
      <c r="G950" s="25"/>
      <c r="H950" s="52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</row>
    <row r="951" ht="12.75" customHeight="1">
      <c r="A951" s="24"/>
      <c r="B951" s="4"/>
      <c r="C951" s="52"/>
      <c r="D951" s="25"/>
      <c r="E951" s="25"/>
      <c r="F951" s="25"/>
      <c r="G951" s="25"/>
      <c r="H951" s="52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</row>
    <row r="952" ht="12.75" customHeight="1">
      <c r="A952" s="24"/>
      <c r="B952" s="4"/>
      <c r="C952" s="52"/>
      <c r="D952" s="25"/>
      <c r="E952" s="25"/>
      <c r="F952" s="25"/>
      <c r="G952" s="25"/>
      <c r="H952" s="52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</row>
    <row r="953" ht="12.75" customHeight="1">
      <c r="A953" s="24"/>
      <c r="B953" s="4"/>
      <c r="C953" s="52"/>
      <c r="D953" s="25"/>
      <c r="E953" s="25"/>
      <c r="F953" s="25"/>
      <c r="G953" s="25"/>
      <c r="H953" s="52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</row>
    <row r="954" ht="12.75" customHeight="1">
      <c r="A954" s="24"/>
      <c r="B954" s="4"/>
      <c r="C954" s="52"/>
      <c r="D954" s="25"/>
      <c r="E954" s="25"/>
      <c r="F954" s="25"/>
      <c r="G954" s="25"/>
      <c r="H954" s="52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</row>
    <row r="955" ht="12.75" customHeight="1">
      <c r="A955" s="24"/>
      <c r="B955" s="4"/>
      <c r="C955" s="52"/>
      <c r="D955" s="25"/>
      <c r="E955" s="25"/>
      <c r="F955" s="25"/>
      <c r="G955" s="25"/>
      <c r="H955" s="52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</row>
    <row r="956" ht="12.75" customHeight="1">
      <c r="A956" s="24"/>
      <c r="B956" s="4"/>
      <c r="C956" s="52"/>
      <c r="D956" s="25"/>
      <c r="E956" s="25"/>
      <c r="F956" s="25"/>
      <c r="G956" s="25"/>
      <c r="H956" s="52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</row>
    <row r="957" ht="12.75" customHeight="1">
      <c r="A957" s="24"/>
      <c r="B957" s="4"/>
      <c r="C957" s="52"/>
      <c r="D957" s="25"/>
      <c r="E957" s="25"/>
      <c r="F957" s="25"/>
      <c r="G957" s="25"/>
      <c r="H957" s="52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</row>
    <row r="958" ht="12.75" customHeight="1">
      <c r="A958" s="24"/>
      <c r="B958" s="4"/>
      <c r="C958" s="52"/>
      <c r="D958" s="25"/>
      <c r="E958" s="25"/>
      <c r="F958" s="25"/>
      <c r="G958" s="25"/>
      <c r="H958" s="52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</row>
    <row r="959" ht="12.75" customHeight="1">
      <c r="A959" s="24"/>
      <c r="B959" s="4"/>
      <c r="C959" s="52"/>
      <c r="D959" s="25"/>
      <c r="E959" s="25"/>
      <c r="F959" s="25"/>
      <c r="G959" s="25"/>
      <c r="H959" s="52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</row>
    <row r="960" ht="12.75" customHeight="1">
      <c r="A960" s="24"/>
      <c r="B960" s="4"/>
      <c r="C960" s="52"/>
      <c r="D960" s="25"/>
      <c r="E960" s="25"/>
      <c r="F960" s="25"/>
      <c r="G960" s="25"/>
      <c r="H960" s="52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</row>
    <row r="961" ht="12.75" customHeight="1">
      <c r="A961" s="24"/>
      <c r="B961" s="4"/>
      <c r="C961" s="52"/>
      <c r="D961" s="25"/>
      <c r="E961" s="25"/>
      <c r="F961" s="25"/>
      <c r="G961" s="25"/>
      <c r="H961" s="52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</row>
    <row r="962" ht="12.75" customHeight="1">
      <c r="A962" s="24"/>
      <c r="B962" s="4"/>
      <c r="C962" s="52"/>
      <c r="D962" s="25"/>
      <c r="E962" s="25"/>
      <c r="F962" s="25"/>
      <c r="G962" s="25"/>
      <c r="H962" s="52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</row>
    <row r="963" ht="12.75" customHeight="1">
      <c r="A963" s="24"/>
      <c r="B963" s="4"/>
      <c r="C963" s="52"/>
      <c r="D963" s="25"/>
      <c r="E963" s="25"/>
      <c r="F963" s="25"/>
      <c r="G963" s="25"/>
      <c r="H963" s="52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</row>
    <row r="964" ht="12.75" customHeight="1">
      <c r="A964" s="24"/>
      <c r="B964" s="4"/>
      <c r="C964" s="52"/>
      <c r="D964" s="25"/>
      <c r="E964" s="25"/>
      <c r="F964" s="25"/>
      <c r="G964" s="25"/>
      <c r="H964" s="52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</row>
    <row r="965" ht="12.75" customHeight="1">
      <c r="A965" s="24"/>
      <c r="B965" s="4"/>
      <c r="C965" s="52"/>
      <c r="D965" s="25"/>
      <c r="E965" s="25"/>
      <c r="F965" s="25"/>
      <c r="G965" s="25"/>
      <c r="H965" s="52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</row>
    <row r="966" ht="12.75" customHeight="1">
      <c r="A966" s="24"/>
      <c r="B966" s="4"/>
      <c r="C966" s="52"/>
      <c r="D966" s="25"/>
      <c r="E966" s="25"/>
      <c r="F966" s="25"/>
      <c r="G966" s="25"/>
      <c r="H966" s="52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</row>
    <row r="967" ht="12.75" customHeight="1">
      <c r="A967" s="24"/>
      <c r="B967" s="4"/>
      <c r="C967" s="52"/>
      <c r="D967" s="25"/>
      <c r="E967" s="25"/>
      <c r="F967" s="25"/>
      <c r="G967" s="25"/>
      <c r="H967" s="52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</row>
    <row r="968" ht="12.75" customHeight="1">
      <c r="A968" s="24"/>
      <c r="B968" s="4"/>
      <c r="C968" s="52"/>
      <c r="D968" s="25"/>
      <c r="E968" s="25"/>
      <c r="F968" s="25"/>
      <c r="G968" s="25"/>
      <c r="H968" s="52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</row>
    <row r="969" ht="12.75" customHeight="1">
      <c r="A969" s="24"/>
      <c r="B969" s="4"/>
      <c r="C969" s="52"/>
      <c r="D969" s="25"/>
      <c r="E969" s="25"/>
      <c r="F969" s="25"/>
      <c r="G969" s="25"/>
      <c r="H969" s="52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</row>
    <row r="970" ht="12.75" customHeight="1">
      <c r="A970" s="24"/>
      <c r="B970" s="4"/>
      <c r="C970" s="52"/>
      <c r="D970" s="25"/>
      <c r="E970" s="25"/>
      <c r="F970" s="25"/>
      <c r="G970" s="25"/>
      <c r="H970" s="52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</row>
    <row r="971" ht="12.75" customHeight="1">
      <c r="A971" s="24"/>
      <c r="B971" s="4"/>
      <c r="C971" s="52"/>
      <c r="D971" s="25"/>
      <c r="E971" s="25"/>
      <c r="F971" s="25"/>
      <c r="G971" s="25"/>
      <c r="H971" s="52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</row>
    <row r="972" ht="12.75" customHeight="1">
      <c r="A972" s="24"/>
      <c r="B972" s="4"/>
      <c r="C972" s="52"/>
      <c r="D972" s="25"/>
      <c r="E972" s="25"/>
      <c r="F972" s="25"/>
      <c r="G972" s="25"/>
      <c r="H972" s="52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</row>
    <row r="973" ht="12.75" customHeight="1">
      <c r="A973" s="24"/>
      <c r="B973" s="4"/>
      <c r="C973" s="52"/>
      <c r="D973" s="25"/>
      <c r="E973" s="25"/>
      <c r="F973" s="25"/>
      <c r="G973" s="25"/>
      <c r="H973" s="52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</row>
    <row r="974" ht="12.75" customHeight="1">
      <c r="A974" s="24"/>
      <c r="B974" s="4"/>
      <c r="C974" s="52"/>
      <c r="D974" s="25"/>
      <c r="E974" s="25"/>
      <c r="F974" s="25"/>
      <c r="G974" s="25"/>
      <c r="H974" s="52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</row>
    <row r="975" ht="12.75" customHeight="1">
      <c r="A975" s="24"/>
      <c r="B975" s="4"/>
      <c r="C975" s="52"/>
      <c r="D975" s="25"/>
      <c r="E975" s="25"/>
      <c r="F975" s="25"/>
      <c r="G975" s="25"/>
      <c r="H975" s="52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</row>
    <row r="976" ht="12.75" customHeight="1">
      <c r="A976" s="24"/>
      <c r="B976" s="4"/>
      <c r="C976" s="52"/>
      <c r="D976" s="25"/>
      <c r="E976" s="25"/>
      <c r="F976" s="25"/>
      <c r="G976" s="25"/>
      <c r="H976" s="52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</row>
    <row r="977" ht="12.75" customHeight="1">
      <c r="A977" s="24"/>
      <c r="B977" s="4"/>
      <c r="C977" s="52"/>
      <c r="D977" s="25"/>
      <c r="E977" s="25"/>
      <c r="F977" s="25"/>
      <c r="G977" s="25"/>
      <c r="H977" s="52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</row>
    <row r="978" ht="12.75" customHeight="1">
      <c r="A978" s="24"/>
      <c r="B978" s="4"/>
      <c r="C978" s="52"/>
      <c r="D978" s="25"/>
      <c r="E978" s="25"/>
      <c r="F978" s="25"/>
      <c r="G978" s="25"/>
      <c r="H978" s="52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</row>
    <row r="979" ht="12.75" customHeight="1">
      <c r="A979" s="24"/>
      <c r="B979" s="4"/>
      <c r="C979" s="52"/>
      <c r="D979" s="25"/>
      <c r="E979" s="25"/>
      <c r="F979" s="25"/>
      <c r="G979" s="25"/>
      <c r="H979" s="52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</row>
    <row r="980" ht="12.75" customHeight="1">
      <c r="A980" s="24"/>
      <c r="B980" s="4"/>
      <c r="C980" s="52"/>
      <c r="D980" s="25"/>
      <c r="E980" s="25"/>
      <c r="F980" s="25"/>
      <c r="G980" s="25"/>
      <c r="H980" s="52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</row>
    <row r="981" ht="12.75" customHeight="1">
      <c r="A981" s="24"/>
      <c r="B981" s="4"/>
      <c r="C981" s="52"/>
      <c r="D981" s="25"/>
      <c r="E981" s="25"/>
      <c r="F981" s="25"/>
      <c r="G981" s="25"/>
      <c r="H981" s="52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</row>
    <row r="982" ht="12.75" customHeight="1">
      <c r="A982" s="24"/>
      <c r="B982" s="4"/>
      <c r="C982" s="52"/>
      <c r="D982" s="25"/>
      <c r="E982" s="25"/>
      <c r="F982" s="25"/>
      <c r="G982" s="25"/>
      <c r="H982" s="52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</row>
    <row r="983" ht="12.75" customHeight="1">
      <c r="A983" s="24"/>
      <c r="B983" s="4"/>
      <c r="C983" s="52"/>
      <c r="D983" s="25"/>
      <c r="E983" s="25"/>
      <c r="F983" s="25"/>
      <c r="G983" s="25"/>
      <c r="H983" s="52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</row>
    <row r="984" ht="12.75" customHeight="1">
      <c r="A984" s="24"/>
      <c r="B984" s="4"/>
      <c r="C984" s="52"/>
      <c r="D984" s="25"/>
      <c r="E984" s="25"/>
      <c r="F984" s="25"/>
      <c r="G984" s="25"/>
      <c r="H984" s="52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</row>
    <row r="985" ht="12.75" customHeight="1">
      <c r="A985" s="24"/>
      <c r="B985" s="4"/>
      <c r="C985" s="52"/>
      <c r="D985" s="25"/>
      <c r="E985" s="25"/>
      <c r="F985" s="25"/>
      <c r="G985" s="25"/>
      <c r="H985" s="52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</row>
    <row r="986" ht="12.75" customHeight="1">
      <c r="A986" s="24"/>
      <c r="B986" s="4"/>
      <c r="C986" s="52"/>
      <c r="D986" s="25"/>
      <c r="E986" s="25"/>
      <c r="F986" s="25"/>
      <c r="G986" s="25"/>
      <c r="H986" s="52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</row>
    <row r="987" ht="12.75" customHeight="1">
      <c r="A987" s="24"/>
      <c r="B987" s="4"/>
      <c r="C987" s="52"/>
      <c r="D987" s="25"/>
      <c r="E987" s="25"/>
      <c r="F987" s="25"/>
      <c r="G987" s="25"/>
      <c r="H987" s="52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</row>
    <row r="988" ht="12.75" customHeight="1">
      <c r="A988" s="24"/>
      <c r="B988" s="4"/>
      <c r="C988" s="52"/>
      <c r="D988" s="25"/>
      <c r="E988" s="25"/>
      <c r="F988" s="25"/>
      <c r="G988" s="25"/>
      <c r="H988" s="52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</row>
    <row r="989" ht="12.75" customHeight="1">
      <c r="A989" s="24"/>
      <c r="B989" s="4"/>
      <c r="C989" s="52"/>
      <c r="D989" s="25"/>
      <c r="E989" s="25"/>
      <c r="F989" s="25"/>
      <c r="G989" s="25"/>
      <c r="H989" s="52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</row>
    <row r="990" ht="12.75" customHeight="1">
      <c r="A990" s="24"/>
      <c r="B990" s="4"/>
      <c r="C990" s="52"/>
      <c r="D990" s="25"/>
      <c r="E990" s="25"/>
      <c r="F990" s="25"/>
      <c r="G990" s="25"/>
      <c r="H990" s="52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</row>
    <row r="991" ht="12.75" customHeight="1">
      <c r="A991" s="24"/>
      <c r="B991" s="4"/>
      <c r="C991" s="52"/>
      <c r="D991" s="25"/>
      <c r="E991" s="25"/>
      <c r="F991" s="25"/>
      <c r="G991" s="25"/>
      <c r="H991" s="52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</row>
    <row r="992" ht="12.75" customHeight="1">
      <c r="A992" s="24"/>
      <c r="B992" s="4"/>
      <c r="C992" s="52"/>
      <c r="D992" s="25"/>
      <c r="E992" s="25"/>
      <c r="F992" s="25"/>
      <c r="G992" s="25"/>
      <c r="H992" s="52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</row>
    <row r="993" ht="12.75" customHeight="1">
      <c r="A993" s="24"/>
      <c r="B993" s="4"/>
      <c r="C993" s="52"/>
      <c r="D993" s="25"/>
      <c r="E993" s="25"/>
      <c r="F993" s="25"/>
      <c r="G993" s="25"/>
      <c r="H993" s="52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</row>
    <row r="994" ht="12.75" customHeight="1">
      <c r="A994" s="24"/>
      <c r="B994" s="4"/>
      <c r="C994" s="52"/>
      <c r="D994" s="25"/>
      <c r="E994" s="25"/>
      <c r="F994" s="25"/>
      <c r="G994" s="25"/>
      <c r="H994" s="52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</row>
    <row r="995" ht="12.75" customHeight="1">
      <c r="A995" s="24"/>
      <c r="B995" s="4"/>
      <c r="C995" s="52"/>
      <c r="D995" s="25"/>
      <c r="E995" s="25"/>
      <c r="F995" s="25"/>
      <c r="G995" s="25"/>
      <c r="H995" s="52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</row>
    <row r="996" ht="12.75" customHeight="1">
      <c r="A996" s="24"/>
      <c r="B996" s="4"/>
      <c r="C996" s="52"/>
      <c r="D996" s="25"/>
      <c r="E996" s="25"/>
      <c r="F996" s="25"/>
      <c r="G996" s="25"/>
      <c r="H996" s="52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</row>
    <row r="997" ht="12.75" customHeight="1">
      <c r="A997" s="24"/>
      <c r="B997" s="4"/>
      <c r="C997" s="52"/>
      <c r="D997" s="25"/>
      <c r="E997" s="25"/>
      <c r="F997" s="25"/>
      <c r="G997" s="25"/>
      <c r="H997" s="52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</row>
    <row r="998" ht="12.75" customHeight="1">
      <c r="A998" s="24"/>
      <c r="B998" s="4"/>
      <c r="C998" s="52"/>
      <c r="D998" s="25"/>
      <c r="E998" s="25"/>
      <c r="F998" s="25"/>
      <c r="G998" s="25"/>
      <c r="H998" s="52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</row>
    <row r="999" ht="12.75" customHeight="1">
      <c r="A999" s="24"/>
      <c r="B999" s="4"/>
      <c r="C999" s="52"/>
      <c r="D999" s="25"/>
      <c r="E999" s="25"/>
      <c r="F999" s="25"/>
      <c r="G999" s="25"/>
      <c r="H999" s="52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</row>
    <row r="1000" ht="12.75" customHeight="1">
      <c r="A1000" s="24"/>
      <c r="B1000" s="4"/>
      <c r="C1000" s="52"/>
      <c r="D1000" s="25"/>
      <c r="E1000" s="25"/>
      <c r="F1000" s="25"/>
      <c r="G1000" s="25"/>
      <c r="H1000" s="52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</row>
  </sheetData>
  <mergeCells count="7">
    <mergeCell ref="A1:A2"/>
    <mergeCell ref="B1:B2"/>
    <mergeCell ref="D1:H1"/>
    <mergeCell ref="I1:M1"/>
    <mergeCell ref="N1:R1"/>
    <mergeCell ref="S1:W1"/>
    <mergeCell ref="X1:AB1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20.0"/>
    <col customWidth="1" min="2" max="2" width="82.86"/>
    <col customWidth="1" min="3" max="3" width="16.57"/>
    <col customWidth="1" min="4" max="26" width="8.71"/>
  </cols>
  <sheetData>
    <row r="1" ht="12.75" customHeight="1">
      <c r="A1" s="26" t="s">
        <v>309</v>
      </c>
      <c r="B1" s="2" t="s">
        <v>1</v>
      </c>
      <c r="C1" s="3" t="s">
        <v>310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B2" s="5"/>
      <c r="C2" s="3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6" t="s">
        <v>4</v>
      </c>
      <c r="B3" s="7" t="s">
        <v>5</v>
      </c>
      <c r="C3" s="8">
        <f>+C4+C74+C108+C158+C190</f>
        <v>8582.2276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9" t="s">
        <v>6</v>
      </c>
      <c r="B4" s="10" t="s">
        <v>7</v>
      </c>
      <c r="C4" s="11">
        <f>C5+C24+C27+C39+C43+C51+C62+C73</f>
        <v>1830.5155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2" t="s">
        <v>8</v>
      </c>
      <c r="B5" s="13" t="s">
        <v>9</v>
      </c>
      <c r="C5" s="14">
        <f>SUM(C6:C23)</f>
        <v>657.4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5" t="s">
        <v>10</v>
      </c>
      <c r="B6" s="16" t="s">
        <v>11</v>
      </c>
      <c r="C6" s="1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5" t="s">
        <v>12</v>
      </c>
      <c r="B7" s="16" t="s">
        <v>13</v>
      </c>
      <c r="C7" s="1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5" t="s">
        <v>14</v>
      </c>
      <c r="B8" s="16" t="s">
        <v>15</v>
      </c>
      <c r="C8" s="19">
        <v>228.9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5" t="s">
        <v>16</v>
      </c>
      <c r="B9" s="16" t="s">
        <v>17</v>
      </c>
      <c r="C9" s="1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5" t="s">
        <v>18</v>
      </c>
      <c r="B10" s="16" t="s">
        <v>19</v>
      </c>
      <c r="C10" s="1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5" t="s">
        <v>20</v>
      </c>
      <c r="B11" s="16" t="s">
        <v>21</v>
      </c>
      <c r="C11" s="17">
        <f>30+50</f>
        <v>80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5" t="s">
        <v>22</v>
      </c>
      <c r="B12" s="16" t="s">
        <v>23</v>
      </c>
      <c r="C12" s="19">
        <v>2.5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5" t="s">
        <v>24</v>
      </c>
      <c r="B13" s="16" t="s">
        <v>25</v>
      </c>
      <c r="C13" s="1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5" t="s">
        <v>26</v>
      </c>
      <c r="B14" s="16" t="s">
        <v>27</v>
      </c>
      <c r="C14" s="19">
        <v>2.6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5" t="s">
        <v>28</v>
      </c>
      <c r="B15" s="16" t="s">
        <v>29</v>
      </c>
      <c r="C15" s="19">
        <v>20.85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5" t="s">
        <v>30</v>
      </c>
      <c r="B16" s="16" t="s">
        <v>31</v>
      </c>
      <c r="C16" s="19">
        <v>0.0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5" t="s">
        <v>32</v>
      </c>
      <c r="B17" s="16" t="s">
        <v>33</v>
      </c>
      <c r="C17" s="19">
        <v>22.08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5" t="s">
        <v>34</v>
      </c>
      <c r="B18" s="16" t="s">
        <v>35</v>
      </c>
      <c r="C18" s="19">
        <v>14.69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5" t="s">
        <v>36</v>
      </c>
      <c r="B19" s="16" t="s">
        <v>37</v>
      </c>
      <c r="C19" s="19">
        <v>7.04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5" t="s">
        <v>38</v>
      </c>
      <c r="B20" s="16" t="s">
        <v>39</v>
      </c>
      <c r="C20" s="17">
        <f>92.63+7.45</f>
        <v>100.08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5" t="s">
        <v>40</v>
      </c>
      <c r="B21" s="16" t="s">
        <v>41</v>
      </c>
      <c r="C21" s="1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5" t="s">
        <v>42</v>
      </c>
      <c r="B22" s="16" t="s">
        <v>43</v>
      </c>
      <c r="C22" s="19">
        <f>72.5+25+31.03</f>
        <v>128.53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5" t="s">
        <v>44</v>
      </c>
      <c r="B23" s="16" t="s">
        <v>45</v>
      </c>
      <c r="C23" s="19">
        <v>50.13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2" t="s">
        <v>46</v>
      </c>
      <c r="B24" s="13" t="s">
        <v>47</v>
      </c>
      <c r="C24" s="14">
        <f>SUM(C25:C26)</f>
        <v>0.6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5" t="s">
        <v>48</v>
      </c>
      <c r="B25" s="16" t="s">
        <v>49</v>
      </c>
      <c r="C25" s="19">
        <v>0.5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5" t="s">
        <v>50</v>
      </c>
      <c r="B26" s="16" t="s">
        <v>51</v>
      </c>
      <c r="C26" s="19">
        <v>0.1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2" t="s">
        <v>52</v>
      </c>
      <c r="B27" s="13" t="s">
        <v>53</v>
      </c>
      <c r="C27" s="14">
        <f>SUM(C28:C38)</f>
        <v>348.41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5" t="s">
        <v>54</v>
      </c>
      <c r="B28" s="16" t="s">
        <v>55</v>
      </c>
      <c r="C28" s="1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5" t="s">
        <v>56</v>
      </c>
      <c r="B29" s="16" t="s">
        <v>57</v>
      </c>
      <c r="C29" s="19">
        <v>7.08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5" t="s">
        <v>58</v>
      </c>
      <c r="B30" s="16" t="s">
        <v>59</v>
      </c>
      <c r="C30" s="19">
        <v>274.38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15" t="s">
        <v>60</v>
      </c>
      <c r="B31" s="16" t="s">
        <v>61</v>
      </c>
      <c r="C31" s="19">
        <v>56.91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5" t="s">
        <v>62</v>
      </c>
      <c r="B32" s="16" t="s">
        <v>63</v>
      </c>
      <c r="C32" s="19">
        <v>1.3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5" t="s">
        <v>64</v>
      </c>
      <c r="B33" s="16" t="s">
        <v>65</v>
      </c>
      <c r="C33" s="19">
        <v>8.74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5" t="s">
        <v>66</v>
      </c>
      <c r="B34" s="16" t="s">
        <v>67</v>
      </c>
      <c r="C34" s="1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5" t="s">
        <v>68</v>
      </c>
      <c r="B35" s="16" t="s">
        <v>17</v>
      </c>
      <c r="C35" s="1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5" t="s">
        <v>69</v>
      </c>
      <c r="B36" s="16" t="s">
        <v>19</v>
      </c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5" t="s">
        <v>70</v>
      </c>
      <c r="B37" s="16" t="s">
        <v>71</v>
      </c>
      <c r="C37" s="1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15" t="s">
        <v>72</v>
      </c>
      <c r="B38" s="16" t="s">
        <v>45</v>
      </c>
      <c r="C38" s="1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12" t="s">
        <v>73</v>
      </c>
      <c r="B39" s="13" t="s">
        <v>74</v>
      </c>
      <c r="C39" s="14">
        <f>SUM(C40:C42)</f>
        <v>175.696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15">
        <v>32.0</v>
      </c>
      <c r="B40" s="16" t="s">
        <v>75</v>
      </c>
      <c r="C40" s="27">
        <v>62.826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15">
        <v>33.0</v>
      </c>
      <c r="B41" s="16" t="s">
        <v>76</v>
      </c>
      <c r="C41" s="19">
        <v>96.08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5">
        <v>34.0</v>
      </c>
      <c r="B42" s="16" t="s">
        <v>77</v>
      </c>
      <c r="C42" s="19">
        <v>16.79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12" t="s">
        <v>78</v>
      </c>
      <c r="B43" s="13" t="s">
        <v>79</v>
      </c>
      <c r="C43" s="14">
        <f>SUM(C44:C50)</f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8">
        <v>35.0</v>
      </c>
      <c r="B44" s="16" t="s">
        <v>80</v>
      </c>
      <c r="C44" s="1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8">
        <v>36.0</v>
      </c>
      <c r="B45" s="16" t="s">
        <v>81</v>
      </c>
      <c r="C45" s="1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8">
        <v>37.0</v>
      </c>
      <c r="B46" s="16" t="s">
        <v>82</v>
      </c>
      <c r="C46" s="1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8">
        <v>38.0</v>
      </c>
      <c r="B47" s="16" t="s">
        <v>83</v>
      </c>
      <c r="C47" s="1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8">
        <v>39.0</v>
      </c>
      <c r="B48" s="16" t="s">
        <v>84</v>
      </c>
      <c r="C48" s="1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8">
        <v>40.0</v>
      </c>
      <c r="B49" s="16" t="s">
        <v>85</v>
      </c>
      <c r="C49" s="1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8">
        <v>41.0</v>
      </c>
      <c r="B50" s="16" t="s">
        <v>45</v>
      </c>
      <c r="C50" s="1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2" t="s">
        <v>86</v>
      </c>
      <c r="B51" s="13" t="s">
        <v>87</v>
      </c>
      <c r="C51" s="14">
        <f>SUM(C52:C61)</f>
        <v>60.6695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8">
        <v>42.0</v>
      </c>
      <c r="B52" s="16" t="s">
        <v>88</v>
      </c>
      <c r="C52" s="1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18">
        <v>43.0</v>
      </c>
      <c r="B53" s="16" t="s">
        <v>89</v>
      </c>
      <c r="C53" s="1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18">
        <v>44.0</v>
      </c>
      <c r="B54" s="16" t="s">
        <v>90</v>
      </c>
      <c r="C54" s="19">
        <v>2.5875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18">
        <v>45.0</v>
      </c>
      <c r="B55" s="16" t="s">
        <v>91</v>
      </c>
      <c r="C55" s="19">
        <v>7.66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18">
        <v>46.0</v>
      </c>
      <c r="B56" s="16" t="s">
        <v>92</v>
      </c>
      <c r="C56" s="19">
        <v>28.422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18">
        <v>47.0</v>
      </c>
      <c r="B57" s="16" t="s">
        <v>93</v>
      </c>
      <c r="C57" s="19">
        <v>5.0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18">
        <v>48.0</v>
      </c>
      <c r="B58" s="16" t="s">
        <v>94</v>
      </c>
      <c r="C58" s="1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18">
        <v>49.0</v>
      </c>
      <c r="B59" s="16" t="s">
        <v>95</v>
      </c>
      <c r="C59" s="1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18">
        <v>50.0</v>
      </c>
      <c r="B60" s="16" t="s">
        <v>96</v>
      </c>
      <c r="C60" s="19">
        <v>17.0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18">
        <v>51.0</v>
      </c>
      <c r="B61" s="16" t="s">
        <v>45</v>
      </c>
      <c r="C61" s="1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12" t="s">
        <v>97</v>
      </c>
      <c r="B62" s="13" t="s">
        <v>98</v>
      </c>
      <c r="C62" s="14">
        <f>SUM(C63:C72)</f>
        <v>587.74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18">
        <v>52.0</v>
      </c>
      <c r="B63" s="16" t="s">
        <v>99</v>
      </c>
      <c r="C63" s="19">
        <v>436.48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18">
        <v>53.0</v>
      </c>
      <c r="B64" s="16" t="s">
        <v>100</v>
      </c>
      <c r="C64" s="19">
        <v>53.59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18">
        <v>54.0</v>
      </c>
      <c r="B65" s="16" t="s">
        <v>101</v>
      </c>
      <c r="C65" s="19">
        <v>0.75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18">
        <v>55.0</v>
      </c>
      <c r="B66" s="16" t="s">
        <v>102</v>
      </c>
      <c r="C66" s="19">
        <v>21.0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18">
        <v>56.0</v>
      </c>
      <c r="B67" s="16" t="s">
        <v>103</v>
      </c>
      <c r="C67" s="19">
        <v>28.26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18">
        <v>57.0</v>
      </c>
      <c r="B68" s="16" t="s">
        <v>104</v>
      </c>
      <c r="C68" s="1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18">
        <v>58.0</v>
      </c>
      <c r="B69" s="16" t="s">
        <v>105</v>
      </c>
      <c r="C69" s="19">
        <v>47.66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18">
        <v>59.0</v>
      </c>
      <c r="B70" s="16" t="s">
        <v>106</v>
      </c>
      <c r="C70" s="1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18">
        <v>60.0</v>
      </c>
      <c r="B71" s="16" t="s">
        <v>107</v>
      </c>
      <c r="C71" s="1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18">
        <v>61.0</v>
      </c>
      <c r="B72" s="16" t="s">
        <v>45</v>
      </c>
      <c r="C72" s="1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12">
        <v>62.0</v>
      </c>
      <c r="B73" s="13" t="s">
        <v>108</v>
      </c>
      <c r="C73" s="1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9" t="s">
        <v>109</v>
      </c>
      <c r="B74" s="10" t="s">
        <v>110</v>
      </c>
      <c r="C74" s="11">
        <f>C75+C76+C82+C87+C100+C105+C106+C107</f>
        <v>542.4225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12">
        <v>63.0</v>
      </c>
      <c r="B75" s="13" t="s">
        <v>111</v>
      </c>
      <c r="C75" s="28">
        <v>9.76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12" t="s">
        <v>112</v>
      </c>
      <c r="B76" s="13" t="s">
        <v>113</v>
      </c>
      <c r="C76" s="14">
        <f>SUM(C77:C81)</f>
        <v>60.2725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18">
        <v>64.0</v>
      </c>
      <c r="B77" s="16" t="s">
        <v>114</v>
      </c>
      <c r="C77" s="19">
        <v>49.72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18">
        <v>65.0</v>
      </c>
      <c r="B78" s="16" t="s">
        <v>115</v>
      </c>
      <c r="C78" s="19">
        <v>0.0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18">
        <v>66.0</v>
      </c>
      <c r="B79" s="16" t="s">
        <v>116</v>
      </c>
      <c r="C79" s="19">
        <v>7.03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18">
        <v>67.0</v>
      </c>
      <c r="B80" s="16" t="s">
        <v>117</v>
      </c>
      <c r="C80" s="19">
        <v>3.5225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18">
        <v>68.0</v>
      </c>
      <c r="B81" s="16" t="s">
        <v>118</v>
      </c>
      <c r="C81" s="19">
        <v>0.0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12" t="s">
        <v>119</v>
      </c>
      <c r="B82" s="13" t="s">
        <v>120</v>
      </c>
      <c r="C82" s="14">
        <f>SUM(C83:C86)</f>
        <v>10.34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18">
        <v>69.0</v>
      </c>
      <c r="B83" s="16" t="s">
        <v>121</v>
      </c>
      <c r="C83" s="19">
        <v>0.19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18">
        <v>70.0</v>
      </c>
      <c r="B84" s="16" t="s">
        <v>122</v>
      </c>
      <c r="C84" s="19">
        <v>3.27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18">
        <v>71.0</v>
      </c>
      <c r="B85" s="16" t="s">
        <v>123</v>
      </c>
      <c r="C85" s="1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18">
        <v>72.0</v>
      </c>
      <c r="B86" s="16" t="s">
        <v>124</v>
      </c>
      <c r="C86" s="19">
        <v>6.88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12" t="s">
        <v>125</v>
      </c>
      <c r="B87" s="13" t="s">
        <v>126</v>
      </c>
      <c r="C87" s="14">
        <f>SUM(C88:C99)</f>
        <v>409.18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18">
        <v>73.1</v>
      </c>
      <c r="B88" s="16" t="s">
        <v>127</v>
      </c>
      <c r="C88" s="19">
        <v>198.2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18">
        <v>73.2</v>
      </c>
      <c r="B89" s="16" t="s">
        <v>128</v>
      </c>
      <c r="C89" s="19">
        <v>0.0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18">
        <v>73.3</v>
      </c>
      <c r="B90" s="16" t="s">
        <v>129</v>
      </c>
      <c r="C90" s="19">
        <v>0.0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18">
        <v>73.4</v>
      </c>
      <c r="B91" s="16" t="s">
        <v>130</v>
      </c>
      <c r="C91" s="19">
        <v>0.0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18">
        <v>74.0</v>
      </c>
      <c r="B92" s="16" t="s">
        <v>131</v>
      </c>
      <c r="C92" s="19">
        <v>0.0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18">
        <v>75.1</v>
      </c>
      <c r="B93" s="16" t="s">
        <v>132</v>
      </c>
      <c r="C93" s="19">
        <v>58.52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18">
        <v>75.2</v>
      </c>
      <c r="B94" s="16" t="s">
        <v>133</v>
      </c>
      <c r="C94" s="19">
        <v>0.0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18">
        <v>76.0</v>
      </c>
      <c r="B95" s="16" t="s">
        <v>134</v>
      </c>
      <c r="C95" s="19">
        <v>10.8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18">
        <v>77.0</v>
      </c>
      <c r="B96" s="16" t="s">
        <v>135</v>
      </c>
      <c r="C96" s="19">
        <v>129.66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18">
        <v>78.0</v>
      </c>
      <c r="B97" s="16" t="s">
        <v>136</v>
      </c>
      <c r="C97" s="19">
        <v>12.0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18">
        <v>79.1</v>
      </c>
      <c r="B98" s="16" t="s">
        <v>45</v>
      </c>
      <c r="C98" s="19">
        <v>0.0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18">
        <v>79.2</v>
      </c>
      <c r="B99" s="16" t="s">
        <v>137</v>
      </c>
      <c r="C99" s="19">
        <v>0.0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12" t="s">
        <v>138</v>
      </c>
      <c r="B100" s="13" t="s">
        <v>139</v>
      </c>
      <c r="C100" s="14">
        <f>SUM(C101:C104)</f>
        <v>52.87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18">
        <v>80.0</v>
      </c>
      <c r="B101" s="16" t="s">
        <v>140</v>
      </c>
      <c r="C101" s="29">
        <v>3.64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18">
        <v>81.0</v>
      </c>
      <c r="B102" s="16" t="s">
        <v>141</v>
      </c>
      <c r="C102" s="30">
        <v>41.59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18">
        <v>82.0</v>
      </c>
      <c r="B103" s="16" t="s">
        <v>142</v>
      </c>
      <c r="C103" s="30">
        <v>0.0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18">
        <v>83.0</v>
      </c>
      <c r="B104" s="16" t="s">
        <v>143</v>
      </c>
      <c r="C104" s="30">
        <v>7.64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12">
        <v>84.0</v>
      </c>
      <c r="B105" s="13" t="s">
        <v>144</v>
      </c>
      <c r="C105" s="1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12">
        <v>85.0</v>
      </c>
      <c r="B106" s="13" t="s">
        <v>145</v>
      </c>
      <c r="C106" s="1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12">
        <v>86.0</v>
      </c>
      <c r="B107" s="13" t="s">
        <v>146</v>
      </c>
      <c r="C107" s="1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9" t="s">
        <v>147</v>
      </c>
      <c r="B108" s="10" t="s">
        <v>148</v>
      </c>
      <c r="C108" s="11">
        <f>C109+C120+C123+C129+C133+C139+C143+C148+C149+C150+C154</f>
        <v>922.2616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12" t="s">
        <v>149</v>
      </c>
      <c r="B109" s="13" t="s">
        <v>150</v>
      </c>
      <c r="C109" s="14">
        <f>SUM(C110:C119)</f>
        <v>79.4116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18">
        <v>87.0</v>
      </c>
      <c r="B110" s="16" t="s">
        <v>151</v>
      </c>
      <c r="C110" s="19">
        <v>2.0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18">
        <v>88.0</v>
      </c>
      <c r="B111" s="16" t="s">
        <v>152</v>
      </c>
      <c r="C111" s="19">
        <v>1.0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18">
        <v>89.0</v>
      </c>
      <c r="B112" s="16" t="s">
        <v>153</v>
      </c>
      <c r="C112" s="19">
        <v>0.0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18">
        <v>90.0</v>
      </c>
      <c r="B113" s="16" t="s">
        <v>154</v>
      </c>
      <c r="C113" s="19">
        <v>0.0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18">
        <v>91.0</v>
      </c>
      <c r="B114" s="16" t="s">
        <v>155</v>
      </c>
      <c r="C114" s="19">
        <v>0.25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18">
        <v>92.0</v>
      </c>
      <c r="B115" s="16" t="s">
        <v>156</v>
      </c>
      <c r="C115" s="19">
        <v>0.0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18">
        <v>93.0</v>
      </c>
      <c r="B116" s="16" t="s">
        <v>157</v>
      </c>
      <c r="C116" s="19">
        <v>2.52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18">
        <v>94.0</v>
      </c>
      <c r="B117" s="16" t="s">
        <v>158</v>
      </c>
      <c r="C117" s="19">
        <v>2.52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18">
        <v>95.0</v>
      </c>
      <c r="B118" s="16" t="s">
        <v>159</v>
      </c>
      <c r="C118" s="19">
        <v>62.2864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18">
        <v>96.0</v>
      </c>
      <c r="B119" s="16" t="s">
        <v>160</v>
      </c>
      <c r="C119" s="19">
        <v>8.8352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12" t="s">
        <v>149</v>
      </c>
      <c r="B120" s="13" t="s">
        <v>161</v>
      </c>
      <c r="C120" s="14">
        <f>SUM(C121:C122)</f>
        <v>63.88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18">
        <v>97.0</v>
      </c>
      <c r="B121" s="16" t="s">
        <v>162</v>
      </c>
      <c r="C121" s="1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18">
        <v>98.0</v>
      </c>
      <c r="B122" s="16" t="s">
        <v>45</v>
      </c>
      <c r="C122" s="19">
        <v>63.88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12" t="s">
        <v>163</v>
      </c>
      <c r="B123" s="13" t="s">
        <v>164</v>
      </c>
      <c r="C123" s="14">
        <f>SUM(C124:C128)</f>
        <v>188.19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18">
        <v>99.0</v>
      </c>
      <c r="B124" s="16" t="s">
        <v>165</v>
      </c>
      <c r="C124" s="19">
        <v>183.41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18">
        <v>100.0</v>
      </c>
      <c r="B125" s="16" t="s">
        <v>166</v>
      </c>
      <c r="C125" s="1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18">
        <v>101.0</v>
      </c>
      <c r="B126" s="16" t="s">
        <v>167</v>
      </c>
      <c r="C126" s="1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18">
        <v>102.0</v>
      </c>
      <c r="B127" s="16" t="s">
        <v>168</v>
      </c>
      <c r="C127" s="1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18">
        <v>103.0</v>
      </c>
      <c r="B128" s="16" t="s">
        <v>45</v>
      </c>
      <c r="C128" s="19">
        <v>4.78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12" t="s">
        <v>169</v>
      </c>
      <c r="B129" s="13" t="s">
        <v>170</v>
      </c>
      <c r="C129" s="14">
        <f>SUM(C130:C132)</f>
        <v>63.62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18">
        <v>104.0</v>
      </c>
      <c r="B130" s="16" t="s">
        <v>171</v>
      </c>
      <c r="C130" s="19">
        <v>7.7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18">
        <v>105.0</v>
      </c>
      <c r="B131" s="16" t="s">
        <v>172</v>
      </c>
      <c r="C131" s="19">
        <v>55.92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18">
        <v>106.0</v>
      </c>
      <c r="B132" s="16" t="s">
        <v>173</v>
      </c>
      <c r="C132" s="19">
        <v>0.0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12" t="s">
        <v>174</v>
      </c>
      <c r="B133" s="13" t="s">
        <v>175</v>
      </c>
      <c r="C133" s="14">
        <f>SUM(C134:C138)</f>
        <v>361.16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18">
        <v>107.0</v>
      </c>
      <c r="B134" s="16" t="s">
        <v>176</v>
      </c>
      <c r="C134" s="19">
        <v>66.99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18">
        <v>108.0</v>
      </c>
      <c r="B135" s="16" t="s">
        <v>177</v>
      </c>
      <c r="C135" s="19">
        <v>73.16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18">
        <v>109.0</v>
      </c>
      <c r="B136" s="16" t="s">
        <v>178</v>
      </c>
      <c r="C136" s="19">
        <v>5.0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18">
        <v>110.0</v>
      </c>
      <c r="B137" s="16" t="s">
        <v>179</v>
      </c>
      <c r="C137" s="19">
        <f>142.25+45+10+0.5+18.26</f>
        <v>216.01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18">
        <v>111.0</v>
      </c>
      <c r="B138" s="16" t="s">
        <v>45</v>
      </c>
      <c r="C138" s="1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12" t="s">
        <v>180</v>
      </c>
      <c r="B139" s="13" t="s">
        <v>181</v>
      </c>
      <c r="C139" s="14">
        <f>SUM(C140:C142)</f>
        <v>0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18">
        <v>112.0</v>
      </c>
      <c r="B140" s="16" t="s">
        <v>182</v>
      </c>
      <c r="C140" s="1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18">
        <v>113.0</v>
      </c>
      <c r="B141" s="16" t="s">
        <v>183</v>
      </c>
      <c r="C141" s="1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18">
        <v>114.0</v>
      </c>
      <c r="B142" s="16" t="s">
        <v>184</v>
      </c>
      <c r="C142" s="1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12" t="s">
        <v>185</v>
      </c>
      <c r="B143" s="13" t="s">
        <v>186</v>
      </c>
      <c r="C143" s="14">
        <f>SUM(C144:C147)</f>
        <v>132.2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18">
        <v>115.0</v>
      </c>
      <c r="B144" s="16" t="s">
        <v>187</v>
      </c>
      <c r="C144" s="19">
        <v>33.2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18">
        <v>116.0</v>
      </c>
      <c r="B145" s="16" t="s">
        <v>188</v>
      </c>
      <c r="C145" s="19">
        <v>99.0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18">
        <v>117.0</v>
      </c>
      <c r="B146" s="16" t="s">
        <v>189</v>
      </c>
      <c r="C146" s="19">
        <v>0.0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18">
        <v>118.0</v>
      </c>
      <c r="B147" s="16" t="s">
        <v>45</v>
      </c>
      <c r="C147" s="19">
        <v>0.0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12">
        <v>119.0</v>
      </c>
      <c r="B148" s="13" t="s">
        <v>190</v>
      </c>
      <c r="C148" s="28">
        <v>33.8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12">
        <v>120.0</v>
      </c>
      <c r="B149" s="13" t="s">
        <v>191</v>
      </c>
      <c r="C149" s="1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12" t="s">
        <v>192</v>
      </c>
      <c r="B150" s="13" t="s">
        <v>193</v>
      </c>
      <c r="C150" s="14">
        <f>SUM(C151:C153)</f>
        <v>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18">
        <v>121.0</v>
      </c>
      <c r="B151" s="16" t="s">
        <v>194</v>
      </c>
      <c r="C151" s="1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18">
        <v>122.0</v>
      </c>
      <c r="B152" s="16" t="s">
        <v>195</v>
      </c>
      <c r="C152" s="1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18">
        <v>123.0</v>
      </c>
      <c r="B153" s="16" t="s">
        <v>196</v>
      </c>
      <c r="C153" s="1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12" t="s">
        <v>197</v>
      </c>
      <c r="B154" s="13" t="s">
        <v>198</v>
      </c>
      <c r="C154" s="14">
        <f>SUM(C155:C157)</f>
        <v>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18">
        <v>124.0</v>
      </c>
      <c r="B155" s="16" t="s">
        <v>199</v>
      </c>
      <c r="C155" s="1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18">
        <v>125.0</v>
      </c>
      <c r="B156" s="16" t="s">
        <v>200</v>
      </c>
      <c r="C156" s="1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18">
        <v>126.0</v>
      </c>
      <c r="B157" s="16" t="s">
        <v>201</v>
      </c>
      <c r="C157" s="1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9" t="s">
        <v>202</v>
      </c>
      <c r="B158" s="10" t="s">
        <v>203</v>
      </c>
      <c r="C158" s="11">
        <f>C159+C163+C171+C174+C178+C184+C186+C188+C189</f>
        <v>91.37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12" t="s">
        <v>204</v>
      </c>
      <c r="B159" s="13" t="s">
        <v>205</v>
      </c>
      <c r="C159" s="14">
        <f>SUM(C160:C162)</f>
        <v>35.81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18">
        <v>127.0</v>
      </c>
      <c r="B160" s="16" t="s">
        <v>206</v>
      </c>
      <c r="C160" s="19">
        <v>35.81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18">
        <v>128.0</v>
      </c>
      <c r="B161" s="16" t="s">
        <v>207</v>
      </c>
      <c r="C161" s="1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18">
        <v>129.0</v>
      </c>
      <c r="B162" s="16" t="s">
        <v>208</v>
      </c>
      <c r="C162" s="1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12" t="s">
        <v>209</v>
      </c>
      <c r="B163" s="13" t="s">
        <v>210</v>
      </c>
      <c r="C163" s="14">
        <f>SUM(C164:C170)</f>
        <v>0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18">
        <v>130.0</v>
      </c>
      <c r="B164" s="16" t="s">
        <v>211</v>
      </c>
      <c r="C164" s="19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18">
        <v>131.0</v>
      </c>
      <c r="B165" s="16" t="s">
        <v>212</v>
      </c>
      <c r="C165" s="1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18">
        <v>132.0</v>
      </c>
      <c r="B166" s="16" t="s">
        <v>213</v>
      </c>
      <c r="C166" s="1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18">
        <v>133.0</v>
      </c>
      <c r="B167" s="16" t="s">
        <v>214</v>
      </c>
      <c r="C167" s="1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18">
        <v>134.0</v>
      </c>
      <c r="B168" s="16" t="s">
        <v>215</v>
      </c>
      <c r="C168" s="1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18">
        <v>135.0</v>
      </c>
      <c r="B169" s="16" t="s">
        <v>216</v>
      </c>
      <c r="C169" s="1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18">
        <v>136.0</v>
      </c>
      <c r="B170" s="16" t="s">
        <v>217</v>
      </c>
      <c r="C170" s="1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12" t="s">
        <v>218</v>
      </c>
      <c r="B171" s="13" t="s">
        <v>219</v>
      </c>
      <c r="C171" s="14">
        <f>SUM(C172:C173)</f>
        <v>36.17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18">
        <v>137.0</v>
      </c>
      <c r="B172" s="16" t="s">
        <v>220</v>
      </c>
      <c r="C172" s="19">
        <v>36.17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18">
        <v>138.0</v>
      </c>
      <c r="B173" s="16" t="s">
        <v>221</v>
      </c>
      <c r="C173" s="1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12" t="s">
        <v>222</v>
      </c>
      <c r="B174" s="13" t="s">
        <v>223</v>
      </c>
      <c r="C174" s="14">
        <f>SUM(C175:C177)</f>
        <v>17.89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18">
        <v>139.0</v>
      </c>
      <c r="B175" s="16" t="s">
        <v>224</v>
      </c>
      <c r="C175" s="19">
        <v>13.99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18">
        <v>140.0</v>
      </c>
      <c r="B176" s="16" t="s">
        <v>225</v>
      </c>
      <c r="C176" s="19">
        <v>3.9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18">
        <v>141.0</v>
      </c>
      <c r="B177" s="16" t="s">
        <v>226</v>
      </c>
      <c r="C177" s="1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12" t="s">
        <v>227</v>
      </c>
      <c r="B178" s="13" t="s">
        <v>228</v>
      </c>
      <c r="C178" s="14">
        <f>SUM(C179:C183)</f>
        <v>0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18">
        <v>142.1</v>
      </c>
      <c r="B179" s="16" t="s">
        <v>229</v>
      </c>
      <c r="C179" s="1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18">
        <v>142.2</v>
      </c>
      <c r="B180" s="16" t="s">
        <v>230</v>
      </c>
      <c r="C180" s="1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18">
        <v>143.0</v>
      </c>
      <c r="B181" s="16" t="s">
        <v>231</v>
      </c>
      <c r="C181" s="1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18">
        <v>144.0</v>
      </c>
      <c r="B182" s="16" t="s">
        <v>232</v>
      </c>
      <c r="C182" s="1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18">
        <v>145.0</v>
      </c>
      <c r="B183" s="16" t="s">
        <v>233</v>
      </c>
      <c r="C183" s="1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12" t="s">
        <v>234</v>
      </c>
      <c r="B184" s="13" t="s">
        <v>235</v>
      </c>
      <c r="C184" s="14">
        <f>C185</f>
        <v>1.5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18">
        <v>146.0</v>
      </c>
      <c r="B185" s="16" t="s">
        <v>236</v>
      </c>
      <c r="C185" s="19">
        <v>1.5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12" t="s">
        <v>237</v>
      </c>
      <c r="B186" s="13" t="s">
        <v>238</v>
      </c>
      <c r="C186" s="14" t="str">
        <f>C187</f>
        <v/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15">
        <v>147.0</v>
      </c>
      <c r="B187" s="16" t="s">
        <v>132</v>
      </c>
      <c r="C187" s="1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12">
        <v>148.0</v>
      </c>
      <c r="B188" s="13" t="s">
        <v>239</v>
      </c>
      <c r="C188" s="1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12">
        <v>149.0</v>
      </c>
      <c r="B189" s="13" t="s">
        <v>240</v>
      </c>
      <c r="C189" s="1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9" t="s">
        <v>241</v>
      </c>
      <c r="B190" s="10" t="s">
        <v>242</v>
      </c>
      <c r="C190" s="11">
        <f>C191+C196+C202+C208+C216+C221+C225+C232+C234+C242+C245+C249+C253+C254</f>
        <v>5195.658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2.75" customHeight="1">
      <c r="A191" s="12" t="s">
        <v>243</v>
      </c>
      <c r="B191" s="13" t="s">
        <v>205</v>
      </c>
      <c r="C191" s="14">
        <f>SUM(C192:C195)</f>
        <v>1677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18">
        <v>150.0</v>
      </c>
      <c r="B192" s="16" t="s">
        <v>244</v>
      </c>
      <c r="C192" s="19">
        <v>1677.0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18">
        <v>151.0</v>
      </c>
      <c r="B193" s="16" t="s">
        <v>245</v>
      </c>
      <c r="C193" s="1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18">
        <v>152.0</v>
      </c>
      <c r="B194" s="16" t="s">
        <v>246</v>
      </c>
      <c r="C194" s="1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18">
        <v>153.0</v>
      </c>
      <c r="B195" s="16" t="s">
        <v>247</v>
      </c>
      <c r="C195" s="1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12" t="s">
        <v>248</v>
      </c>
      <c r="B196" s="13" t="s">
        <v>249</v>
      </c>
      <c r="C196" s="14">
        <f>SUM(C197:C201)</f>
        <v>140.31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3.25" customHeight="1">
      <c r="A197" s="18">
        <v>154.0</v>
      </c>
      <c r="B197" s="16" t="s">
        <v>250</v>
      </c>
      <c r="C197" s="1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75" customHeight="1">
      <c r="A198" s="18">
        <v>155.0</v>
      </c>
      <c r="B198" s="16" t="s">
        <v>251</v>
      </c>
      <c r="C198" s="19">
        <v>21.5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1.0" customHeight="1">
      <c r="A199" s="18">
        <v>156.0</v>
      </c>
      <c r="B199" s="16" t="s">
        <v>252</v>
      </c>
      <c r="C199" s="19">
        <v>98.96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1.0" customHeight="1">
      <c r="A200" s="18">
        <v>157.0</v>
      </c>
      <c r="B200" s="16" t="s">
        <v>253</v>
      </c>
      <c r="C200" s="19">
        <v>0.0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4.0" customHeight="1">
      <c r="A201" s="18">
        <v>158.0</v>
      </c>
      <c r="B201" s="16" t="s">
        <v>254</v>
      </c>
      <c r="C201" s="19">
        <v>19.85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12" t="s">
        <v>255</v>
      </c>
      <c r="B202" s="13" t="s">
        <v>210</v>
      </c>
      <c r="C202" s="14">
        <f>SUM(C203:C207)</f>
        <v>1717.61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18">
        <v>159.0</v>
      </c>
      <c r="B203" s="16" t="s">
        <v>211</v>
      </c>
      <c r="C203" s="19">
        <v>1710.59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18">
        <v>160.0</v>
      </c>
      <c r="B204" s="16" t="s">
        <v>256</v>
      </c>
      <c r="C204" s="19">
        <v>6.24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18">
        <v>161.0</v>
      </c>
      <c r="B205" s="16" t="s">
        <v>213</v>
      </c>
      <c r="C205" s="19">
        <v>0.78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18">
        <v>162.0</v>
      </c>
      <c r="B206" s="16" t="s">
        <v>214</v>
      </c>
      <c r="C206" s="1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18">
        <v>163.0</v>
      </c>
      <c r="B207" s="16" t="s">
        <v>257</v>
      </c>
      <c r="C207" s="1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12" t="s">
        <v>258</v>
      </c>
      <c r="B208" s="13" t="s">
        <v>219</v>
      </c>
      <c r="C208" s="14">
        <f>SUM(C209:C215)</f>
        <v>1014.44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18">
        <v>164.0</v>
      </c>
      <c r="B209" s="16" t="s">
        <v>259</v>
      </c>
      <c r="C209" s="1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18">
        <v>165.0</v>
      </c>
      <c r="B210" s="16" t="s">
        <v>260</v>
      </c>
      <c r="C210" s="1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18">
        <v>166.0</v>
      </c>
      <c r="B211" s="16" t="s">
        <v>261</v>
      </c>
      <c r="C211" s="1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18">
        <v>167.0</v>
      </c>
      <c r="B212" s="16" t="s">
        <v>262</v>
      </c>
      <c r="C212" s="1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18">
        <v>168.0</v>
      </c>
      <c r="B213" s="16" t="s">
        <v>263</v>
      </c>
      <c r="C213" s="17">
        <f>555.98+432</f>
        <v>987.98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18">
        <v>169.0</v>
      </c>
      <c r="B214" s="16" t="s">
        <v>264</v>
      </c>
      <c r="C214" s="17">
        <f>15+11.46</f>
        <v>26.46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18">
        <v>170.0</v>
      </c>
      <c r="B215" s="16" t="s">
        <v>265</v>
      </c>
      <c r="C215" s="1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12" t="s">
        <v>266</v>
      </c>
      <c r="B216" s="13" t="s">
        <v>267</v>
      </c>
      <c r="C216" s="14">
        <f>SUM(C217:C220)</f>
        <v>0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18">
        <v>171.0</v>
      </c>
      <c r="B217" s="16" t="s">
        <v>268</v>
      </c>
      <c r="C217" s="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18">
        <v>172.0</v>
      </c>
      <c r="B218" s="16" t="s">
        <v>269</v>
      </c>
      <c r="C218" s="1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18">
        <v>173.0</v>
      </c>
      <c r="B219" s="16" t="s">
        <v>270</v>
      </c>
      <c r="C219" s="1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18">
        <v>174.0</v>
      </c>
      <c r="B220" s="16" t="s">
        <v>271</v>
      </c>
      <c r="C220" s="1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12" t="s">
        <v>272</v>
      </c>
      <c r="B221" s="13" t="s">
        <v>223</v>
      </c>
      <c r="C221" s="14">
        <f>SUM(C222:C224)</f>
        <v>320.638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18">
        <v>175.0</v>
      </c>
      <c r="B222" s="16" t="s">
        <v>224</v>
      </c>
      <c r="C222" s="19">
        <v>167.47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18">
        <v>176.0</v>
      </c>
      <c r="B223" s="16" t="s">
        <v>225</v>
      </c>
      <c r="C223" s="19">
        <v>143.168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18">
        <v>177.0</v>
      </c>
      <c r="B224" s="16" t="s">
        <v>226</v>
      </c>
      <c r="C224" s="19">
        <v>10.0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12" t="s">
        <v>273</v>
      </c>
      <c r="B225" s="13" t="s">
        <v>274</v>
      </c>
      <c r="C225" s="14">
        <f>SUM(C226:C231)</f>
        <v>0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18">
        <v>178.0</v>
      </c>
      <c r="B226" s="16" t="s">
        <v>275</v>
      </c>
      <c r="C226" s="1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18">
        <v>179.0</v>
      </c>
      <c r="B227" s="16" t="s">
        <v>132</v>
      </c>
      <c r="C227" s="1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18">
        <v>180.0</v>
      </c>
      <c r="B228" s="16" t="s">
        <v>276</v>
      </c>
      <c r="C228" s="1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18">
        <v>181.0</v>
      </c>
      <c r="B229" s="16" t="s">
        <v>277</v>
      </c>
      <c r="C229" s="1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18">
        <v>182.0</v>
      </c>
      <c r="B230" s="16" t="s">
        <v>278</v>
      </c>
      <c r="C230" s="1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18">
        <v>183.0</v>
      </c>
      <c r="B231" s="16" t="s">
        <v>279</v>
      </c>
      <c r="C231" s="1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12" t="s">
        <v>280</v>
      </c>
      <c r="B232" s="13" t="s">
        <v>281</v>
      </c>
      <c r="C232" s="14" t="str">
        <f>C233</f>
        <v/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18">
        <v>184.0</v>
      </c>
      <c r="B233" s="16" t="s">
        <v>282</v>
      </c>
      <c r="C233" s="1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12" t="s">
        <v>283</v>
      </c>
      <c r="B234" s="13" t="s">
        <v>228</v>
      </c>
      <c r="C234" s="14">
        <f>SUM(C235:C241)</f>
        <v>0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18">
        <v>185.1</v>
      </c>
      <c r="B235" s="16" t="s">
        <v>229</v>
      </c>
      <c r="C235" s="1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18">
        <v>185.2</v>
      </c>
      <c r="B236" s="16" t="s">
        <v>230</v>
      </c>
      <c r="C236" s="1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18">
        <v>186.0</v>
      </c>
      <c r="B237" s="16" t="s">
        <v>284</v>
      </c>
      <c r="C237" s="1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18">
        <v>187.0</v>
      </c>
      <c r="B238" s="16" t="s">
        <v>285</v>
      </c>
      <c r="C238" s="17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18">
        <v>188.0</v>
      </c>
      <c r="B239" s="16" t="s">
        <v>232</v>
      </c>
      <c r="C239" s="17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18">
        <v>189.0</v>
      </c>
      <c r="B240" s="16" t="s">
        <v>233</v>
      </c>
      <c r="C240" s="17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18">
        <v>190.0</v>
      </c>
      <c r="B241" s="16" t="s">
        <v>286</v>
      </c>
      <c r="C241" s="17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12" t="s">
        <v>287</v>
      </c>
      <c r="B242" s="13" t="s">
        <v>288</v>
      </c>
      <c r="C242" s="14">
        <f>SUM(C243:C244)</f>
        <v>0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18">
        <v>191.0</v>
      </c>
      <c r="B243" s="16" t="s">
        <v>289</v>
      </c>
      <c r="C243" s="17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18">
        <v>192.0</v>
      </c>
      <c r="B244" s="16" t="s">
        <v>290</v>
      </c>
      <c r="C244" s="17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12" t="s">
        <v>291</v>
      </c>
      <c r="B245" s="13" t="s">
        <v>235</v>
      </c>
      <c r="C245" s="14">
        <f>SUM(C246:C248)</f>
        <v>25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18">
        <v>193.0</v>
      </c>
      <c r="B246" s="16" t="s">
        <v>292</v>
      </c>
      <c r="C246" s="19">
        <v>25.0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18">
        <v>194.1</v>
      </c>
      <c r="B247" s="16" t="s">
        <v>236</v>
      </c>
      <c r="C247" s="1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18">
        <v>194.2</v>
      </c>
      <c r="B248" s="16" t="s">
        <v>293</v>
      </c>
      <c r="C248" s="17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12" t="s">
        <v>294</v>
      </c>
      <c r="B249" s="13" t="s">
        <v>295</v>
      </c>
      <c r="C249" s="14">
        <f>SUM(C250:C252)</f>
        <v>300.66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18">
        <v>195.0</v>
      </c>
      <c r="B250" s="16" t="s">
        <v>296</v>
      </c>
      <c r="C250" s="19">
        <v>176.16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18">
        <v>196.0</v>
      </c>
      <c r="B251" s="16" t="s">
        <v>297</v>
      </c>
      <c r="C251" s="19">
        <v>124.5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18">
        <v>197.0</v>
      </c>
      <c r="B252" s="16" t="s">
        <v>298</v>
      </c>
      <c r="C252" s="17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12">
        <v>198.0</v>
      </c>
      <c r="B253" s="13" t="s">
        <v>239</v>
      </c>
      <c r="C253" s="1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12">
        <v>199.0</v>
      </c>
      <c r="B254" s="13" t="s">
        <v>240</v>
      </c>
      <c r="C254" s="1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6" t="s">
        <v>299</v>
      </c>
      <c r="B255" s="7" t="s">
        <v>300</v>
      </c>
      <c r="C255" s="8">
        <f>+SUM(C256:C262)</f>
        <v>0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18">
        <v>1.0</v>
      </c>
      <c r="B256" s="16" t="s">
        <v>301</v>
      </c>
      <c r="C256" s="17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18">
        <v>2.0</v>
      </c>
      <c r="B257" s="16" t="s">
        <v>302</v>
      </c>
      <c r="C257" s="1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18">
        <v>3.0</v>
      </c>
      <c r="B258" s="16" t="s">
        <v>303</v>
      </c>
      <c r="C258" s="17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18">
        <v>4.0</v>
      </c>
      <c r="B259" s="16" t="s">
        <v>304</v>
      </c>
      <c r="C259" s="17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18">
        <v>5.0</v>
      </c>
      <c r="B260" s="16" t="s">
        <v>305</v>
      </c>
      <c r="C260" s="17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18">
        <v>6.0</v>
      </c>
      <c r="B261" s="16" t="s">
        <v>306</v>
      </c>
      <c r="C261" s="17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18">
        <v>7.0</v>
      </c>
      <c r="B262" s="16" t="s">
        <v>307</v>
      </c>
      <c r="C262" s="17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21"/>
      <c r="B263" s="22" t="s">
        <v>308</v>
      </c>
      <c r="C263" s="23">
        <f>+C255+C3</f>
        <v>8582.2276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24"/>
      <c r="B264" s="4"/>
      <c r="C264" s="2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24"/>
      <c r="B265" s="4"/>
      <c r="C265" s="2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24"/>
      <c r="B266" s="4"/>
      <c r="C266" s="2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24"/>
      <c r="B267" s="4"/>
      <c r="C267" s="2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24"/>
      <c r="B268" s="4"/>
      <c r="C268" s="2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24"/>
      <c r="B269" s="4"/>
      <c r="C269" s="2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24"/>
      <c r="B270" s="4"/>
      <c r="C270" s="2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24"/>
      <c r="B271" s="4"/>
      <c r="C271" s="2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24"/>
      <c r="B272" s="4"/>
      <c r="C272" s="2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24"/>
      <c r="B273" s="4"/>
      <c r="C273" s="2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24"/>
      <c r="B274" s="4"/>
      <c r="C274" s="2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24"/>
      <c r="B275" s="4"/>
      <c r="C275" s="2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24"/>
      <c r="B276" s="4"/>
      <c r="C276" s="2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24"/>
      <c r="B277" s="4"/>
      <c r="C277" s="2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24"/>
      <c r="B278" s="4"/>
      <c r="C278" s="2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24"/>
      <c r="B279" s="4"/>
      <c r="C279" s="2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24"/>
      <c r="B280" s="4"/>
      <c r="C280" s="2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24"/>
      <c r="B281" s="4"/>
      <c r="C281" s="2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24"/>
      <c r="B282" s="4"/>
      <c r="C282" s="2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24"/>
      <c r="B283" s="4"/>
      <c r="C283" s="2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24"/>
      <c r="B284" s="4"/>
      <c r="C284" s="2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24"/>
      <c r="B285" s="4"/>
      <c r="C285" s="2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24"/>
      <c r="B286" s="4"/>
      <c r="C286" s="2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24"/>
      <c r="B287" s="4"/>
      <c r="C287" s="2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24"/>
      <c r="B288" s="4"/>
      <c r="C288" s="2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24"/>
      <c r="B289" s="4"/>
      <c r="C289" s="2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24"/>
      <c r="B290" s="4"/>
      <c r="C290" s="2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24"/>
      <c r="B291" s="4"/>
      <c r="C291" s="2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24"/>
      <c r="B292" s="4"/>
      <c r="C292" s="2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24"/>
      <c r="B293" s="4"/>
      <c r="C293" s="2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24"/>
      <c r="B294" s="4"/>
      <c r="C294" s="2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24"/>
      <c r="B295" s="4"/>
      <c r="C295" s="2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24"/>
      <c r="B296" s="4"/>
      <c r="C296" s="2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24"/>
      <c r="B297" s="4"/>
      <c r="C297" s="2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24"/>
      <c r="B298" s="4"/>
      <c r="C298" s="2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24"/>
      <c r="B299" s="4"/>
      <c r="C299" s="2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24"/>
      <c r="B300" s="4"/>
      <c r="C300" s="2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24"/>
      <c r="B301" s="4"/>
      <c r="C301" s="2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24"/>
      <c r="B302" s="4"/>
      <c r="C302" s="2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24"/>
      <c r="B303" s="4"/>
      <c r="C303" s="2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24"/>
      <c r="B304" s="4"/>
      <c r="C304" s="2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24"/>
      <c r="B305" s="4"/>
      <c r="C305" s="2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24"/>
      <c r="B306" s="4"/>
      <c r="C306" s="2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24"/>
      <c r="B307" s="4"/>
      <c r="C307" s="2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24"/>
      <c r="B308" s="4"/>
      <c r="C308" s="2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24"/>
      <c r="B309" s="4"/>
      <c r="C309" s="2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24"/>
      <c r="B310" s="4"/>
      <c r="C310" s="2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24"/>
      <c r="B311" s="4"/>
      <c r="C311" s="2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24"/>
      <c r="B312" s="4"/>
      <c r="C312" s="2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24"/>
      <c r="B313" s="4"/>
      <c r="C313" s="2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24"/>
      <c r="B314" s="4"/>
      <c r="C314" s="2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24"/>
      <c r="B315" s="4"/>
      <c r="C315" s="2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24"/>
      <c r="B316" s="4"/>
      <c r="C316" s="2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24"/>
      <c r="B317" s="4"/>
      <c r="C317" s="2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24"/>
      <c r="B318" s="4"/>
      <c r="C318" s="2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24"/>
      <c r="B319" s="4"/>
      <c r="C319" s="2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24"/>
      <c r="B320" s="4"/>
      <c r="C320" s="2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24"/>
      <c r="B321" s="4"/>
      <c r="C321" s="2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24"/>
      <c r="B322" s="4"/>
      <c r="C322" s="2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24"/>
      <c r="B323" s="4"/>
      <c r="C323" s="2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24"/>
      <c r="B324" s="4"/>
      <c r="C324" s="2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24"/>
      <c r="B325" s="4"/>
      <c r="C325" s="2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24"/>
      <c r="B326" s="4"/>
      <c r="C326" s="2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24"/>
      <c r="B327" s="4"/>
      <c r="C327" s="2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24"/>
      <c r="B328" s="4"/>
      <c r="C328" s="2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24"/>
      <c r="B329" s="4"/>
      <c r="C329" s="2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24"/>
      <c r="B330" s="4"/>
      <c r="C330" s="2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24"/>
      <c r="B331" s="4"/>
      <c r="C331" s="2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24"/>
      <c r="B332" s="4"/>
      <c r="C332" s="2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24"/>
      <c r="B333" s="4"/>
      <c r="C333" s="2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24"/>
      <c r="B334" s="4"/>
      <c r="C334" s="2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24"/>
      <c r="B335" s="4"/>
      <c r="C335" s="2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24"/>
      <c r="B336" s="4"/>
      <c r="C336" s="2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24"/>
      <c r="B337" s="4"/>
      <c r="C337" s="2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24"/>
      <c r="B338" s="4"/>
      <c r="C338" s="2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24"/>
      <c r="B339" s="4"/>
      <c r="C339" s="2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24"/>
      <c r="B340" s="4"/>
      <c r="C340" s="2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24"/>
      <c r="B341" s="4"/>
      <c r="C341" s="2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24"/>
      <c r="B342" s="4"/>
      <c r="C342" s="2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24"/>
      <c r="B343" s="4"/>
      <c r="C343" s="2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24"/>
      <c r="B344" s="4"/>
      <c r="C344" s="2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24"/>
      <c r="B345" s="4"/>
      <c r="C345" s="2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24"/>
      <c r="B346" s="4"/>
      <c r="C346" s="2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24"/>
      <c r="B347" s="4"/>
      <c r="C347" s="2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24"/>
      <c r="B348" s="4"/>
      <c r="C348" s="2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24"/>
      <c r="B349" s="4"/>
      <c r="C349" s="2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24"/>
      <c r="B350" s="4"/>
      <c r="C350" s="2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24"/>
      <c r="B351" s="4"/>
      <c r="C351" s="2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24"/>
      <c r="B352" s="4"/>
      <c r="C352" s="2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24"/>
      <c r="B353" s="4"/>
      <c r="C353" s="2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24"/>
      <c r="B354" s="4"/>
      <c r="C354" s="2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24"/>
      <c r="B355" s="4"/>
      <c r="C355" s="2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24"/>
      <c r="B356" s="4"/>
      <c r="C356" s="2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24"/>
      <c r="B357" s="4"/>
      <c r="C357" s="2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24"/>
      <c r="B358" s="4"/>
      <c r="C358" s="2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24"/>
      <c r="B359" s="4"/>
      <c r="C359" s="2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24"/>
      <c r="B360" s="4"/>
      <c r="C360" s="2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24"/>
      <c r="B361" s="4"/>
      <c r="C361" s="2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24"/>
      <c r="B362" s="4"/>
      <c r="C362" s="2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24"/>
      <c r="B363" s="4"/>
      <c r="C363" s="2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24"/>
      <c r="B364" s="4"/>
      <c r="C364" s="2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24"/>
      <c r="B365" s="4"/>
      <c r="C365" s="2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24"/>
      <c r="B366" s="4"/>
      <c r="C366" s="2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24"/>
      <c r="B367" s="4"/>
      <c r="C367" s="2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24"/>
      <c r="B368" s="4"/>
      <c r="C368" s="2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24"/>
      <c r="B369" s="4"/>
      <c r="C369" s="2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24"/>
      <c r="B370" s="4"/>
      <c r="C370" s="2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24"/>
      <c r="B371" s="4"/>
      <c r="C371" s="2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24"/>
      <c r="B372" s="4"/>
      <c r="C372" s="2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24"/>
      <c r="B373" s="4"/>
      <c r="C373" s="2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24"/>
      <c r="B374" s="4"/>
      <c r="C374" s="2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24"/>
      <c r="B375" s="4"/>
      <c r="C375" s="2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24"/>
      <c r="B376" s="4"/>
      <c r="C376" s="2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24"/>
      <c r="B377" s="4"/>
      <c r="C377" s="2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24"/>
      <c r="B378" s="4"/>
      <c r="C378" s="2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24"/>
      <c r="B379" s="4"/>
      <c r="C379" s="2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24"/>
      <c r="B380" s="4"/>
      <c r="C380" s="2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24"/>
      <c r="B381" s="4"/>
      <c r="C381" s="2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24"/>
      <c r="B382" s="4"/>
      <c r="C382" s="2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24"/>
      <c r="B383" s="4"/>
      <c r="C383" s="2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24"/>
      <c r="B384" s="4"/>
      <c r="C384" s="2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24"/>
      <c r="B385" s="4"/>
      <c r="C385" s="2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24"/>
      <c r="B386" s="4"/>
      <c r="C386" s="2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24"/>
      <c r="B387" s="4"/>
      <c r="C387" s="2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24"/>
      <c r="B388" s="4"/>
      <c r="C388" s="2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24"/>
      <c r="B389" s="4"/>
      <c r="C389" s="2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24"/>
      <c r="B390" s="4"/>
      <c r="C390" s="2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24"/>
      <c r="B391" s="4"/>
      <c r="C391" s="2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24"/>
      <c r="B392" s="4"/>
      <c r="C392" s="2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24"/>
      <c r="B393" s="4"/>
      <c r="C393" s="2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24"/>
      <c r="B394" s="4"/>
      <c r="C394" s="2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24"/>
      <c r="B395" s="4"/>
      <c r="C395" s="2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24"/>
      <c r="B396" s="4"/>
      <c r="C396" s="2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24"/>
      <c r="B397" s="4"/>
      <c r="C397" s="2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24"/>
      <c r="B398" s="4"/>
      <c r="C398" s="2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24"/>
      <c r="B399" s="4"/>
      <c r="C399" s="2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24"/>
      <c r="B400" s="4"/>
      <c r="C400" s="2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24"/>
      <c r="B401" s="4"/>
      <c r="C401" s="2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24"/>
      <c r="B402" s="4"/>
      <c r="C402" s="2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24"/>
      <c r="B403" s="4"/>
      <c r="C403" s="2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24"/>
      <c r="B404" s="4"/>
      <c r="C404" s="2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24"/>
      <c r="B405" s="4"/>
      <c r="C405" s="2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24"/>
      <c r="B406" s="4"/>
      <c r="C406" s="2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24"/>
      <c r="B407" s="4"/>
      <c r="C407" s="2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24"/>
      <c r="B408" s="4"/>
      <c r="C408" s="2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24"/>
      <c r="B409" s="4"/>
      <c r="C409" s="2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24"/>
      <c r="B410" s="4"/>
      <c r="C410" s="2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24"/>
      <c r="B411" s="4"/>
      <c r="C411" s="2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24"/>
      <c r="B412" s="4"/>
      <c r="C412" s="2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24"/>
      <c r="B413" s="4"/>
      <c r="C413" s="2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24"/>
      <c r="B414" s="4"/>
      <c r="C414" s="2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24"/>
      <c r="B415" s="4"/>
      <c r="C415" s="2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24"/>
      <c r="B416" s="4"/>
      <c r="C416" s="2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24"/>
      <c r="B417" s="4"/>
      <c r="C417" s="2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24"/>
      <c r="B418" s="4"/>
      <c r="C418" s="2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24"/>
      <c r="B419" s="4"/>
      <c r="C419" s="2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24"/>
      <c r="B420" s="4"/>
      <c r="C420" s="2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24"/>
      <c r="B421" s="4"/>
      <c r="C421" s="2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24"/>
      <c r="B422" s="4"/>
      <c r="C422" s="2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24"/>
      <c r="B423" s="4"/>
      <c r="C423" s="2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24"/>
      <c r="B424" s="4"/>
      <c r="C424" s="2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24"/>
      <c r="B425" s="4"/>
      <c r="C425" s="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24"/>
      <c r="B426" s="4"/>
      <c r="C426" s="2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24"/>
      <c r="B427" s="4"/>
      <c r="C427" s="2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24"/>
      <c r="B428" s="4"/>
      <c r="C428" s="2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24"/>
      <c r="B429" s="4"/>
      <c r="C429" s="2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24"/>
      <c r="B430" s="4"/>
      <c r="C430" s="2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24"/>
      <c r="B431" s="4"/>
      <c r="C431" s="2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24"/>
      <c r="B432" s="4"/>
      <c r="C432" s="2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24"/>
      <c r="B433" s="4"/>
      <c r="C433" s="2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24"/>
      <c r="B434" s="4"/>
      <c r="C434" s="2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24"/>
      <c r="B435" s="4"/>
      <c r="C435" s="2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24"/>
      <c r="B436" s="4"/>
      <c r="C436" s="2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24"/>
      <c r="B437" s="4"/>
      <c r="C437" s="2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24"/>
      <c r="B438" s="4"/>
      <c r="C438" s="2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24"/>
      <c r="B439" s="4"/>
      <c r="C439" s="2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24"/>
      <c r="B440" s="4"/>
      <c r="C440" s="2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24"/>
      <c r="B441" s="4"/>
      <c r="C441" s="2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24"/>
      <c r="B442" s="4"/>
      <c r="C442" s="2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24"/>
      <c r="B443" s="4"/>
      <c r="C443" s="2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24"/>
      <c r="B444" s="4"/>
      <c r="C444" s="2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24"/>
      <c r="B445" s="4"/>
      <c r="C445" s="2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24"/>
      <c r="B446" s="4"/>
      <c r="C446" s="2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24"/>
      <c r="B447" s="4"/>
      <c r="C447" s="2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24"/>
      <c r="B448" s="4"/>
      <c r="C448" s="2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24"/>
      <c r="B449" s="4"/>
      <c r="C449" s="2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24"/>
      <c r="B450" s="4"/>
      <c r="C450" s="2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24"/>
      <c r="B451" s="4"/>
      <c r="C451" s="2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24"/>
      <c r="B452" s="4"/>
      <c r="C452" s="2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24"/>
      <c r="B453" s="4"/>
      <c r="C453" s="2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24"/>
      <c r="B454" s="4"/>
      <c r="C454" s="2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24"/>
      <c r="B455" s="4"/>
      <c r="C455" s="2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24"/>
      <c r="B456" s="4"/>
      <c r="C456" s="2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24"/>
      <c r="B457" s="4"/>
      <c r="C457" s="2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24"/>
      <c r="B458" s="4"/>
      <c r="C458" s="2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24"/>
      <c r="B459" s="4"/>
      <c r="C459" s="2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24"/>
      <c r="B460" s="4"/>
      <c r="C460" s="2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24"/>
      <c r="B461" s="4"/>
      <c r="C461" s="2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24"/>
      <c r="B462" s="4"/>
      <c r="C462" s="2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24"/>
      <c r="B463" s="4"/>
      <c r="C463" s="2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24"/>
      <c r="B464" s="4"/>
      <c r="C464" s="2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24"/>
      <c r="B465" s="4"/>
      <c r="C465" s="2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24"/>
      <c r="B466" s="4"/>
      <c r="C466" s="2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24"/>
      <c r="B467" s="4"/>
      <c r="C467" s="2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24"/>
      <c r="B468" s="4"/>
      <c r="C468" s="2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24"/>
      <c r="B469" s="4"/>
      <c r="C469" s="2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24"/>
      <c r="B470" s="4"/>
      <c r="C470" s="2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24"/>
      <c r="B471" s="4"/>
      <c r="C471" s="2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24"/>
      <c r="B472" s="4"/>
      <c r="C472" s="2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24"/>
      <c r="B473" s="4"/>
      <c r="C473" s="2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24"/>
      <c r="B474" s="4"/>
      <c r="C474" s="2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24"/>
      <c r="B475" s="4"/>
      <c r="C475" s="2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24"/>
      <c r="B476" s="4"/>
      <c r="C476" s="2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24"/>
      <c r="B477" s="4"/>
      <c r="C477" s="2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24"/>
      <c r="B478" s="4"/>
      <c r="C478" s="2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24"/>
      <c r="B479" s="4"/>
      <c r="C479" s="2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24"/>
      <c r="B480" s="4"/>
      <c r="C480" s="2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24"/>
      <c r="B481" s="4"/>
      <c r="C481" s="2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24"/>
      <c r="B482" s="4"/>
      <c r="C482" s="2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24"/>
      <c r="B483" s="4"/>
      <c r="C483" s="2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24"/>
      <c r="B484" s="4"/>
      <c r="C484" s="2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24"/>
      <c r="B485" s="4"/>
      <c r="C485" s="2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24"/>
      <c r="B486" s="4"/>
      <c r="C486" s="2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24"/>
      <c r="B487" s="4"/>
      <c r="C487" s="2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24"/>
      <c r="B488" s="4"/>
      <c r="C488" s="2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24"/>
      <c r="B489" s="4"/>
      <c r="C489" s="2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24"/>
      <c r="B490" s="4"/>
      <c r="C490" s="2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24"/>
      <c r="B491" s="4"/>
      <c r="C491" s="2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24"/>
      <c r="B492" s="4"/>
      <c r="C492" s="2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24"/>
      <c r="B493" s="4"/>
      <c r="C493" s="2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24"/>
      <c r="B494" s="4"/>
      <c r="C494" s="2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24"/>
      <c r="B495" s="4"/>
      <c r="C495" s="2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24"/>
      <c r="B496" s="4"/>
      <c r="C496" s="2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24"/>
      <c r="B497" s="4"/>
      <c r="C497" s="2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24"/>
      <c r="B498" s="4"/>
      <c r="C498" s="2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24"/>
      <c r="B499" s="4"/>
      <c r="C499" s="2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24"/>
      <c r="B500" s="4"/>
      <c r="C500" s="2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24"/>
      <c r="B501" s="4"/>
      <c r="C501" s="2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24"/>
      <c r="B502" s="4"/>
      <c r="C502" s="2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24"/>
      <c r="B503" s="4"/>
      <c r="C503" s="2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24"/>
      <c r="B504" s="4"/>
      <c r="C504" s="2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24"/>
      <c r="B505" s="4"/>
      <c r="C505" s="2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24"/>
      <c r="B506" s="4"/>
      <c r="C506" s="2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24"/>
      <c r="B507" s="4"/>
      <c r="C507" s="2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24"/>
      <c r="B508" s="4"/>
      <c r="C508" s="2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24"/>
      <c r="B509" s="4"/>
      <c r="C509" s="2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24"/>
      <c r="B510" s="4"/>
      <c r="C510" s="2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24"/>
      <c r="B511" s="4"/>
      <c r="C511" s="2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24"/>
      <c r="B512" s="4"/>
      <c r="C512" s="2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24"/>
      <c r="B513" s="4"/>
      <c r="C513" s="2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24"/>
      <c r="B514" s="4"/>
      <c r="C514" s="2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24"/>
      <c r="B515" s="4"/>
      <c r="C515" s="2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24"/>
      <c r="B516" s="4"/>
      <c r="C516" s="2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24"/>
      <c r="B517" s="4"/>
      <c r="C517" s="2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24"/>
      <c r="B518" s="4"/>
      <c r="C518" s="2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24"/>
      <c r="B519" s="4"/>
      <c r="C519" s="2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24"/>
      <c r="B520" s="4"/>
      <c r="C520" s="2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24"/>
      <c r="B521" s="4"/>
      <c r="C521" s="2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24"/>
      <c r="B522" s="4"/>
      <c r="C522" s="2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24"/>
      <c r="B523" s="4"/>
      <c r="C523" s="2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24"/>
      <c r="B524" s="4"/>
      <c r="C524" s="2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24"/>
      <c r="B525" s="4"/>
      <c r="C525" s="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24"/>
      <c r="B526" s="4"/>
      <c r="C526" s="2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24"/>
      <c r="B527" s="4"/>
      <c r="C527" s="2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24"/>
      <c r="B528" s="4"/>
      <c r="C528" s="2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24"/>
      <c r="B529" s="4"/>
      <c r="C529" s="2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24"/>
      <c r="B530" s="4"/>
      <c r="C530" s="2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24"/>
      <c r="B531" s="4"/>
      <c r="C531" s="2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24"/>
      <c r="B532" s="4"/>
      <c r="C532" s="2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24"/>
      <c r="B533" s="4"/>
      <c r="C533" s="2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24"/>
      <c r="B534" s="4"/>
      <c r="C534" s="2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24"/>
      <c r="B535" s="4"/>
      <c r="C535" s="2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24"/>
      <c r="B536" s="4"/>
      <c r="C536" s="2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24"/>
      <c r="B537" s="4"/>
      <c r="C537" s="2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24"/>
      <c r="B538" s="4"/>
      <c r="C538" s="2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24"/>
      <c r="B539" s="4"/>
      <c r="C539" s="2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24"/>
      <c r="B540" s="4"/>
      <c r="C540" s="2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24"/>
      <c r="B541" s="4"/>
      <c r="C541" s="2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24"/>
      <c r="B542" s="4"/>
      <c r="C542" s="2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24"/>
      <c r="B543" s="4"/>
      <c r="C543" s="2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24"/>
      <c r="B544" s="4"/>
      <c r="C544" s="2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24"/>
      <c r="B545" s="4"/>
      <c r="C545" s="2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24"/>
      <c r="B546" s="4"/>
      <c r="C546" s="2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24"/>
      <c r="B547" s="4"/>
      <c r="C547" s="2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24"/>
      <c r="B548" s="4"/>
      <c r="C548" s="2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24"/>
      <c r="B549" s="4"/>
      <c r="C549" s="2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24"/>
      <c r="B550" s="4"/>
      <c r="C550" s="2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24"/>
      <c r="B551" s="4"/>
      <c r="C551" s="2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24"/>
      <c r="B552" s="4"/>
      <c r="C552" s="2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24"/>
      <c r="B553" s="4"/>
      <c r="C553" s="2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24"/>
      <c r="B554" s="4"/>
      <c r="C554" s="2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24"/>
      <c r="B555" s="4"/>
      <c r="C555" s="2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24"/>
      <c r="B556" s="4"/>
      <c r="C556" s="2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24"/>
      <c r="B557" s="4"/>
      <c r="C557" s="2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24"/>
      <c r="B558" s="4"/>
      <c r="C558" s="2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24"/>
      <c r="B559" s="4"/>
      <c r="C559" s="2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24"/>
      <c r="B560" s="4"/>
      <c r="C560" s="2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24"/>
      <c r="B561" s="4"/>
      <c r="C561" s="2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24"/>
      <c r="B562" s="4"/>
      <c r="C562" s="2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24"/>
      <c r="B563" s="4"/>
      <c r="C563" s="2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24"/>
      <c r="B564" s="4"/>
      <c r="C564" s="2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24"/>
      <c r="B565" s="4"/>
      <c r="C565" s="2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24"/>
      <c r="B566" s="4"/>
      <c r="C566" s="2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24"/>
      <c r="B567" s="4"/>
      <c r="C567" s="2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24"/>
      <c r="B568" s="4"/>
      <c r="C568" s="2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24"/>
      <c r="B569" s="4"/>
      <c r="C569" s="2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24"/>
      <c r="B570" s="4"/>
      <c r="C570" s="2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24"/>
      <c r="B571" s="4"/>
      <c r="C571" s="2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24"/>
      <c r="B572" s="4"/>
      <c r="C572" s="2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24"/>
      <c r="B573" s="4"/>
      <c r="C573" s="2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24"/>
      <c r="B574" s="4"/>
      <c r="C574" s="2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24"/>
      <c r="B575" s="4"/>
      <c r="C575" s="2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24"/>
      <c r="B576" s="4"/>
      <c r="C576" s="2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24"/>
      <c r="B577" s="4"/>
      <c r="C577" s="2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24"/>
      <c r="B578" s="4"/>
      <c r="C578" s="2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24"/>
      <c r="B579" s="4"/>
      <c r="C579" s="2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24"/>
      <c r="B580" s="4"/>
      <c r="C580" s="2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24"/>
      <c r="B581" s="4"/>
      <c r="C581" s="2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24"/>
      <c r="B582" s="4"/>
      <c r="C582" s="2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24"/>
      <c r="B583" s="4"/>
      <c r="C583" s="2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24"/>
      <c r="B584" s="4"/>
      <c r="C584" s="2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24"/>
      <c r="B585" s="4"/>
      <c r="C585" s="2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24"/>
      <c r="B586" s="4"/>
      <c r="C586" s="2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24"/>
      <c r="B587" s="4"/>
      <c r="C587" s="2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24"/>
      <c r="B588" s="4"/>
      <c r="C588" s="2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24"/>
      <c r="B589" s="4"/>
      <c r="C589" s="2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24"/>
      <c r="B590" s="4"/>
      <c r="C590" s="2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24"/>
      <c r="B591" s="4"/>
      <c r="C591" s="2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24"/>
      <c r="B592" s="4"/>
      <c r="C592" s="2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24"/>
      <c r="B593" s="4"/>
      <c r="C593" s="2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24"/>
      <c r="B594" s="4"/>
      <c r="C594" s="2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24"/>
      <c r="B595" s="4"/>
      <c r="C595" s="2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24"/>
      <c r="B596" s="4"/>
      <c r="C596" s="2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24"/>
      <c r="B597" s="4"/>
      <c r="C597" s="2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24"/>
      <c r="B598" s="4"/>
      <c r="C598" s="2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24"/>
      <c r="B599" s="4"/>
      <c r="C599" s="2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24"/>
      <c r="B600" s="4"/>
      <c r="C600" s="2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24"/>
      <c r="B601" s="4"/>
      <c r="C601" s="2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24"/>
      <c r="B602" s="4"/>
      <c r="C602" s="2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24"/>
      <c r="B603" s="4"/>
      <c r="C603" s="2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24"/>
      <c r="B604" s="4"/>
      <c r="C604" s="2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24"/>
      <c r="B605" s="4"/>
      <c r="C605" s="2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24"/>
      <c r="B606" s="4"/>
      <c r="C606" s="2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24"/>
      <c r="B607" s="4"/>
      <c r="C607" s="2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24"/>
      <c r="B608" s="4"/>
      <c r="C608" s="2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24"/>
      <c r="B609" s="4"/>
      <c r="C609" s="2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24"/>
      <c r="B610" s="4"/>
      <c r="C610" s="2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24"/>
      <c r="B611" s="4"/>
      <c r="C611" s="2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24"/>
      <c r="B612" s="4"/>
      <c r="C612" s="2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24"/>
      <c r="B613" s="4"/>
      <c r="C613" s="2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24"/>
      <c r="B614" s="4"/>
      <c r="C614" s="2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24"/>
      <c r="B615" s="4"/>
      <c r="C615" s="2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24"/>
      <c r="B616" s="4"/>
      <c r="C616" s="2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24"/>
      <c r="B617" s="4"/>
      <c r="C617" s="2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24"/>
      <c r="B618" s="4"/>
      <c r="C618" s="2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24"/>
      <c r="B619" s="4"/>
      <c r="C619" s="2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24"/>
      <c r="B620" s="4"/>
      <c r="C620" s="2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24"/>
      <c r="B621" s="4"/>
      <c r="C621" s="2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24"/>
      <c r="B622" s="4"/>
      <c r="C622" s="2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24"/>
      <c r="B623" s="4"/>
      <c r="C623" s="2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24"/>
      <c r="B624" s="4"/>
      <c r="C624" s="2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24"/>
      <c r="B625" s="4"/>
      <c r="C625" s="2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24"/>
      <c r="B626" s="4"/>
      <c r="C626" s="2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24"/>
      <c r="B627" s="4"/>
      <c r="C627" s="2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24"/>
      <c r="B628" s="4"/>
      <c r="C628" s="2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24"/>
      <c r="B629" s="4"/>
      <c r="C629" s="2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24"/>
      <c r="B630" s="4"/>
      <c r="C630" s="2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24"/>
      <c r="B631" s="4"/>
      <c r="C631" s="2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24"/>
      <c r="B632" s="4"/>
      <c r="C632" s="2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24"/>
      <c r="B633" s="4"/>
      <c r="C633" s="2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24"/>
      <c r="B634" s="4"/>
      <c r="C634" s="2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24"/>
      <c r="B635" s="4"/>
      <c r="C635" s="2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24"/>
      <c r="B636" s="4"/>
      <c r="C636" s="2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24"/>
      <c r="B637" s="4"/>
      <c r="C637" s="2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24"/>
      <c r="B638" s="4"/>
      <c r="C638" s="2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24"/>
      <c r="B639" s="4"/>
      <c r="C639" s="2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24"/>
      <c r="B640" s="4"/>
      <c r="C640" s="2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24"/>
      <c r="B641" s="4"/>
      <c r="C641" s="2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24"/>
      <c r="B642" s="4"/>
      <c r="C642" s="2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24"/>
      <c r="B643" s="4"/>
      <c r="C643" s="2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24"/>
      <c r="B644" s="4"/>
      <c r="C644" s="2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24"/>
      <c r="B645" s="4"/>
      <c r="C645" s="2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24"/>
      <c r="B646" s="4"/>
      <c r="C646" s="2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24"/>
      <c r="B647" s="4"/>
      <c r="C647" s="2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24"/>
      <c r="B648" s="4"/>
      <c r="C648" s="2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24"/>
      <c r="B649" s="4"/>
      <c r="C649" s="2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24"/>
      <c r="B650" s="4"/>
      <c r="C650" s="2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24"/>
      <c r="B651" s="4"/>
      <c r="C651" s="2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24"/>
      <c r="B652" s="4"/>
      <c r="C652" s="2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24"/>
      <c r="B653" s="4"/>
      <c r="C653" s="2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24"/>
      <c r="B654" s="4"/>
      <c r="C654" s="2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24"/>
      <c r="B655" s="4"/>
      <c r="C655" s="2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24"/>
      <c r="B656" s="4"/>
      <c r="C656" s="2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24"/>
      <c r="B657" s="4"/>
      <c r="C657" s="2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24"/>
      <c r="B658" s="4"/>
      <c r="C658" s="2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24"/>
      <c r="B659" s="4"/>
      <c r="C659" s="2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24"/>
      <c r="B660" s="4"/>
      <c r="C660" s="2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24"/>
      <c r="B661" s="4"/>
      <c r="C661" s="2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24"/>
      <c r="B662" s="4"/>
      <c r="C662" s="2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24"/>
      <c r="B663" s="4"/>
      <c r="C663" s="2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24"/>
      <c r="B664" s="4"/>
      <c r="C664" s="2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24"/>
      <c r="B665" s="4"/>
      <c r="C665" s="2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24"/>
      <c r="B666" s="4"/>
      <c r="C666" s="2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24"/>
      <c r="B667" s="4"/>
      <c r="C667" s="2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24"/>
      <c r="B668" s="4"/>
      <c r="C668" s="2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24"/>
      <c r="B669" s="4"/>
      <c r="C669" s="2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24"/>
      <c r="B670" s="4"/>
      <c r="C670" s="2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24"/>
      <c r="B671" s="4"/>
      <c r="C671" s="2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24"/>
      <c r="B672" s="4"/>
      <c r="C672" s="2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24"/>
      <c r="B673" s="4"/>
      <c r="C673" s="2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24"/>
      <c r="B674" s="4"/>
      <c r="C674" s="2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24"/>
      <c r="B675" s="4"/>
      <c r="C675" s="2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24"/>
      <c r="B676" s="4"/>
      <c r="C676" s="2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24"/>
      <c r="B677" s="4"/>
      <c r="C677" s="2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24"/>
      <c r="B678" s="4"/>
      <c r="C678" s="2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24"/>
      <c r="B679" s="4"/>
      <c r="C679" s="2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24"/>
      <c r="B680" s="4"/>
      <c r="C680" s="2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24"/>
      <c r="B681" s="4"/>
      <c r="C681" s="2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24"/>
      <c r="B682" s="4"/>
      <c r="C682" s="2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24"/>
      <c r="B683" s="4"/>
      <c r="C683" s="2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24"/>
      <c r="B684" s="4"/>
      <c r="C684" s="2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24"/>
      <c r="B685" s="4"/>
      <c r="C685" s="2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24"/>
      <c r="B686" s="4"/>
      <c r="C686" s="2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24"/>
      <c r="B687" s="4"/>
      <c r="C687" s="2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24"/>
      <c r="B688" s="4"/>
      <c r="C688" s="2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24"/>
      <c r="B689" s="4"/>
      <c r="C689" s="2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24"/>
      <c r="B690" s="4"/>
      <c r="C690" s="2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24"/>
      <c r="B691" s="4"/>
      <c r="C691" s="2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24"/>
      <c r="B692" s="4"/>
      <c r="C692" s="2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24"/>
      <c r="B693" s="4"/>
      <c r="C693" s="2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24"/>
      <c r="B694" s="4"/>
      <c r="C694" s="2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24"/>
      <c r="B695" s="4"/>
      <c r="C695" s="2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24"/>
      <c r="B696" s="4"/>
      <c r="C696" s="2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24"/>
      <c r="B697" s="4"/>
      <c r="C697" s="2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24"/>
      <c r="B698" s="4"/>
      <c r="C698" s="2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24"/>
      <c r="B699" s="4"/>
      <c r="C699" s="2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24"/>
      <c r="B700" s="4"/>
      <c r="C700" s="2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24"/>
      <c r="B701" s="4"/>
      <c r="C701" s="2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24"/>
      <c r="B702" s="4"/>
      <c r="C702" s="2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24"/>
      <c r="B703" s="4"/>
      <c r="C703" s="2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24"/>
      <c r="B704" s="4"/>
      <c r="C704" s="2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24"/>
      <c r="B705" s="4"/>
      <c r="C705" s="2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24"/>
      <c r="B706" s="4"/>
      <c r="C706" s="2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24"/>
      <c r="B707" s="4"/>
      <c r="C707" s="2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24"/>
      <c r="B708" s="4"/>
      <c r="C708" s="2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24"/>
      <c r="B709" s="4"/>
      <c r="C709" s="2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24"/>
      <c r="B710" s="4"/>
      <c r="C710" s="2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24"/>
      <c r="B711" s="4"/>
      <c r="C711" s="2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24"/>
      <c r="B712" s="4"/>
      <c r="C712" s="2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24"/>
      <c r="B713" s="4"/>
      <c r="C713" s="2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24"/>
      <c r="B714" s="4"/>
      <c r="C714" s="2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24"/>
      <c r="B715" s="4"/>
      <c r="C715" s="2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24"/>
      <c r="B716" s="4"/>
      <c r="C716" s="2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24"/>
      <c r="B717" s="4"/>
      <c r="C717" s="2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24"/>
      <c r="B718" s="4"/>
      <c r="C718" s="2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24"/>
      <c r="B719" s="4"/>
      <c r="C719" s="2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24"/>
      <c r="B720" s="4"/>
      <c r="C720" s="2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24"/>
      <c r="B721" s="4"/>
      <c r="C721" s="2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24"/>
      <c r="B722" s="4"/>
      <c r="C722" s="2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24"/>
      <c r="B723" s="4"/>
      <c r="C723" s="2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24"/>
      <c r="B724" s="4"/>
      <c r="C724" s="2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24"/>
      <c r="B725" s="4"/>
      <c r="C725" s="2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24"/>
      <c r="B726" s="4"/>
      <c r="C726" s="2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24"/>
      <c r="B727" s="4"/>
      <c r="C727" s="2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24"/>
      <c r="B728" s="4"/>
      <c r="C728" s="2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24"/>
      <c r="B729" s="4"/>
      <c r="C729" s="2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24"/>
      <c r="B730" s="4"/>
      <c r="C730" s="2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24"/>
      <c r="B731" s="4"/>
      <c r="C731" s="2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24"/>
      <c r="B732" s="4"/>
      <c r="C732" s="2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24"/>
      <c r="B733" s="4"/>
      <c r="C733" s="2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24"/>
      <c r="B734" s="4"/>
      <c r="C734" s="2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24"/>
      <c r="B735" s="4"/>
      <c r="C735" s="2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24"/>
      <c r="B736" s="4"/>
      <c r="C736" s="2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24"/>
      <c r="B737" s="4"/>
      <c r="C737" s="2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24"/>
      <c r="B738" s="4"/>
      <c r="C738" s="2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24"/>
      <c r="B739" s="4"/>
      <c r="C739" s="2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24"/>
      <c r="B740" s="4"/>
      <c r="C740" s="2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24"/>
      <c r="B741" s="4"/>
      <c r="C741" s="2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24"/>
      <c r="B742" s="4"/>
      <c r="C742" s="2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24"/>
      <c r="B743" s="4"/>
      <c r="C743" s="2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24"/>
      <c r="B744" s="4"/>
      <c r="C744" s="2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24"/>
      <c r="B745" s="4"/>
      <c r="C745" s="2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24"/>
      <c r="B746" s="4"/>
      <c r="C746" s="2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24"/>
      <c r="B747" s="4"/>
      <c r="C747" s="2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24"/>
      <c r="B748" s="4"/>
      <c r="C748" s="2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24"/>
      <c r="B749" s="4"/>
      <c r="C749" s="2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24"/>
      <c r="B750" s="4"/>
      <c r="C750" s="2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24"/>
      <c r="B751" s="4"/>
      <c r="C751" s="2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24"/>
      <c r="B752" s="4"/>
      <c r="C752" s="2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24"/>
      <c r="B753" s="4"/>
      <c r="C753" s="2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24"/>
      <c r="B754" s="4"/>
      <c r="C754" s="2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24"/>
      <c r="B755" s="4"/>
      <c r="C755" s="2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24"/>
      <c r="B756" s="4"/>
      <c r="C756" s="2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24"/>
      <c r="B757" s="4"/>
      <c r="C757" s="2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24"/>
      <c r="B758" s="4"/>
      <c r="C758" s="2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24"/>
      <c r="B759" s="4"/>
      <c r="C759" s="2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24"/>
      <c r="B760" s="4"/>
      <c r="C760" s="2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24"/>
      <c r="B761" s="4"/>
      <c r="C761" s="2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24"/>
      <c r="B762" s="4"/>
      <c r="C762" s="2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24"/>
      <c r="B763" s="4"/>
      <c r="C763" s="2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24"/>
      <c r="B764" s="4"/>
      <c r="C764" s="2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24"/>
      <c r="B765" s="4"/>
      <c r="C765" s="2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24"/>
      <c r="B766" s="4"/>
      <c r="C766" s="2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24"/>
      <c r="B767" s="4"/>
      <c r="C767" s="2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24"/>
      <c r="B768" s="4"/>
      <c r="C768" s="2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24"/>
      <c r="B769" s="4"/>
      <c r="C769" s="2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24"/>
      <c r="B770" s="4"/>
      <c r="C770" s="2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24"/>
      <c r="B771" s="4"/>
      <c r="C771" s="2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24"/>
      <c r="B772" s="4"/>
      <c r="C772" s="2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24"/>
      <c r="B773" s="4"/>
      <c r="C773" s="2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24"/>
      <c r="B774" s="4"/>
      <c r="C774" s="2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24"/>
      <c r="B775" s="4"/>
      <c r="C775" s="2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24"/>
      <c r="B776" s="4"/>
      <c r="C776" s="2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24"/>
      <c r="B777" s="4"/>
      <c r="C777" s="2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24"/>
      <c r="B778" s="4"/>
      <c r="C778" s="2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24"/>
      <c r="B779" s="4"/>
      <c r="C779" s="2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24"/>
      <c r="B780" s="4"/>
      <c r="C780" s="2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24"/>
      <c r="B781" s="4"/>
      <c r="C781" s="2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24"/>
      <c r="B782" s="4"/>
      <c r="C782" s="2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24"/>
      <c r="B783" s="4"/>
      <c r="C783" s="2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24"/>
      <c r="B784" s="4"/>
      <c r="C784" s="2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24"/>
      <c r="B785" s="4"/>
      <c r="C785" s="2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24"/>
      <c r="B786" s="4"/>
      <c r="C786" s="2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24"/>
      <c r="B787" s="4"/>
      <c r="C787" s="2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24"/>
      <c r="B788" s="4"/>
      <c r="C788" s="2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24"/>
      <c r="B789" s="4"/>
      <c r="C789" s="2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24"/>
      <c r="B790" s="4"/>
      <c r="C790" s="2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24"/>
      <c r="B791" s="4"/>
      <c r="C791" s="2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24"/>
      <c r="B792" s="4"/>
      <c r="C792" s="2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24"/>
      <c r="B793" s="4"/>
      <c r="C793" s="2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24"/>
      <c r="B794" s="4"/>
      <c r="C794" s="2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24"/>
      <c r="B795" s="4"/>
      <c r="C795" s="2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24"/>
      <c r="B796" s="4"/>
      <c r="C796" s="2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24"/>
      <c r="B797" s="4"/>
      <c r="C797" s="2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24"/>
      <c r="B798" s="4"/>
      <c r="C798" s="2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24"/>
      <c r="B799" s="4"/>
      <c r="C799" s="2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24"/>
      <c r="B800" s="4"/>
      <c r="C800" s="2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24"/>
      <c r="B801" s="4"/>
      <c r="C801" s="2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24"/>
      <c r="B802" s="4"/>
      <c r="C802" s="2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24"/>
      <c r="B803" s="4"/>
      <c r="C803" s="2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24"/>
      <c r="B804" s="4"/>
      <c r="C804" s="2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24"/>
      <c r="B805" s="4"/>
      <c r="C805" s="2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24"/>
      <c r="B806" s="4"/>
      <c r="C806" s="2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24"/>
      <c r="B807" s="4"/>
      <c r="C807" s="2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24"/>
      <c r="B808" s="4"/>
      <c r="C808" s="2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24"/>
      <c r="B809" s="4"/>
      <c r="C809" s="2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24"/>
      <c r="B810" s="4"/>
      <c r="C810" s="2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24"/>
      <c r="B811" s="4"/>
      <c r="C811" s="2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24"/>
      <c r="B812" s="4"/>
      <c r="C812" s="2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24"/>
      <c r="B813" s="4"/>
      <c r="C813" s="2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24"/>
      <c r="B814" s="4"/>
      <c r="C814" s="2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24"/>
      <c r="B815" s="4"/>
      <c r="C815" s="2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24"/>
      <c r="B816" s="4"/>
      <c r="C816" s="2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24"/>
      <c r="B817" s="4"/>
      <c r="C817" s="2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24"/>
      <c r="B818" s="4"/>
      <c r="C818" s="2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24"/>
      <c r="B819" s="4"/>
      <c r="C819" s="2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24"/>
      <c r="B820" s="4"/>
      <c r="C820" s="2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24"/>
      <c r="B821" s="4"/>
      <c r="C821" s="2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24"/>
      <c r="B822" s="4"/>
      <c r="C822" s="2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24"/>
      <c r="B823" s="4"/>
      <c r="C823" s="2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24"/>
      <c r="B824" s="4"/>
      <c r="C824" s="2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24"/>
      <c r="B825" s="4"/>
      <c r="C825" s="2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24"/>
      <c r="B826" s="4"/>
      <c r="C826" s="2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24"/>
      <c r="B827" s="4"/>
      <c r="C827" s="2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24"/>
      <c r="B828" s="4"/>
      <c r="C828" s="2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24"/>
      <c r="B829" s="4"/>
      <c r="C829" s="2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24"/>
      <c r="B830" s="4"/>
      <c r="C830" s="2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24"/>
      <c r="B831" s="4"/>
      <c r="C831" s="2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24"/>
      <c r="B832" s="4"/>
      <c r="C832" s="2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24"/>
      <c r="B833" s="4"/>
      <c r="C833" s="2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24"/>
      <c r="B834" s="4"/>
      <c r="C834" s="2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24"/>
      <c r="B835" s="4"/>
      <c r="C835" s="2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24"/>
      <c r="B836" s="4"/>
      <c r="C836" s="2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24"/>
      <c r="B837" s="4"/>
      <c r="C837" s="2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24"/>
      <c r="B838" s="4"/>
      <c r="C838" s="2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24"/>
      <c r="B839" s="4"/>
      <c r="C839" s="2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24"/>
      <c r="B840" s="4"/>
      <c r="C840" s="2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24"/>
      <c r="B841" s="4"/>
      <c r="C841" s="2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24"/>
      <c r="B842" s="4"/>
      <c r="C842" s="2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24"/>
      <c r="B843" s="4"/>
      <c r="C843" s="2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24"/>
      <c r="B844" s="4"/>
      <c r="C844" s="2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24"/>
      <c r="B845" s="4"/>
      <c r="C845" s="2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24"/>
      <c r="B846" s="4"/>
      <c r="C846" s="2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24"/>
      <c r="B847" s="4"/>
      <c r="C847" s="2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24"/>
      <c r="B848" s="4"/>
      <c r="C848" s="2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24"/>
      <c r="B849" s="4"/>
      <c r="C849" s="2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24"/>
      <c r="B850" s="4"/>
      <c r="C850" s="2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24"/>
      <c r="B851" s="4"/>
      <c r="C851" s="2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24"/>
      <c r="B852" s="4"/>
      <c r="C852" s="2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24"/>
      <c r="B853" s="4"/>
      <c r="C853" s="2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24"/>
      <c r="B854" s="4"/>
      <c r="C854" s="2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24"/>
      <c r="B855" s="4"/>
      <c r="C855" s="2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24"/>
      <c r="B856" s="4"/>
      <c r="C856" s="2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24"/>
      <c r="B857" s="4"/>
      <c r="C857" s="2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24"/>
      <c r="B858" s="4"/>
      <c r="C858" s="2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24"/>
      <c r="B859" s="4"/>
      <c r="C859" s="2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24"/>
      <c r="B860" s="4"/>
      <c r="C860" s="2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24"/>
      <c r="B861" s="4"/>
      <c r="C861" s="2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24"/>
      <c r="B862" s="4"/>
      <c r="C862" s="2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24"/>
      <c r="B863" s="4"/>
      <c r="C863" s="2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24"/>
      <c r="B864" s="4"/>
      <c r="C864" s="2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24"/>
      <c r="B865" s="4"/>
      <c r="C865" s="2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24"/>
      <c r="B866" s="4"/>
      <c r="C866" s="2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24"/>
      <c r="B867" s="4"/>
      <c r="C867" s="2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24"/>
      <c r="B868" s="4"/>
      <c r="C868" s="2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24"/>
      <c r="B869" s="4"/>
      <c r="C869" s="2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24"/>
      <c r="B870" s="4"/>
      <c r="C870" s="2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24"/>
      <c r="B871" s="4"/>
      <c r="C871" s="2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24"/>
      <c r="B872" s="4"/>
      <c r="C872" s="2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24"/>
      <c r="B873" s="4"/>
      <c r="C873" s="2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24"/>
      <c r="B874" s="4"/>
      <c r="C874" s="2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24"/>
      <c r="B875" s="4"/>
      <c r="C875" s="2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24"/>
      <c r="B876" s="4"/>
      <c r="C876" s="2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24"/>
      <c r="B877" s="4"/>
      <c r="C877" s="2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24"/>
      <c r="B878" s="4"/>
      <c r="C878" s="2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24"/>
      <c r="B879" s="4"/>
      <c r="C879" s="2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24"/>
      <c r="B880" s="4"/>
      <c r="C880" s="2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24"/>
      <c r="B881" s="4"/>
      <c r="C881" s="2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24"/>
      <c r="B882" s="4"/>
      <c r="C882" s="2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24"/>
      <c r="B883" s="4"/>
      <c r="C883" s="2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24"/>
      <c r="B884" s="4"/>
      <c r="C884" s="2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24"/>
      <c r="B885" s="4"/>
      <c r="C885" s="2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24"/>
      <c r="B886" s="4"/>
      <c r="C886" s="2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24"/>
      <c r="B887" s="4"/>
      <c r="C887" s="2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24"/>
      <c r="B888" s="4"/>
      <c r="C888" s="2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24"/>
      <c r="B889" s="4"/>
      <c r="C889" s="2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24"/>
      <c r="B890" s="4"/>
      <c r="C890" s="2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24"/>
      <c r="B891" s="4"/>
      <c r="C891" s="2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24"/>
      <c r="B892" s="4"/>
      <c r="C892" s="2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24"/>
      <c r="B893" s="4"/>
      <c r="C893" s="2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24"/>
      <c r="B894" s="4"/>
      <c r="C894" s="2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24"/>
      <c r="B895" s="4"/>
      <c r="C895" s="2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24"/>
      <c r="B896" s="4"/>
      <c r="C896" s="2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24"/>
      <c r="B897" s="4"/>
      <c r="C897" s="2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24"/>
      <c r="B898" s="4"/>
      <c r="C898" s="2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24"/>
      <c r="B899" s="4"/>
      <c r="C899" s="2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24"/>
      <c r="B900" s="4"/>
      <c r="C900" s="2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24"/>
      <c r="B901" s="4"/>
      <c r="C901" s="2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24"/>
      <c r="B902" s="4"/>
      <c r="C902" s="2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24"/>
      <c r="B903" s="4"/>
      <c r="C903" s="2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24"/>
      <c r="B904" s="4"/>
      <c r="C904" s="2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24"/>
      <c r="B905" s="4"/>
      <c r="C905" s="2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24"/>
      <c r="B906" s="4"/>
      <c r="C906" s="2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24"/>
      <c r="B907" s="4"/>
      <c r="C907" s="2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24"/>
      <c r="B908" s="4"/>
      <c r="C908" s="2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24"/>
      <c r="B909" s="4"/>
      <c r="C909" s="2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24"/>
      <c r="B910" s="4"/>
      <c r="C910" s="2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24"/>
      <c r="B911" s="4"/>
      <c r="C911" s="2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24"/>
      <c r="B912" s="4"/>
      <c r="C912" s="2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24"/>
      <c r="B913" s="4"/>
      <c r="C913" s="2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24"/>
      <c r="B914" s="4"/>
      <c r="C914" s="2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24"/>
      <c r="B915" s="4"/>
      <c r="C915" s="2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24"/>
      <c r="B916" s="4"/>
      <c r="C916" s="2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24"/>
      <c r="B917" s="4"/>
      <c r="C917" s="2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24"/>
      <c r="B918" s="4"/>
      <c r="C918" s="2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24"/>
      <c r="B919" s="4"/>
      <c r="C919" s="2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24"/>
      <c r="B920" s="4"/>
      <c r="C920" s="2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24"/>
      <c r="B921" s="4"/>
      <c r="C921" s="2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24"/>
      <c r="B922" s="4"/>
      <c r="C922" s="2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24"/>
      <c r="B923" s="4"/>
      <c r="C923" s="2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24"/>
      <c r="B924" s="4"/>
      <c r="C924" s="2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24"/>
      <c r="B925" s="4"/>
      <c r="C925" s="2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24"/>
      <c r="B926" s="4"/>
      <c r="C926" s="2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24"/>
      <c r="B927" s="4"/>
      <c r="C927" s="2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24"/>
      <c r="B928" s="4"/>
      <c r="C928" s="2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24"/>
      <c r="B929" s="4"/>
      <c r="C929" s="2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24"/>
      <c r="B930" s="4"/>
      <c r="C930" s="2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24"/>
      <c r="B931" s="4"/>
      <c r="C931" s="2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24"/>
      <c r="B932" s="4"/>
      <c r="C932" s="2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24"/>
      <c r="B933" s="4"/>
      <c r="C933" s="2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24"/>
      <c r="B934" s="4"/>
      <c r="C934" s="2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24"/>
      <c r="B935" s="4"/>
      <c r="C935" s="2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24"/>
      <c r="B936" s="4"/>
      <c r="C936" s="25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24"/>
      <c r="B937" s="4"/>
      <c r="C937" s="25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24"/>
      <c r="B938" s="4"/>
      <c r="C938" s="25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24"/>
      <c r="B939" s="4"/>
      <c r="C939" s="25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24"/>
      <c r="B940" s="4"/>
      <c r="C940" s="25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24"/>
      <c r="B941" s="4"/>
      <c r="C941" s="25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24"/>
      <c r="B942" s="4"/>
      <c r="C942" s="25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24"/>
      <c r="B943" s="4"/>
      <c r="C943" s="25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24"/>
      <c r="B944" s="4"/>
      <c r="C944" s="25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24"/>
      <c r="B945" s="4"/>
      <c r="C945" s="2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24"/>
      <c r="B946" s="4"/>
      <c r="C946" s="25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24"/>
      <c r="B947" s="4"/>
      <c r="C947" s="25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24"/>
      <c r="B948" s="4"/>
      <c r="C948" s="25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24"/>
      <c r="B949" s="4"/>
      <c r="C949" s="25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24"/>
      <c r="B950" s="4"/>
      <c r="C950" s="25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24"/>
      <c r="B951" s="4"/>
      <c r="C951" s="25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24"/>
      <c r="B952" s="4"/>
      <c r="C952" s="25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24"/>
      <c r="B953" s="4"/>
      <c r="C953" s="25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24"/>
      <c r="B954" s="4"/>
      <c r="C954" s="25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24"/>
      <c r="B955" s="4"/>
      <c r="C955" s="2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24"/>
      <c r="B956" s="4"/>
      <c r="C956" s="25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24"/>
      <c r="B957" s="4"/>
      <c r="C957" s="25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24"/>
      <c r="B958" s="4"/>
      <c r="C958" s="25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24"/>
      <c r="B959" s="4"/>
      <c r="C959" s="25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24"/>
      <c r="B960" s="4"/>
      <c r="C960" s="25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24"/>
      <c r="B961" s="4"/>
      <c r="C961" s="25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24"/>
      <c r="B962" s="4"/>
      <c r="C962" s="25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24"/>
      <c r="B963" s="4"/>
      <c r="C963" s="25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24"/>
      <c r="B964" s="4"/>
      <c r="C964" s="25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24"/>
      <c r="B965" s="4"/>
      <c r="C965" s="25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24"/>
      <c r="B966" s="4"/>
      <c r="C966" s="25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24"/>
      <c r="B967" s="4"/>
      <c r="C967" s="25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24"/>
      <c r="B968" s="4"/>
      <c r="C968" s="25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24"/>
      <c r="B969" s="4"/>
      <c r="C969" s="25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24"/>
      <c r="B970" s="4"/>
      <c r="C970" s="25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24"/>
      <c r="B971" s="4"/>
      <c r="C971" s="25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24"/>
      <c r="B972" s="4"/>
      <c r="C972" s="25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24"/>
      <c r="B973" s="4"/>
      <c r="C973" s="25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24"/>
      <c r="B974" s="4"/>
      <c r="C974" s="25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24"/>
      <c r="B975" s="4"/>
      <c r="C975" s="2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24"/>
      <c r="B976" s="4"/>
      <c r="C976" s="25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24"/>
      <c r="B977" s="4"/>
      <c r="C977" s="25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24"/>
      <c r="B978" s="4"/>
      <c r="C978" s="25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24"/>
      <c r="B979" s="4"/>
      <c r="C979" s="25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24"/>
      <c r="B980" s="4"/>
      <c r="C980" s="25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24"/>
      <c r="B981" s="4"/>
      <c r="C981" s="25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24"/>
      <c r="B982" s="4"/>
      <c r="C982" s="25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24"/>
      <c r="B983" s="4"/>
      <c r="C983" s="25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24"/>
      <c r="B984" s="4"/>
      <c r="C984" s="25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24"/>
      <c r="B985" s="4"/>
      <c r="C985" s="2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24"/>
      <c r="B986" s="4"/>
      <c r="C986" s="25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24"/>
      <c r="B987" s="4"/>
      <c r="C987" s="25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24"/>
      <c r="B988" s="4"/>
      <c r="C988" s="25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24"/>
      <c r="B989" s="4"/>
      <c r="C989" s="25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24"/>
      <c r="B990" s="4"/>
      <c r="C990" s="25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24"/>
      <c r="B991" s="4"/>
      <c r="C991" s="25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24"/>
      <c r="B992" s="4"/>
      <c r="C992" s="25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24"/>
      <c r="B993" s="4"/>
      <c r="C993" s="25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24"/>
      <c r="B994" s="4"/>
      <c r="C994" s="25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24"/>
      <c r="B995" s="4"/>
      <c r="C995" s="25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24"/>
      <c r="B996" s="4"/>
      <c r="C996" s="25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24"/>
      <c r="B997" s="4"/>
      <c r="C997" s="25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24"/>
      <c r="B998" s="4"/>
      <c r="C998" s="25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24"/>
      <c r="B999" s="4"/>
      <c r="C999" s="25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24"/>
      <c r="B1000" s="4"/>
      <c r="C1000" s="25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A2"/>
    <mergeCell ref="B1:B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9.71"/>
    <col customWidth="1" min="2" max="2" width="39.57"/>
    <col customWidth="1" min="3" max="3" width="12.14"/>
    <col customWidth="1" min="4" max="53" width="10.29"/>
  </cols>
  <sheetData>
    <row r="1" ht="12.75" customHeight="1">
      <c r="A1" s="1" t="s">
        <v>0</v>
      </c>
      <c r="B1" s="2" t="s">
        <v>1</v>
      </c>
      <c r="C1" s="31" t="s">
        <v>2</v>
      </c>
      <c r="D1" s="32" t="s">
        <v>311</v>
      </c>
      <c r="E1" s="33"/>
      <c r="F1" s="33"/>
      <c r="G1" s="33"/>
      <c r="H1" s="34"/>
      <c r="I1" s="32" t="s">
        <v>312</v>
      </c>
      <c r="J1" s="33"/>
      <c r="K1" s="33"/>
      <c r="L1" s="33"/>
      <c r="M1" s="34"/>
      <c r="N1" s="32" t="s">
        <v>313</v>
      </c>
      <c r="O1" s="33"/>
      <c r="P1" s="33"/>
      <c r="Q1" s="33"/>
      <c r="R1" s="34"/>
      <c r="S1" s="32" t="s">
        <v>314</v>
      </c>
      <c r="T1" s="33"/>
      <c r="U1" s="33"/>
      <c r="V1" s="33"/>
      <c r="W1" s="34"/>
      <c r="X1" s="32" t="s">
        <v>315</v>
      </c>
      <c r="Y1" s="33"/>
      <c r="Z1" s="33"/>
      <c r="AA1" s="33"/>
      <c r="AB1" s="34"/>
      <c r="AC1" s="32" t="s">
        <v>315</v>
      </c>
      <c r="AD1" s="33"/>
      <c r="AE1" s="33"/>
      <c r="AF1" s="33"/>
      <c r="AG1" s="34"/>
      <c r="AH1" s="32" t="s">
        <v>316</v>
      </c>
      <c r="AI1" s="33"/>
      <c r="AJ1" s="33"/>
      <c r="AK1" s="33"/>
      <c r="AL1" s="34"/>
      <c r="AM1" s="32" t="s">
        <v>317</v>
      </c>
      <c r="AN1" s="33"/>
      <c r="AO1" s="33"/>
      <c r="AP1" s="33"/>
      <c r="AQ1" s="34"/>
      <c r="AR1" s="32" t="s">
        <v>318</v>
      </c>
      <c r="AS1" s="33"/>
      <c r="AT1" s="33"/>
      <c r="AU1" s="33"/>
      <c r="AV1" s="34"/>
      <c r="AW1" s="32" t="s">
        <v>319</v>
      </c>
      <c r="AX1" s="33"/>
      <c r="AY1" s="33"/>
      <c r="AZ1" s="33"/>
      <c r="BA1" s="34"/>
    </row>
    <row r="2" ht="12.75" customHeight="1">
      <c r="A2" s="5"/>
      <c r="B2" s="5"/>
      <c r="C2" s="3" t="s">
        <v>3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310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310</v>
      </c>
      <c r="N2" s="3" t="s">
        <v>320</v>
      </c>
      <c r="O2" s="3" t="s">
        <v>321</v>
      </c>
      <c r="P2" s="3" t="s">
        <v>322</v>
      </c>
      <c r="Q2" s="3" t="s">
        <v>323</v>
      </c>
      <c r="R2" s="3" t="s">
        <v>310</v>
      </c>
      <c r="S2" s="3" t="s">
        <v>320</v>
      </c>
      <c r="T2" s="3" t="s">
        <v>321</v>
      </c>
      <c r="U2" s="3" t="s">
        <v>322</v>
      </c>
      <c r="V2" s="3" t="s">
        <v>323</v>
      </c>
      <c r="W2" s="3" t="s">
        <v>310</v>
      </c>
      <c r="X2" s="3" t="s">
        <v>320</v>
      </c>
      <c r="Y2" s="3" t="s">
        <v>321</v>
      </c>
      <c r="Z2" s="3" t="s">
        <v>322</v>
      </c>
      <c r="AA2" s="3" t="s">
        <v>323</v>
      </c>
      <c r="AB2" s="3" t="s">
        <v>310</v>
      </c>
      <c r="AC2" s="3" t="s">
        <v>320</v>
      </c>
      <c r="AD2" s="3" t="s">
        <v>321</v>
      </c>
      <c r="AE2" s="3" t="s">
        <v>322</v>
      </c>
      <c r="AF2" s="3" t="s">
        <v>323</v>
      </c>
      <c r="AG2" s="3" t="s">
        <v>310</v>
      </c>
      <c r="AH2" s="3" t="s">
        <v>320</v>
      </c>
      <c r="AI2" s="3" t="s">
        <v>321</v>
      </c>
      <c r="AJ2" s="3" t="s">
        <v>322</v>
      </c>
      <c r="AK2" s="3" t="s">
        <v>323</v>
      </c>
      <c r="AL2" s="3" t="s">
        <v>310</v>
      </c>
      <c r="AM2" s="3" t="s">
        <v>320</v>
      </c>
      <c r="AN2" s="3" t="s">
        <v>321</v>
      </c>
      <c r="AO2" s="3" t="s">
        <v>322</v>
      </c>
      <c r="AP2" s="3" t="s">
        <v>323</v>
      </c>
      <c r="AQ2" s="3" t="s">
        <v>310</v>
      </c>
      <c r="AR2" s="3" t="s">
        <v>320</v>
      </c>
      <c r="AS2" s="3" t="s">
        <v>321</v>
      </c>
      <c r="AT2" s="3" t="s">
        <v>322</v>
      </c>
      <c r="AU2" s="3" t="s">
        <v>323</v>
      </c>
      <c r="AV2" s="3" t="s">
        <v>310</v>
      </c>
      <c r="AW2" s="3" t="s">
        <v>320</v>
      </c>
      <c r="AX2" s="3" t="s">
        <v>321</v>
      </c>
      <c r="AY2" s="3" t="s">
        <v>322</v>
      </c>
      <c r="AZ2" s="3" t="s">
        <v>323</v>
      </c>
      <c r="BA2" s="3" t="s">
        <v>310</v>
      </c>
    </row>
    <row r="3" ht="12.75" customHeight="1">
      <c r="A3" s="6" t="s">
        <v>4</v>
      </c>
      <c r="B3" s="7" t="s">
        <v>5</v>
      </c>
      <c r="C3" s="8" t="str">
        <f t="shared" ref="C3:BA3" si="1">+C4+C74+C108+C158+C190</f>
        <v>#REF!</v>
      </c>
      <c r="D3" s="8">
        <f t="shared" si="1"/>
        <v>126.199425</v>
      </c>
      <c r="E3" s="8">
        <f t="shared" si="1"/>
        <v>323.525925</v>
      </c>
      <c r="F3" s="8">
        <f t="shared" si="1"/>
        <v>304.872335</v>
      </c>
      <c r="G3" s="8">
        <f t="shared" si="1"/>
        <v>286.280925</v>
      </c>
      <c r="H3" s="8" t="str">
        <f t="shared" si="1"/>
        <v>#REF!</v>
      </c>
      <c r="I3" s="8">
        <f t="shared" si="1"/>
        <v>0.298149</v>
      </c>
      <c r="J3" s="8">
        <f t="shared" si="1"/>
        <v>12.794899</v>
      </c>
      <c r="K3" s="8">
        <f t="shared" si="1"/>
        <v>1.557024</v>
      </c>
      <c r="L3" s="8">
        <f t="shared" si="1"/>
        <v>1.407024</v>
      </c>
      <c r="M3" s="8">
        <f t="shared" si="1"/>
        <v>16.057096</v>
      </c>
      <c r="N3" s="8">
        <f t="shared" si="1"/>
        <v>0.224251</v>
      </c>
      <c r="O3" s="8">
        <f t="shared" si="1"/>
        <v>4.636251</v>
      </c>
      <c r="P3" s="8">
        <f t="shared" si="1"/>
        <v>0.770251</v>
      </c>
      <c r="Q3" s="8">
        <f t="shared" si="1"/>
        <v>0.540251</v>
      </c>
      <c r="R3" s="8">
        <f t="shared" si="1"/>
        <v>6.171004</v>
      </c>
      <c r="S3" s="8">
        <f t="shared" si="1"/>
        <v>0.155454</v>
      </c>
      <c r="T3" s="8">
        <f t="shared" si="1"/>
        <v>6.719454</v>
      </c>
      <c r="U3" s="8">
        <f t="shared" si="1"/>
        <v>0.722454</v>
      </c>
      <c r="V3" s="8">
        <f t="shared" si="1"/>
        <v>0.492454</v>
      </c>
      <c r="W3" s="8">
        <f t="shared" si="1"/>
        <v>8.089816</v>
      </c>
      <c r="X3" s="8">
        <f t="shared" si="1"/>
        <v>0.236662</v>
      </c>
      <c r="Y3" s="8">
        <f t="shared" si="1"/>
        <v>8.946662</v>
      </c>
      <c r="Z3" s="8">
        <f t="shared" si="1"/>
        <v>0.812662</v>
      </c>
      <c r="AA3" s="8">
        <f t="shared" si="1"/>
        <v>0.582662</v>
      </c>
      <c r="AB3" s="8">
        <f t="shared" si="1"/>
        <v>10.578648</v>
      </c>
      <c r="AC3" s="8">
        <f t="shared" si="1"/>
        <v>0.165</v>
      </c>
      <c r="AD3" s="8">
        <f t="shared" si="1"/>
        <v>0.165</v>
      </c>
      <c r="AE3" s="8">
        <f t="shared" si="1"/>
        <v>0.315</v>
      </c>
      <c r="AF3" s="8">
        <f t="shared" si="1"/>
        <v>0.165</v>
      </c>
      <c r="AG3" s="8">
        <f t="shared" si="1"/>
        <v>0.81</v>
      </c>
      <c r="AH3" s="8">
        <f t="shared" si="1"/>
        <v>0.234173</v>
      </c>
      <c r="AI3" s="8">
        <f t="shared" si="1"/>
        <v>10.087423</v>
      </c>
      <c r="AJ3" s="8">
        <f t="shared" si="1"/>
        <v>1.305298</v>
      </c>
      <c r="AK3" s="8">
        <f t="shared" si="1"/>
        <v>1.235298</v>
      </c>
      <c r="AL3" s="8">
        <f t="shared" si="1"/>
        <v>12.872192</v>
      </c>
      <c r="AM3" s="8">
        <f t="shared" si="1"/>
        <v>0.236489</v>
      </c>
      <c r="AN3" s="8">
        <f t="shared" si="1"/>
        <v>16.327489</v>
      </c>
      <c r="AO3" s="8">
        <f t="shared" si="1"/>
        <v>1.245489</v>
      </c>
      <c r="AP3" s="8">
        <f t="shared" si="1"/>
        <v>1.175489</v>
      </c>
      <c r="AQ3" s="8">
        <f t="shared" si="1"/>
        <v>18.994956</v>
      </c>
      <c r="AR3" s="8">
        <f t="shared" si="1"/>
        <v>0.226677</v>
      </c>
      <c r="AS3" s="8">
        <f t="shared" si="1"/>
        <v>6.736427</v>
      </c>
      <c r="AT3" s="8">
        <f t="shared" si="1"/>
        <v>0.770552</v>
      </c>
      <c r="AU3" s="8">
        <f t="shared" si="1"/>
        <v>0.540552</v>
      </c>
      <c r="AV3" s="8">
        <f t="shared" si="1"/>
        <v>8.274208</v>
      </c>
      <c r="AW3" s="8">
        <f t="shared" si="1"/>
        <v>0.218183</v>
      </c>
      <c r="AX3" s="8">
        <f t="shared" si="1"/>
        <v>8.853933</v>
      </c>
      <c r="AY3" s="8">
        <f t="shared" si="1"/>
        <v>0.762058</v>
      </c>
      <c r="AZ3" s="8">
        <f t="shared" si="1"/>
        <v>0.532058</v>
      </c>
      <c r="BA3" s="8">
        <f t="shared" si="1"/>
        <v>10.366232</v>
      </c>
    </row>
    <row r="4" ht="12.75" customHeight="1">
      <c r="A4" s="9" t="s">
        <v>6</v>
      </c>
      <c r="B4" s="10" t="s">
        <v>7</v>
      </c>
      <c r="C4" s="11">
        <f t="shared" ref="C4:BA4" si="2">C5+C24+C27+C39+C43+C51+C62+C73</f>
        <v>712.25711</v>
      </c>
      <c r="D4" s="11">
        <f t="shared" si="2"/>
        <v>37.838925</v>
      </c>
      <c r="E4" s="11">
        <f t="shared" si="2"/>
        <v>210.791925</v>
      </c>
      <c r="F4" s="11">
        <f t="shared" si="2"/>
        <v>195.303335</v>
      </c>
      <c r="G4" s="11">
        <f t="shared" si="2"/>
        <v>184.656925</v>
      </c>
      <c r="H4" s="11">
        <f t="shared" si="2"/>
        <v>628.59111</v>
      </c>
      <c r="I4" s="11">
        <f t="shared" si="2"/>
        <v>0.16875</v>
      </c>
      <c r="J4" s="11">
        <f t="shared" si="2"/>
        <v>12.4545</v>
      </c>
      <c r="K4" s="11">
        <f t="shared" si="2"/>
        <v>1.196625</v>
      </c>
      <c r="L4" s="11">
        <f t="shared" si="2"/>
        <v>1.196625</v>
      </c>
      <c r="M4" s="11">
        <f t="shared" si="2"/>
        <v>15.0165</v>
      </c>
      <c r="N4" s="11">
        <f t="shared" si="2"/>
        <v>0.08625</v>
      </c>
      <c r="O4" s="11">
        <f t="shared" si="2"/>
        <v>4.45625</v>
      </c>
      <c r="P4" s="11">
        <f t="shared" si="2"/>
        <v>0.32125</v>
      </c>
      <c r="Q4" s="11">
        <f t="shared" si="2"/>
        <v>0.32125</v>
      </c>
      <c r="R4" s="11">
        <f t="shared" si="2"/>
        <v>5.185</v>
      </c>
      <c r="S4" s="11">
        <f t="shared" si="2"/>
        <v>0.01125</v>
      </c>
      <c r="T4" s="11">
        <f t="shared" si="2"/>
        <v>6.53325</v>
      </c>
      <c r="U4" s="11">
        <f t="shared" si="2"/>
        <v>0.26725</v>
      </c>
      <c r="V4" s="11">
        <f t="shared" si="2"/>
        <v>0.26725</v>
      </c>
      <c r="W4" s="11">
        <f t="shared" si="2"/>
        <v>7.079</v>
      </c>
      <c r="X4" s="11">
        <f t="shared" si="2"/>
        <v>0.09</v>
      </c>
      <c r="Y4" s="11">
        <f t="shared" si="2"/>
        <v>8.74</v>
      </c>
      <c r="Z4" s="11">
        <f t="shared" si="2"/>
        <v>0.355</v>
      </c>
      <c r="AA4" s="11">
        <f t="shared" si="2"/>
        <v>0.355</v>
      </c>
      <c r="AB4" s="11">
        <f t="shared" si="2"/>
        <v>9.54</v>
      </c>
      <c r="AC4" s="11">
        <f t="shared" si="2"/>
        <v>0.075</v>
      </c>
      <c r="AD4" s="11">
        <f t="shared" si="2"/>
        <v>0.075</v>
      </c>
      <c r="AE4" s="11">
        <f t="shared" si="2"/>
        <v>0.075</v>
      </c>
      <c r="AF4" s="11">
        <f t="shared" si="2"/>
        <v>0.075</v>
      </c>
      <c r="AG4" s="11">
        <f t="shared" si="2"/>
        <v>0.3</v>
      </c>
      <c r="AH4" s="11">
        <f t="shared" si="2"/>
        <v>0.09</v>
      </c>
      <c r="AI4" s="11">
        <f t="shared" si="2"/>
        <v>9.90025</v>
      </c>
      <c r="AJ4" s="11">
        <f t="shared" si="2"/>
        <v>0.930125</v>
      </c>
      <c r="AK4" s="11">
        <f t="shared" si="2"/>
        <v>0.930125</v>
      </c>
      <c r="AL4" s="11">
        <f t="shared" si="2"/>
        <v>11.8605</v>
      </c>
      <c r="AM4" s="11">
        <f t="shared" si="2"/>
        <v>0.10125</v>
      </c>
      <c r="AN4" s="11">
        <f t="shared" si="2"/>
        <v>16.11725</v>
      </c>
      <c r="AO4" s="11">
        <f t="shared" si="2"/>
        <v>0.87925</v>
      </c>
      <c r="AP4" s="11">
        <f t="shared" si="2"/>
        <v>0.87925</v>
      </c>
      <c r="AQ4" s="11">
        <f t="shared" si="2"/>
        <v>17.987</v>
      </c>
      <c r="AR4" s="11">
        <f t="shared" si="2"/>
        <v>0.08625</v>
      </c>
      <c r="AS4" s="11">
        <f t="shared" si="2"/>
        <v>6.562</v>
      </c>
      <c r="AT4" s="11">
        <f t="shared" si="2"/>
        <v>0.319125</v>
      </c>
      <c r="AU4" s="11">
        <f t="shared" si="2"/>
        <v>0.319125</v>
      </c>
      <c r="AV4" s="11">
        <f t="shared" si="2"/>
        <v>7.2865</v>
      </c>
      <c r="AW4" s="11">
        <f t="shared" si="2"/>
        <v>0.09</v>
      </c>
      <c r="AX4" s="11">
        <f t="shared" si="2"/>
        <v>8.67575</v>
      </c>
      <c r="AY4" s="11">
        <f t="shared" si="2"/>
        <v>0.322875</v>
      </c>
      <c r="AZ4" s="11">
        <f t="shared" si="2"/>
        <v>0.322875</v>
      </c>
      <c r="BA4" s="11">
        <f t="shared" si="2"/>
        <v>9.4115</v>
      </c>
    </row>
    <row r="5" ht="12.75" customHeight="1">
      <c r="A5" s="12" t="s">
        <v>8</v>
      </c>
      <c r="B5" s="13" t="s">
        <v>9</v>
      </c>
      <c r="C5" s="14">
        <f t="shared" ref="C5:BA5" si="3">SUM(C6:C23)</f>
        <v>486.711</v>
      </c>
      <c r="D5" s="14">
        <f t="shared" si="3"/>
        <v>6.46</v>
      </c>
      <c r="E5" s="14">
        <f t="shared" si="3"/>
        <v>145.427</v>
      </c>
      <c r="F5" s="14">
        <f t="shared" si="3"/>
        <v>133.652</v>
      </c>
      <c r="G5" s="14">
        <f t="shared" si="3"/>
        <v>133.652</v>
      </c>
      <c r="H5" s="14">
        <f t="shared" si="3"/>
        <v>419.191</v>
      </c>
      <c r="I5" s="14">
        <f t="shared" si="3"/>
        <v>0</v>
      </c>
      <c r="J5" s="14">
        <f t="shared" si="3"/>
        <v>10.55</v>
      </c>
      <c r="K5" s="14">
        <f t="shared" si="3"/>
        <v>0</v>
      </c>
      <c r="L5" s="14">
        <f t="shared" si="3"/>
        <v>0</v>
      </c>
      <c r="M5" s="14">
        <f t="shared" si="3"/>
        <v>10.55</v>
      </c>
      <c r="N5" s="14">
        <f t="shared" si="3"/>
        <v>0</v>
      </c>
      <c r="O5" s="14">
        <f t="shared" si="3"/>
        <v>4.22</v>
      </c>
      <c r="P5" s="14">
        <f t="shared" si="3"/>
        <v>0</v>
      </c>
      <c r="Q5" s="14">
        <f t="shared" si="3"/>
        <v>0</v>
      </c>
      <c r="R5" s="14">
        <f t="shared" si="3"/>
        <v>4.22</v>
      </c>
      <c r="S5" s="14">
        <f t="shared" si="3"/>
        <v>0</v>
      </c>
      <c r="T5" s="14">
        <f t="shared" si="3"/>
        <v>6.33</v>
      </c>
      <c r="U5" s="14">
        <f t="shared" si="3"/>
        <v>0</v>
      </c>
      <c r="V5" s="14">
        <f t="shared" si="3"/>
        <v>0</v>
      </c>
      <c r="W5" s="14">
        <f t="shared" si="3"/>
        <v>6.33</v>
      </c>
      <c r="X5" s="14">
        <f t="shared" si="3"/>
        <v>0</v>
      </c>
      <c r="Y5" s="14">
        <f t="shared" si="3"/>
        <v>8.44</v>
      </c>
      <c r="Z5" s="14">
        <f t="shared" si="3"/>
        <v>0</v>
      </c>
      <c r="AA5" s="14">
        <f t="shared" si="3"/>
        <v>0</v>
      </c>
      <c r="AB5" s="14">
        <f t="shared" si="3"/>
        <v>8.44</v>
      </c>
      <c r="AC5" s="14">
        <f t="shared" si="3"/>
        <v>0</v>
      </c>
      <c r="AD5" s="14">
        <f t="shared" si="3"/>
        <v>0</v>
      </c>
      <c r="AE5" s="14">
        <f t="shared" si="3"/>
        <v>0</v>
      </c>
      <c r="AF5" s="14">
        <f t="shared" si="3"/>
        <v>0</v>
      </c>
      <c r="AG5" s="14">
        <f t="shared" si="3"/>
        <v>0</v>
      </c>
      <c r="AH5" s="14">
        <f t="shared" si="3"/>
        <v>0</v>
      </c>
      <c r="AI5" s="14">
        <f t="shared" si="3"/>
        <v>8.44</v>
      </c>
      <c r="AJ5" s="14">
        <f t="shared" si="3"/>
        <v>0</v>
      </c>
      <c r="AK5" s="14">
        <f t="shared" si="3"/>
        <v>0</v>
      </c>
      <c r="AL5" s="14">
        <f t="shared" si="3"/>
        <v>8.44</v>
      </c>
      <c r="AM5" s="14">
        <f t="shared" si="3"/>
        <v>0</v>
      </c>
      <c r="AN5" s="14">
        <f t="shared" si="3"/>
        <v>14.77</v>
      </c>
      <c r="AO5" s="14">
        <f t="shared" si="3"/>
        <v>0</v>
      </c>
      <c r="AP5" s="14">
        <f t="shared" si="3"/>
        <v>0</v>
      </c>
      <c r="AQ5" s="14">
        <f t="shared" si="3"/>
        <v>14.77</v>
      </c>
      <c r="AR5" s="14">
        <f t="shared" si="3"/>
        <v>0</v>
      </c>
      <c r="AS5" s="14">
        <f t="shared" si="3"/>
        <v>6.33</v>
      </c>
      <c r="AT5" s="14">
        <f t="shared" si="3"/>
        <v>0</v>
      </c>
      <c r="AU5" s="14">
        <f t="shared" si="3"/>
        <v>0</v>
      </c>
      <c r="AV5" s="14">
        <f t="shared" si="3"/>
        <v>6.33</v>
      </c>
      <c r="AW5" s="14">
        <f t="shared" si="3"/>
        <v>0</v>
      </c>
      <c r="AX5" s="14">
        <f t="shared" si="3"/>
        <v>8.44</v>
      </c>
      <c r="AY5" s="14">
        <f t="shared" si="3"/>
        <v>0</v>
      </c>
      <c r="AZ5" s="14">
        <f t="shared" si="3"/>
        <v>0</v>
      </c>
      <c r="BA5" s="14">
        <f t="shared" si="3"/>
        <v>8.44</v>
      </c>
    </row>
    <row r="6" ht="12.75" customHeight="1">
      <c r="A6" s="15" t="s">
        <v>10</v>
      </c>
      <c r="B6" s="16" t="s">
        <v>11</v>
      </c>
      <c r="C6" s="35">
        <f t="shared" ref="C6:C23" si="4">H6+M6+R6+W6+AB6+AG6+AL6+AQ6+AV6+BA6</f>
        <v>0</v>
      </c>
      <c r="D6" s="17"/>
      <c r="E6" s="19"/>
      <c r="F6" s="19"/>
      <c r="G6" s="19"/>
      <c r="H6" s="36">
        <f t="shared" ref="H6:H23" si="5">SUM(D6:G6)</f>
        <v>0</v>
      </c>
      <c r="I6" s="17"/>
      <c r="J6" s="17"/>
      <c r="K6" s="17"/>
      <c r="L6" s="17"/>
      <c r="M6" s="36">
        <f t="shared" ref="M6:M23" si="6">SUM(I6:L6)</f>
        <v>0</v>
      </c>
      <c r="N6" s="17"/>
      <c r="O6" s="17"/>
      <c r="P6" s="17"/>
      <c r="Q6" s="17"/>
      <c r="R6" s="36">
        <f t="shared" ref="R6:R23" si="7">SUM(N6:Q6)</f>
        <v>0</v>
      </c>
      <c r="S6" s="17"/>
      <c r="T6" s="17"/>
      <c r="U6" s="17"/>
      <c r="V6" s="17"/>
      <c r="W6" s="36">
        <f t="shared" ref="W6:W23" si="8">SUM(S6:V6)</f>
        <v>0</v>
      </c>
      <c r="X6" s="17"/>
      <c r="Y6" s="17"/>
      <c r="Z6" s="17"/>
      <c r="AA6" s="17"/>
      <c r="AB6" s="36">
        <f t="shared" ref="AB6:AB23" si="9">SUM(X6:AA6)</f>
        <v>0</v>
      </c>
      <c r="AC6" s="17"/>
      <c r="AD6" s="17"/>
      <c r="AE6" s="17"/>
      <c r="AF6" s="17"/>
      <c r="AG6" s="36">
        <f t="shared" ref="AG6:AG23" si="10">SUM(AC6:AF6)</f>
        <v>0</v>
      </c>
      <c r="AH6" s="17"/>
      <c r="AI6" s="17"/>
      <c r="AJ6" s="17"/>
      <c r="AK6" s="17"/>
      <c r="AL6" s="36">
        <f t="shared" ref="AL6:AL23" si="11">SUM(AH6:AK6)</f>
        <v>0</v>
      </c>
      <c r="AM6" s="17"/>
      <c r="AN6" s="17"/>
      <c r="AO6" s="17"/>
      <c r="AP6" s="17"/>
      <c r="AQ6" s="36">
        <f t="shared" ref="AQ6:AQ23" si="12">SUM(AM6:AP6)</f>
        <v>0</v>
      </c>
      <c r="AR6" s="17"/>
      <c r="AS6" s="17"/>
      <c r="AT6" s="17"/>
      <c r="AU6" s="17"/>
      <c r="AV6" s="36">
        <f t="shared" ref="AV6:AV23" si="13">SUM(AR6:AU6)</f>
        <v>0</v>
      </c>
      <c r="AW6" s="17"/>
      <c r="AX6" s="17"/>
      <c r="AY6" s="17"/>
      <c r="AZ6" s="17"/>
      <c r="BA6" s="36">
        <f t="shared" ref="BA6:BA23" si="14">SUM(AW6:AZ6)</f>
        <v>0</v>
      </c>
    </row>
    <row r="7" ht="12.75" customHeight="1">
      <c r="A7" s="15" t="s">
        <v>12</v>
      </c>
      <c r="B7" s="16" t="s">
        <v>13</v>
      </c>
      <c r="C7" s="35">
        <f t="shared" si="4"/>
        <v>0</v>
      </c>
      <c r="D7" s="17"/>
      <c r="E7" s="17"/>
      <c r="F7" s="17"/>
      <c r="G7" s="17"/>
      <c r="H7" s="36">
        <f t="shared" si="5"/>
        <v>0</v>
      </c>
      <c r="I7" s="17"/>
      <c r="J7" s="17"/>
      <c r="K7" s="17"/>
      <c r="L7" s="17"/>
      <c r="M7" s="36">
        <f t="shared" si="6"/>
        <v>0</v>
      </c>
      <c r="N7" s="17"/>
      <c r="O7" s="17"/>
      <c r="P7" s="17"/>
      <c r="Q7" s="17"/>
      <c r="R7" s="36">
        <f t="shared" si="7"/>
        <v>0</v>
      </c>
      <c r="S7" s="17"/>
      <c r="T7" s="17"/>
      <c r="U7" s="17"/>
      <c r="V7" s="17"/>
      <c r="W7" s="36">
        <f t="shared" si="8"/>
        <v>0</v>
      </c>
      <c r="X7" s="17"/>
      <c r="Y7" s="17"/>
      <c r="Z7" s="17"/>
      <c r="AA7" s="17"/>
      <c r="AB7" s="36">
        <f t="shared" si="9"/>
        <v>0</v>
      </c>
      <c r="AC7" s="17"/>
      <c r="AD7" s="17"/>
      <c r="AE7" s="17"/>
      <c r="AF7" s="17"/>
      <c r="AG7" s="36">
        <f t="shared" si="10"/>
        <v>0</v>
      </c>
      <c r="AH7" s="17"/>
      <c r="AI7" s="17"/>
      <c r="AJ7" s="17"/>
      <c r="AK7" s="17"/>
      <c r="AL7" s="36">
        <f t="shared" si="11"/>
        <v>0</v>
      </c>
      <c r="AM7" s="17"/>
      <c r="AN7" s="17"/>
      <c r="AO7" s="17"/>
      <c r="AP7" s="17"/>
      <c r="AQ7" s="36">
        <f t="shared" si="12"/>
        <v>0</v>
      </c>
      <c r="AR7" s="17"/>
      <c r="AS7" s="17"/>
      <c r="AT7" s="17"/>
      <c r="AU7" s="17"/>
      <c r="AV7" s="36">
        <f t="shared" si="13"/>
        <v>0</v>
      </c>
      <c r="AW7" s="17"/>
      <c r="AX7" s="17"/>
      <c r="AY7" s="17"/>
      <c r="AZ7" s="17"/>
      <c r="BA7" s="36">
        <f t="shared" si="14"/>
        <v>0</v>
      </c>
    </row>
    <row r="8" ht="12.75" customHeight="1">
      <c r="A8" s="15" t="s">
        <v>14</v>
      </c>
      <c r="B8" s="16" t="s">
        <v>15</v>
      </c>
      <c r="C8" s="35">
        <f t="shared" si="4"/>
        <v>81.078</v>
      </c>
      <c r="D8" s="17"/>
      <c r="E8" s="19">
        <v>27.026</v>
      </c>
      <c r="F8" s="19">
        <v>27.026</v>
      </c>
      <c r="G8" s="19">
        <v>27.026</v>
      </c>
      <c r="H8" s="36">
        <f t="shared" si="5"/>
        <v>81.078</v>
      </c>
      <c r="I8" s="17"/>
      <c r="J8" s="17"/>
      <c r="K8" s="17"/>
      <c r="L8" s="17"/>
      <c r="M8" s="36">
        <f t="shared" si="6"/>
        <v>0</v>
      </c>
      <c r="N8" s="17"/>
      <c r="O8" s="17"/>
      <c r="P8" s="17"/>
      <c r="Q8" s="17"/>
      <c r="R8" s="36">
        <f t="shared" si="7"/>
        <v>0</v>
      </c>
      <c r="S8" s="17"/>
      <c r="T8" s="17"/>
      <c r="U8" s="17"/>
      <c r="V8" s="17"/>
      <c r="W8" s="36">
        <f t="shared" si="8"/>
        <v>0</v>
      </c>
      <c r="X8" s="17"/>
      <c r="Y8" s="17"/>
      <c r="Z8" s="17"/>
      <c r="AA8" s="17"/>
      <c r="AB8" s="36">
        <f t="shared" si="9"/>
        <v>0</v>
      </c>
      <c r="AC8" s="17"/>
      <c r="AD8" s="17"/>
      <c r="AE8" s="17"/>
      <c r="AF8" s="17"/>
      <c r="AG8" s="36">
        <f t="shared" si="10"/>
        <v>0</v>
      </c>
      <c r="AH8" s="17"/>
      <c r="AI8" s="17"/>
      <c r="AJ8" s="17"/>
      <c r="AK8" s="17"/>
      <c r="AL8" s="36">
        <f t="shared" si="11"/>
        <v>0</v>
      </c>
      <c r="AM8" s="17"/>
      <c r="AN8" s="17"/>
      <c r="AO8" s="17"/>
      <c r="AP8" s="17"/>
      <c r="AQ8" s="36">
        <f t="shared" si="12"/>
        <v>0</v>
      </c>
      <c r="AR8" s="17"/>
      <c r="AS8" s="17"/>
      <c r="AT8" s="17"/>
      <c r="AU8" s="17"/>
      <c r="AV8" s="36">
        <f t="shared" si="13"/>
        <v>0</v>
      </c>
      <c r="AW8" s="17"/>
      <c r="AX8" s="17"/>
      <c r="AY8" s="17"/>
      <c r="AZ8" s="17"/>
      <c r="BA8" s="36">
        <f t="shared" si="14"/>
        <v>0</v>
      </c>
    </row>
    <row r="9" ht="12.75" customHeight="1">
      <c r="A9" s="15" t="s">
        <v>16</v>
      </c>
      <c r="B9" s="16" t="s">
        <v>17</v>
      </c>
      <c r="C9" s="35">
        <f t="shared" si="4"/>
        <v>201.429</v>
      </c>
      <c r="D9" s="17"/>
      <c r="E9" s="19">
        <v>67.143</v>
      </c>
      <c r="F9" s="19">
        <v>67.143</v>
      </c>
      <c r="G9" s="19">
        <v>67.143</v>
      </c>
      <c r="H9" s="36">
        <f t="shared" si="5"/>
        <v>201.429</v>
      </c>
      <c r="I9" s="17"/>
      <c r="J9" s="17"/>
      <c r="K9" s="17"/>
      <c r="L9" s="17"/>
      <c r="M9" s="36">
        <f t="shared" si="6"/>
        <v>0</v>
      </c>
      <c r="N9" s="17"/>
      <c r="O9" s="17"/>
      <c r="P9" s="17"/>
      <c r="Q9" s="17"/>
      <c r="R9" s="36">
        <f t="shared" si="7"/>
        <v>0</v>
      </c>
      <c r="S9" s="17"/>
      <c r="T9" s="17"/>
      <c r="U9" s="17"/>
      <c r="V9" s="17"/>
      <c r="W9" s="36">
        <f t="shared" si="8"/>
        <v>0</v>
      </c>
      <c r="X9" s="17"/>
      <c r="Y9" s="17"/>
      <c r="Z9" s="17"/>
      <c r="AA9" s="17"/>
      <c r="AB9" s="36">
        <f t="shared" si="9"/>
        <v>0</v>
      </c>
      <c r="AC9" s="17"/>
      <c r="AD9" s="17"/>
      <c r="AE9" s="17"/>
      <c r="AF9" s="17"/>
      <c r="AG9" s="36">
        <f t="shared" si="10"/>
        <v>0</v>
      </c>
      <c r="AH9" s="17"/>
      <c r="AI9" s="17"/>
      <c r="AJ9" s="17"/>
      <c r="AK9" s="17"/>
      <c r="AL9" s="36">
        <f t="shared" si="11"/>
        <v>0</v>
      </c>
      <c r="AM9" s="17"/>
      <c r="AN9" s="17"/>
      <c r="AO9" s="17"/>
      <c r="AP9" s="17"/>
      <c r="AQ9" s="36">
        <f t="shared" si="12"/>
        <v>0</v>
      </c>
      <c r="AR9" s="17"/>
      <c r="AS9" s="17"/>
      <c r="AT9" s="17"/>
      <c r="AU9" s="17"/>
      <c r="AV9" s="36">
        <f t="shared" si="13"/>
        <v>0</v>
      </c>
      <c r="AW9" s="17"/>
      <c r="AX9" s="17"/>
      <c r="AY9" s="17"/>
      <c r="AZ9" s="17"/>
      <c r="BA9" s="36">
        <f t="shared" si="14"/>
        <v>0</v>
      </c>
    </row>
    <row r="10" ht="12.75" customHeight="1">
      <c r="A10" s="15" t="s">
        <v>18</v>
      </c>
      <c r="B10" s="16" t="s">
        <v>19</v>
      </c>
      <c r="C10" s="35">
        <f t="shared" si="4"/>
        <v>108.504</v>
      </c>
      <c r="D10" s="17"/>
      <c r="E10" s="37">
        <v>36.168</v>
      </c>
      <c r="F10" s="37">
        <v>36.168</v>
      </c>
      <c r="G10" s="37">
        <v>36.168</v>
      </c>
      <c r="H10" s="36">
        <f t="shared" si="5"/>
        <v>108.504</v>
      </c>
      <c r="I10" s="17"/>
      <c r="J10" s="17"/>
      <c r="K10" s="17"/>
      <c r="L10" s="17"/>
      <c r="M10" s="36">
        <f t="shared" si="6"/>
        <v>0</v>
      </c>
      <c r="N10" s="17"/>
      <c r="O10" s="17"/>
      <c r="P10" s="17"/>
      <c r="Q10" s="17"/>
      <c r="R10" s="36">
        <f t="shared" si="7"/>
        <v>0</v>
      </c>
      <c r="S10" s="17"/>
      <c r="T10" s="17"/>
      <c r="U10" s="17"/>
      <c r="V10" s="17"/>
      <c r="W10" s="36">
        <f t="shared" si="8"/>
        <v>0</v>
      </c>
      <c r="X10" s="17"/>
      <c r="Y10" s="17"/>
      <c r="Z10" s="17"/>
      <c r="AA10" s="17"/>
      <c r="AB10" s="36">
        <f t="shared" si="9"/>
        <v>0</v>
      </c>
      <c r="AC10" s="17"/>
      <c r="AD10" s="17"/>
      <c r="AE10" s="17"/>
      <c r="AF10" s="17"/>
      <c r="AG10" s="36">
        <f t="shared" si="10"/>
        <v>0</v>
      </c>
      <c r="AH10" s="17"/>
      <c r="AI10" s="17"/>
      <c r="AJ10" s="17"/>
      <c r="AK10" s="17"/>
      <c r="AL10" s="36">
        <f t="shared" si="11"/>
        <v>0</v>
      </c>
      <c r="AM10" s="17"/>
      <c r="AN10" s="17"/>
      <c r="AO10" s="17"/>
      <c r="AP10" s="17"/>
      <c r="AQ10" s="36">
        <f t="shared" si="12"/>
        <v>0</v>
      </c>
      <c r="AR10" s="17"/>
      <c r="AS10" s="17"/>
      <c r="AT10" s="17"/>
      <c r="AU10" s="17"/>
      <c r="AV10" s="36">
        <f t="shared" si="13"/>
        <v>0</v>
      </c>
      <c r="AW10" s="17"/>
      <c r="AX10" s="17"/>
      <c r="AY10" s="17"/>
      <c r="AZ10" s="17"/>
      <c r="BA10" s="36">
        <f t="shared" si="14"/>
        <v>0</v>
      </c>
    </row>
    <row r="11" ht="12.75" customHeight="1">
      <c r="A11" s="15" t="s">
        <v>20</v>
      </c>
      <c r="B11" s="16" t="s">
        <v>21</v>
      </c>
      <c r="C11" s="35">
        <f t="shared" si="4"/>
        <v>8.796</v>
      </c>
      <c r="D11" s="19"/>
      <c r="E11" s="19">
        <v>2.932</v>
      </c>
      <c r="F11" s="19">
        <v>2.932</v>
      </c>
      <c r="G11" s="19">
        <v>2.932</v>
      </c>
      <c r="H11" s="36">
        <f t="shared" si="5"/>
        <v>8.796</v>
      </c>
      <c r="I11" s="17"/>
      <c r="J11" s="17"/>
      <c r="K11" s="17"/>
      <c r="L11" s="17"/>
      <c r="M11" s="36">
        <f t="shared" si="6"/>
        <v>0</v>
      </c>
      <c r="N11" s="17"/>
      <c r="O11" s="17"/>
      <c r="P11" s="17"/>
      <c r="Q11" s="17"/>
      <c r="R11" s="36">
        <f t="shared" si="7"/>
        <v>0</v>
      </c>
      <c r="S11" s="17"/>
      <c r="T11" s="17"/>
      <c r="U11" s="17"/>
      <c r="V11" s="17"/>
      <c r="W11" s="36">
        <f t="shared" si="8"/>
        <v>0</v>
      </c>
      <c r="X11" s="17"/>
      <c r="Y11" s="17"/>
      <c r="Z11" s="17"/>
      <c r="AA11" s="17"/>
      <c r="AB11" s="36">
        <f t="shared" si="9"/>
        <v>0</v>
      </c>
      <c r="AC11" s="17"/>
      <c r="AD11" s="17"/>
      <c r="AE11" s="17"/>
      <c r="AF11" s="17"/>
      <c r="AG11" s="36">
        <f t="shared" si="10"/>
        <v>0</v>
      </c>
      <c r="AH11" s="17"/>
      <c r="AI11" s="17"/>
      <c r="AJ11" s="17"/>
      <c r="AK11" s="17"/>
      <c r="AL11" s="36">
        <f t="shared" si="11"/>
        <v>0</v>
      </c>
      <c r="AM11" s="17"/>
      <c r="AN11" s="17"/>
      <c r="AO11" s="17"/>
      <c r="AP11" s="17"/>
      <c r="AQ11" s="36">
        <f t="shared" si="12"/>
        <v>0</v>
      </c>
      <c r="AR11" s="17"/>
      <c r="AS11" s="17"/>
      <c r="AT11" s="17"/>
      <c r="AU11" s="17"/>
      <c r="AV11" s="36">
        <f t="shared" si="13"/>
        <v>0</v>
      </c>
      <c r="AW11" s="17"/>
      <c r="AX11" s="17"/>
      <c r="AY11" s="17"/>
      <c r="AZ11" s="17"/>
      <c r="BA11" s="36">
        <f t="shared" si="14"/>
        <v>0</v>
      </c>
    </row>
    <row r="12" ht="12.75" customHeight="1">
      <c r="A12" s="15" t="s">
        <v>22</v>
      </c>
      <c r="B12" s="16" t="s">
        <v>23</v>
      </c>
      <c r="C12" s="35">
        <f t="shared" si="4"/>
        <v>0.505</v>
      </c>
      <c r="D12" s="17"/>
      <c r="E12" s="19">
        <v>0.505</v>
      </c>
      <c r="F12" s="17"/>
      <c r="G12" s="17"/>
      <c r="H12" s="36">
        <f t="shared" si="5"/>
        <v>0.505</v>
      </c>
      <c r="I12" s="17"/>
      <c r="J12" s="17"/>
      <c r="K12" s="17"/>
      <c r="L12" s="17"/>
      <c r="M12" s="36">
        <f t="shared" si="6"/>
        <v>0</v>
      </c>
      <c r="N12" s="17"/>
      <c r="O12" s="17"/>
      <c r="P12" s="17"/>
      <c r="Q12" s="17"/>
      <c r="R12" s="36">
        <f t="shared" si="7"/>
        <v>0</v>
      </c>
      <c r="S12" s="17"/>
      <c r="T12" s="17"/>
      <c r="U12" s="17"/>
      <c r="V12" s="17"/>
      <c r="W12" s="36">
        <f t="shared" si="8"/>
        <v>0</v>
      </c>
      <c r="X12" s="17"/>
      <c r="Y12" s="17"/>
      <c r="Z12" s="17"/>
      <c r="AA12" s="17"/>
      <c r="AB12" s="36">
        <f t="shared" si="9"/>
        <v>0</v>
      </c>
      <c r="AC12" s="17"/>
      <c r="AD12" s="17"/>
      <c r="AE12" s="17"/>
      <c r="AF12" s="17"/>
      <c r="AG12" s="36">
        <f t="shared" si="10"/>
        <v>0</v>
      </c>
      <c r="AH12" s="17"/>
      <c r="AI12" s="17"/>
      <c r="AJ12" s="17"/>
      <c r="AK12" s="17"/>
      <c r="AL12" s="36">
        <f t="shared" si="11"/>
        <v>0</v>
      </c>
      <c r="AM12" s="17"/>
      <c r="AN12" s="17"/>
      <c r="AO12" s="17"/>
      <c r="AP12" s="17"/>
      <c r="AQ12" s="36">
        <f t="shared" si="12"/>
        <v>0</v>
      </c>
      <c r="AR12" s="17"/>
      <c r="AS12" s="17"/>
      <c r="AT12" s="17"/>
      <c r="AU12" s="17"/>
      <c r="AV12" s="36">
        <f t="shared" si="13"/>
        <v>0</v>
      </c>
      <c r="AW12" s="17"/>
      <c r="AX12" s="17"/>
      <c r="AY12" s="17"/>
      <c r="AZ12" s="17"/>
      <c r="BA12" s="36">
        <f t="shared" si="14"/>
        <v>0</v>
      </c>
    </row>
    <row r="13" ht="12.75" customHeight="1">
      <c r="A13" s="15" t="s">
        <v>24</v>
      </c>
      <c r="B13" s="16" t="s">
        <v>25</v>
      </c>
      <c r="C13" s="35">
        <f t="shared" si="4"/>
        <v>0</v>
      </c>
      <c r="D13" s="17"/>
      <c r="E13" s="17"/>
      <c r="F13" s="17"/>
      <c r="G13" s="17"/>
      <c r="H13" s="36">
        <f t="shared" si="5"/>
        <v>0</v>
      </c>
      <c r="I13" s="17"/>
      <c r="J13" s="17"/>
      <c r="K13" s="17"/>
      <c r="L13" s="17"/>
      <c r="M13" s="36">
        <f t="shared" si="6"/>
        <v>0</v>
      </c>
      <c r="N13" s="17"/>
      <c r="O13" s="17"/>
      <c r="P13" s="17"/>
      <c r="Q13" s="17"/>
      <c r="R13" s="36">
        <f t="shared" si="7"/>
        <v>0</v>
      </c>
      <c r="S13" s="17"/>
      <c r="T13" s="17"/>
      <c r="U13" s="17"/>
      <c r="V13" s="17"/>
      <c r="W13" s="36">
        <f t="shared" si="8"/>
        <v>0</v>
      </c>
      <c r="X13" s="17"/>
      <c r="Y13" s="17"/>
      <c r="Z13" s="17"/>
      <c r="AA13" s="17"/>
      <c r="AB13" s="36">
        <f t="shared" si="9"/>
        <v>0</v>
      </c>
      <c r="AC13" s="17"/>
      <c r="AD13" s="17"/>
      <c r="AE13" s="17"/>
      <c r="AF13" s="17"/>
      <c r="AG13" s="36">
        <f t="shared" si="10"/>
        <v>0</v>
      </c>
      <c r="AH13" s="17"/>
      <c r="AI13" s="17"/>
      <c r="AJ13" s="17"/>
      <c r="AK13" s="17"/>
      <c r="AL13" s="36">
        <f t="shared" si="11"/>
        <v>0</v>
      </c>
      <c r="AM13" s="17"/>
      <c r="AN13" s="17"/>
      <c r="AO13" s="17"/>
      <c r="AP13" s="17"/>
      <c r="AQ13" s="36">
        <f t="shared" si="12"/>
        <v>0</v>
      </c>
      <c r="AR13" s="17"/>
      <c r="AS13" s="17"/>
      <c r="AT13" s="17"/>
      <c r="AU13" s="17"/>
      <c r="AV13" s="36">
        <f t="shared" si="13"/>
        <v>0</v>
      </c>
      <c r="AW13" s="17"/>
      <c r="AX13" s="17"/>
      <c r="AY13" s="17"/>
      <c r="AZ13" s="17"/>
      <c r="BA13" s="36">
        <f t="shared" si="14"/>
        <v>0</v>
      </c>
    </row>
    <row r="14" ht="12.75" customHeight="1">
      <c r="A14" s="15" t="s">
        <v>26</v>
      </c>
      <c r="B14" s="16" t="s">
        <v>27</v>
      </c>
      <c r="C14" s="35">
        <f t="shared" si="4"/>
        <v>1.149</v>
      </c>
      <c r="D14" s="17"/>
      <c r="E14" s="19">
        <v>0.383</v>
      </c>
      <c r="F14" s="19">
        <v>0.383</v>
      </c>
      <c r="G14" s="19">
        <v>0.383</v>
      </c>
      <c r="H14" s="36">
        <f t="shared" si="5"/>
        <v>1.149</v>
      </c>
      <c r="I14" s="17"/>
      <c r="J14" s="17"/>
      <c r="K14" s="17"/>
      <c r="L14" s="17"/>
      <c r="M14" s="36">
        <f t="shared" si="6"/>
        <v>0</v>
      </c>
      <c r="N14" s="17"/>
      <c r="O14" s="17"/>
      <c r="P14" s="17"/>
      <c r="Q14" s="17"/>
      <c r="R14" s="36">
        <f t="shared" si="7"/>
        <v>0</v>
      </c>
      <c r="S14" s="17"/>
      <c r="T14" s="17"/>
      <c r="U14" s="17"/>
      <c r="V14" s="17"/>
      <c r="W14" s="36">
        <f t="shared" si="8"/>
        <v>0</v>
      </c>
      <c r="X14" s="17"/>
      <c r="Y14" s="17"/>
      <c r="Z14" s="17"/>
      <c r="AA14" s="17"/>
      <c r="AB14" s="36">
        <f t="shared" si="9"/>
        <v>0</v>
      </c>
      <c r="AC14" s="17"/>
      <c r="AD14" s="17"/>
      <c r="AE14" s="17"/>
      <c r="AF14" s="17"/>
      <c r="AG14" s="36">
        <f t="shared" si="10"/>
        <v>0</v>
      </c>
      <c r="AH14" s="17"/>
      <c r="AI14" s="17"/>
      <c r="AJ14" s="17"/>
      <c r="AK14" s="17"/>
      <c r="AL14" s="36">
        <f t="shared" si="11"/>
        <v>0</v>
      </c>
      <c r="AM14" s="17"/>
      <c r="AN14" s="17"/>
      <c r="AO14" s="17"/>
      <c r="AP14" s="17"/>
      <c r="AQ14" s="36">
        <f t="shared" si="12"/>
        <v>0</v>
      </c>
      <c r="AR14" s="17"/>
      <c r="AS14" s="17"/>
      <c r="AT14" s="17"/>
      <c r="AU14" s="17"/>
      <c r="AV14" s="36">
        <f t="shared" si="13"/>
        <v>0</v>
      </c>
      <c r="AW14" s="17"/>
      <c r="AX14" s="17"/>
      <c r="AY14" s="17"/>
      <c r="AZ14" s="17"/>
      <c r="BA14" s="36">
        <f t="shared" si="14"/>
        <v>0</v>
      </c>
    </row>
    <row r="15" ht="12.75" customHeight="1">
      <c r="A15" s="15" t="s">
        <v>28</v>
      </c>
      <c r="B15" s="16" t="s">
        <v>29</v>
      </c>
      <c r="C15" s="35">
        <f t="shared" si="4"/>
        <v>0</v>
      </c>
      <c r="D15" s="17"/>
      <c r="E15" s="17"/>
      <c r="F15" s="17"/>
      <c r="G15" s="17"/>
      <c r="H15" s="36">
        <f t="shared" si="5"/>
        <v>0</v>
      </c>
      <c r="I15" s="17"/>
      <c r="J15" s="17"/>
      <c r="K15" s="17"/>
      <c r="L15" s="17"/>
      <c r="M15" s="36">
        <f t="shared" si="6"/>
        <v>0</v>
      </c>
      <c r="N15" s="17"/>
      <c r="O15" s="17"/>
      <c r="P15" s="17"/>
      <c r="Q15" s="17"/>
      <c r="R15" s="36">
        <f t="shared" si="7"/>
        <v>0</v>
      </c>
      <c r="S15" s="17"/>
      <c r="T15" s="17"/>
      <c r="U15" s="17"/>
      <c r="V15" s="17"/>
      <c r="W15" s="36">
        <f t="shared" si="8"/>
        <v>0</v>
      </c>
      <c r="X15" s="17"/>
      <c r="Y15" s="17"/>
      <c r="Z15" s="17"/>
      <c r="AA15" s="17"/>
      <c r="AB15" s="36">
        <f t="shared" si="9"/>
        <v>0</v>
      </c>
      <c r="AC15" s="17"/>
      <c r="AD15" s="17"/>
      <c r="AE15" s="17"/>
      <c r="AF15" s="17"/>
      <c r="AG15" s="36">
        <f t="shared" si="10"/>
        <v>0</v>
      </c>
      <c r="AH15" s="17"/>
      <c r="AI15" s="17"/>
      <c r="AJ15" s="17"/>
      <c r="AK15" s="17"/>
      <c r="AL15" s="36">
        <f t="shared" si="11"/>
        <v>0</v>
      </c>
      <c r="AM15" s="17"/>
      <c r="AN15" s="17"/>
      <c r="AO15" s="17"/>
      <c r="AP15" s="17"/>
      <c r="AQ15" s="36">
        <f t="shared" si="12"/>
        <v>0</v>
      </c>
      <c r="AR15" s="17"/>
      <c r="AS15" s="17"/>
      <c r="AT15" s="17"/>
      <c r="AU15" s="17"/>
      <c r="AV15" s="36">
        <f t="shared" si="13"/>
        <v>0</v>
      </c>
      <c r="AW15" s="17"/>
      <c r="AX15" s="17"/>
      <c r="AY15" s="17"/>
      <c r="AZ15" s="17"/>
      <c r="BA15" s="36">
        <f t="shared" si="14"/>
        <v>0</v>
      </c>
    </row>
    <row r="16" ht="12.75" customHeight="1">
      <c r="A16" s="15" t="s">
        <v>30</v>
      </c>
      <c r="B16" s="16" t="s">
        <v>31</v>
      </c>
      <c r="C16" s="35">
        <f t="shared" si="4"/>
        <v>0</v>
      </c>
      <c r="D16" s="17"/>
      <c r="E16" s="17"/>
      <c r="F16" s="17"/>
      <c r="G16" s="17"/>
      <c r="H16" s="36">
        <f t="shared" si="5"/>
        <v>0</v>
      </c>
      <c r="I16" s="17"/>
      <c r="J16" s="17"/>
      <c r="K16" s="17"/>
      <c r="L16" s="17"/>
      <c r="M16" s="36">
        <f t="shared" si="6"/>
        <v>0</v>
      </c>
      <c r="N16" s="17"/>
      <c r="O16" s="17"/>
      <c r="P16" s="17"/>
      <c r="Q16" s="17"/>
      <c r="R16" s="36">
        <f t="shared" si="7"/>
        <v>0</v>
      </c>
      <c r="S16" s="17"/>
      <c r="T16" s="17"/>
      <c r="U16" s="17"/>
      <c r="V16" s="17"/>
      <c r="W16" s="36">
        <f t="shared" si="8"/>
        <v>0</v>
      </c>
      <c r="X16" s="17"/>
      <c r="Y16" s="17"/>
      <c r="Z16" s="17"/>
      <c r="AA16" s="17"/>
      <c r="AB16" s="36">
        <f t="shared" si="9"/>
        <v>0</v>
      </c>
      <c r="AC16" s="17"/>
      <c r="AD16" s="17"/>
      <c r="AE16" s="17"/>
      <c r="AF16" s="17"/>
      <c r="AG16" s="36">
        <f t="shared" si="10"/>
        <v>0</v>
      </c>
      <c r="AH16" s="17"/>
      <c r="AI16" s="17"/>
      <c r="AJ16" s="17"/>
      <c r="AK16" s="17"/>
      <c r="AL16" s="36">
        <f t="shared" si="11"/>
        <v>0</v>
      </c>
      <c r="AM16" s="17"/>
      <c r="AN16" s="17"/>
      <c r="AO16" s="17"/>
      <c r="AP16" s="17"/>
      <c r="AQ16" s="36">
        <f t="shared" si="12"/>
        <v>0</v>
      </c>
      <c r="AR16" s="17"/>
      <c r="AS16" s="17"/>
      <c r="AT16" s="17"/>
      <c r="AU16" s="17"/>
      <c r="AV16" s="36">
        <f t="shared" si="13"/>
        <v>0</v>
      </c>
      <c r="AW16" s="17"/>
      <c r="AX16" s="17"/>
      <c r="AY16" s="17"/>
      <c r="AZ16" s="17"/>
      <c r="BA16" s="36">
        <f t="shared" si="14"/>
        <v>0</v>
      </c>
    </row>
    <row r="17" ht="12.75" customHeight="1">
      <c r="A17" s="15" t="s">
        <v>32</v>
      </c>
      <c r="B17" s="16" t="s">
        <v>33</v>
      </c>
      <c r="C17" s="35">
        <f t="shared" si="4"/>
        <v>11.27</v>
      </c>
      <c r="D17" s="17"/>
      <c r="E17" s="19">
        <v>11.27</v>
      </c>
      <c r="F17" s="17"/>
      <c r="G17" s="17"/>
      <c r="H17" s="36">
        <f t="shared" si="5"/>
        <v>11.27</v>
      </c>
      <c r="I17" s="17"/>
      <c r="J17" s="17"/>
      <c r="K17" s="17"/>
      <c r="L17" s="17"/>
      <c r="M17" s="36">
        <f t="shared" si="6"/>
        <v>0</v>
      </c>
      <c r="N17" s="17"/>
      <c r="O17" s="17"/>
      <c r="P17" s="17"/>
      <c r="Q17" s="17"/>
      <c r="R17" s="36">
        <f t="shared" si="7"/>
        <v>0</v>
      </c>
      <c r="S17" s="17"/>
      <c r="T17" s="17"/>
      <c r="U17" s="17"/>
      <c r="V17" s="17"/>
      <c r="W17" s="36">
        <f t="shared" si="8"/>
        <v>0</v>
      </c>
      <c r="X17" s="17"/>
      <c r="Y17" s="17"/>
      <c r="Z17" s="17"/>
      <c r="AA17" s="17"/>
      <c r="AB17" s="36">
        <f t="shared" si="9"/>
        <v>0</v>
      </c>
      <c r="AC17" s="17"/>
      <c r="AD17" s="17"/>
      <c r="AE17" s="17"/>
      <c r="AF17" s="17"/>
      <c r="AG17" s="36">
        <f t="shared" si="10"/>
        <v>0</v>
      </c>
      <c r="AH17" s="17"/>
      <c r="AI17" s="17"/>
      <c r="AJ17" s="17"/>
      <c r="AK17" s="17"/>
      <c r="AL17" s="36">
        <f t="shared" si="11"/>
        <v>0</v>
      </c>
      <c r="AM17" s="17"/>
      <c r="AN17" s="17"/>
      <c r="AO17" s="17"/>
      <c r="AP17" s="17"/>
      <c r="AQ17" s="36">
        <f t="shared" si="12"/>
        <v>0</v>
      </c>
      <c r="AR17" s="17"/>
      <c r="AS17" s="17"/>
      <c r="AT17" s="17"/>
      <c r="AU17" s="17"/>
      <c r="AV17" s="36">
        <f t="shared" si="13"/>
        <v>0</v>
      </c>
      <c r="AW17" s="17"/>
      <c r="AX17" s="17"/>
      <c r="AY17" s="17"/>
      <c r="AZ17" s="17"/>
      <c r="BA17" s="36">
        <f t="shared" si="14"/>
        <v>0</v>
      </c>
    </row>
    <row r="18" ht="12.75" customHeight="1">
      <c r="A18" s="15" t="s">
        <v>34</v>
      </c>
      <c r="B18" s="16" t="s">
        <v>35</v>
      </c>
      <c r="C18" s="35">
        <f t="shared" si="4"/>
        <v>0</v>
      </c>
      <c r="D18" s="17"/>
      <c r="E18" s="17"/>
      <c r="F18" s="17"/>
      <c r="G18" s="17"/>
      <c r="H18" s="36">
        <f t="shared" si="5"/>
        <v>0</v>
      </c>
      <c r="I18" s="17"/>
      <c r="J18" s="17"/>
      <c r="K18" s="17"/>
      <c r="L18" s="17"/>
      <c r="M18" s="36">
        <f t="shared" si="6"/>
        <v>0</v>
      </c>
      <c r="N18" s="17"/>
      <c r="O18" s="17"/>
      <c r="P18" s="17"/>
      <c r="Q18" s="17"/>
      <c r="R18" s="36">
        <f t="shared" si="7"/>
        <v>0</v>
      </c>
      <c r="S18" s="17"/>
      <c r="T18" s="17"/>
      <c r="U18" s="17"/>
      <c r="V18" s="17"/>
      <c r="W18" s="36">
        <f t="shared" si="8"/>
        <v>0</v>
      </c>
      <c r="X18" s="17"/>
      <c r="Y18" s="17"/>
      <c r="Z18" s="17"/>
      <c r="AA18" s="17"/>
      <c r="AB18" s="36">
        <f t="shared" si="9"/>
        <v>0</v>
      </c>
      <c r="AC18" s="17"/>
      <c r="AD18" s="17"/>
      <c r="AE18" s="17"/>
      <c r="AF18" s="17"/>
      <c r="AG18" s="36">
        <f t="shared" si="10"/>
        <v>0</v>
      </c>
      <c r="AH18" s="17"/>
      <c r="AI18" s="17"/>
      <c r="AJ18" s="17"/>
      <c r="AK18" s="17"/>
      <c r="AL18" s="36">
        <f t="shared" si="11"/>
        <v>0</v>
      </c>
      <c r="AM18" s="17"/>
      <c r="AN18" s="17"/>
      <c r="AO18" s="17"/>
      <c r="AP18" s="17"/>
      <c r="AQ18" s="36">
        <f t="shared" si="12"/>
        <v>0</v>
      </c>
      <c r="AR18" s="17"/>
      <c r="AS18" s="17"/>
      <c r="AT18" s="17"/>
      <c r="AU18" s="17"/>
      <c r="AV18" s="36">
        <f t="shared" si="13"/>
        <v>0</v>
      </c>
      <c r="AW18" s="17"/>
      <c r="AX18" s="17"/>
      <c r="AY18" s="17"/>
      <c r="AZ18" s="17"/>
      <c r="BA18" s="36">
        <f t="shared" si="14"/>
        <v>0</v>
      </c>
    </row>
    <row r="19" ht="12.75" customHeight="1">
      <c r="A19" s="15" t="s">
        <v>36</v>
      </c>
      <c r="B19" s="16" t="s">
        <v>37</v>
      </c>
      <c r="C19" s="35">
        <f t="shared" si="4"/>
        <v>0</v>
      </c>
      <c r="D19" s="17"/>
      <c r="E19" s="17"/>
      <c r="F19" s="17"/>
      <c r="G19" s="17"/>
      <c r="H19" s="36">
        <f t="shared" si="5"/>
        <v>0</v>
      </c>
      <c r="I19" s="17"/>
      <c r="J19" s="17"/>
      <c r="K19" s="17"/>
      <c r="L19" s="17"/>
      <c r="M19" s="36">
        <f t="shared" si="6"/>
        <v>0</v>
      </c>
      <c r="N19" s="17"/>
      <c r="O19" s="17"/>
      <c r="P19" s="17"/>
      <c r="Q19" s="17"/>
      <c r="R19" s="36">
        <f t="shared" si="7"/>
        <v>0</v>
      </c>
      <c r="S19" s="17"/>
      <c r="T19" s="17"/>
      <c r="U19" s="17"/>
      <c r="V19" s="17"/>
      <c r="W19" s="36">
        <f t="shared" si="8"/>
        <v>0</v>
      </c>
      <c r="X19" s="17"/>
      <c r="Y19" s="17"/>
      <c r="Z19" s="17"/>
      <c r="AA19" s="17"/>
      <c r="AB19" s="36">
        <f t="shared" si="9"/>
        <v>0</v>
      </c>
      <c r="AC19" s="17"/>
      <c r="AD19" s="17"/>
      <c r="AE19" s="17"/>
      <c r="AF19" s="17"/>
      <c r="AG19" s="36">
        <f t="shared" si="10"/>
        <v>0</v>
      </c>
      <c r="AH19" s="17"/>
      <c r="AI19" s="17"/>
      <c r="AJ19" s="17"/>
      <c r="AK19" s="17"/>
      <c r="AL19" s="36">
        <f t="shared" si="11"/>
        <v>0</v>
      </c>
      <c r="AM19" s="17"/>
      <c r="AN19" s="17"/>
      <c r="AO19" s="17"/>
      <c r="AP19" s="17"/>
      <c r="AQ19" s="36">
        <f t="shared" si="12"/>
        <v>0</v>
      </c>
      <c r="AR19" s="17"/>
      <c r="AS19" s="17"/>
      <c r="AT19" s="17"/>
      <c r="AU19" s="17"/>
      <c r="AV19" s="36">
        <f t="shared" si="13"/>
        <v>0</v>
      </c>
      <c r="AW19" s="17"/>
      <c r="AX19" s="17"/>
      <c r="AY19" s="17"/>
      <c r="AZ19" s="17"/>
      <c r="BA19" s="36">
        <f t="shared" si="14"/>
        <v>0</v>
      </c>
    </row>
    <row r="20" ht="12.75" customHeight="1">
      <c r="A20" s="15" t="s">
        <v>38</v>
      </c>
      <c r="B20" s="16" t="s">
        <v>39</v>
      </c>
      <c r="C20" s="35">
        <f t="shared" si="4"/>
        <v>0</v>
      </c>
      <c r="D20" s="17"/>
      <c r="E20" s="17"/>
      <c r="F20" s="17"/>
      <c r="G20" s="17"/>
      <c r="H20" s="36">
        <f t="shared" si="5"/>
        <v>0</v>
      </c>
      <c r="I20" s="17"/>
      <c r="J20" s="17"/>
      <c r="K20" s="17"/>
      <c r="L20" s="17"/>
      <c r="M20" s="36">
        <f t="shared" si="6"/>
        <v>0</v>
      </c>
      <c r="N20" s="17"/>
      <c r="O20" s="17"/>
      <c r="P20" s="17"/>
      <c r="Q20" s="17"/>
      <c r="R20" s="36">
        <f t="shared" si="7"/>
        <v>0</v>
      </c>
      <c r="S20" s="17"/>
      <c r="T20" s="17"/>
      <c r="U20" s="17"/>
      <c r="V20" s="17"/>
      <c r="W20" s="36">
        <f t="shared" si="8"/>
        <v>0</v>
      </c>
      <c r="X20" s="17"/>
      <c r="Y20" s="17"/>
      <c r="Z20" s="17"/>
      <c r="AA20" s="17"/>
      <c r="AB20" s="36">
        <f t="shared" si="9"/>
        <v>0</v>
      </c>
      <c r="AC20" s="17"/>
      <c r="AD20" s="17"/>
      <c r="AE20" s="17"/>
      <c r="AF20" s="17"/>
      <c r="AG20" s="36">
        <f t="shared" si="10"/>
        <v>0</v>
      </c>
      <c r="AH20" s="17"/>
      <c r="AI20" s="17"/>
      <c r="AJ20" s="17"/>
      <c r="AK20" s="17"/>
      <c r="AL20" s="36">
        <f t="shared" si="11"/>
        <v>0</v>
      </c>
      <c r="AM20" s="17"/>
      <c r="AN20" s="17"/>
      <c r="AO20" s="17"/>
      <c r="AP20" s="17"/>
      <c r="AQ20" s="36">
        <f t="shared" si="12"/>
        <v>0</v>
      </c>
      <c r="AR20" s="17"/>
      <c r="AS20" s="17"/>
      <c r="AT20" s="17"/>
      <c r="AU20" s="17"/>
      <c r="AV20" s="36">
        <f t="shared" si="13"/>
        <v>0</v>
      </c>
      <c r="AW20" s="17"/>
      <c r="AX20" s="17"/>
      <c r="AY20" s="17"/>
      <c r="AZ20" s="17"/>
      <c r="BA20" s="36">
        <f t="shared" si="14"/>
        <v>0</v>
      </c>
    </row>
    <row r="21" ht="12.75" customHeight="1">
      <c r="A21" s="15" t="s">
        <v>40</v>
      </c>
      <c r="B21" s="16" t="s">
        <v>41</v>
      </c>
      <c r="C21" s="35">
        <f t="shared" si="4"/>
        <v>6.46</v>
      </c>
      <c r="D21" s="19">
        <v>6.46</v>
      </c>
      <c r="E21" s="17"/>
      <c r="F21" s="17"/>
      <c r="G21" s="17"/>
      <c r="H21" s="36">
        <f t="shared" si="5"/>
        <v>6.46</v>
      </c>
      <c r="I21" s="17"/>
      <c r="J21" s="17"/>
      <c r="K21" s="17"/>
      <c r="L21" s="17"/>
      <c r="M21" s="36">
        <f t="shared" si="6"/>
        <v>0</v>
      </c>
      <c r="N21" s="17"/>
      <c r="O21" s="17"/>
      <c r="P21" s="17"/>
      <c r="Q21" s="17"/>
      <c r="R21" s="36">
        <f t="shared" si="7"/>
        <v>0</v>
      </c>
      <c r="S21" s="17"/>
      <c r="T21" s="17"/>
      <c r="U21" s="17"/>
      <c r="V21" s="17"/>
      <c r="W21" s="36">
        <f t="shared" si="8"/>
        <v>0</v>
      </c>
      <c r="X21" s="17"/>
      <c r="Y21" s="17"/>
      <c r="Z21" s="17"/>
      <c r="AA21" s="17"/>
      <c r="AB21" s="36">
        <f t="shared" si="9"/>
        <v>0</v>
      </c>
      <c r="AC21" s="17"/>
      <c r="AD21" s="17"/>
      <c r="AE21" s="17"/>
      <c r="AF21" s="17"/>
      <c r="AG21" s="36">
        <f t="shared" si="10"/>
        <v>0</v>
      </c>
      <c r="AH21" s="17"/>
      <c r="AI21" s="17"/>
      <c r="AJ21" s="17"/>
      <c r="AK21" s="17"/>
      <c r="AL21" s="36">
        <f t="shared" si="11"/>
        <v>0</v>
      </c>
      <c r="AM21" s="17"/>
      <c r="AN21" s="17"/>
      <c r="AO21" s="17"/>
      <c r="AP21" s="17"/>
      <c r="AQ21" s="36">
        <f t="shared" si="12"/>
        <v>0</v>
      </c>
      <c r="AR21" s="17"/>
      <c r="AS21" s="17"/>
      <c r="AT21" s="17"/>
      <c r="AU21" s="17"/>
      <c r="AV21" s="36">
        <f t="shared" si="13"/>
        <v>0</v>
      </c>
      <c r="AW21" s="17"/>
      <c r="AX21" s="17"/>
      <c r="AY21" s="17"/>
      <c r="AZ21" s="17"/>
      <c r="BA21" s="36">
        <f t="shared" si="14"/>
        <v>0</v>
      </c>
    </row>
    <row r="22" ht="12.75" customHeight="1">
      <c r="A22" s="15" t="s">
        <v>42</v>
      </c>
      <c r="B22" s="16" t="s">
        <v>43</v>
      </c>
      <c r="C22" s="35">
        <f t="shared" si="4"/>
        <v>0</v>
      </c>
      <c r="D22" s="17"/>
      <c r="E22" s="17"/>
      <c r="F22" s="17"/>
      <c r="G22" s="17"/>
      <c r="H22" s="36">
        <f t="shared" si="5"/>
        <v>0</v>
      </c>
      <c r="I22" s="17"/>
      <c r="J22" s="17"/>
      <c r="K22" s="17"/>
      <c r="L22" s="17"/>
      <c r="M22" s="36">
        <f t="shared" si="6"/>
        <v>0</v>
      </c>
      <c r="N22" s="17"/>
      <c r="O22" s="17"/>
      <c r="P22" s="17"/>
      <c r="Q22" s="17"/>
      <c r="R22" s="36">
        <f t="shared" si="7"/>
        <v>0</v>
      </c>
      <c r="S22" s="17"/>
      <c r="T22" s="17"/>
      <c r="U22" s="17"/>
      <c r="V22" s="17"/>
      <c r="W22" s="36">
        <f t="shared" si="8"/>
        <v>0</v>
      </c>
      <c r="X22" s="17"/>
      <c r="Y22" s="17"/>
      <c r="Z22" s="17"/>
      <c r="AA22" s="17"/>
      <c r="AB22" s="36">
        <f t="shared" si="9"/>
        <v>0</v>
      </c>
      <c r="AC22" s="17"/>
      <c r="AD22" s="17"/>
      <c r="AE22" s="17"/>
      <c r="AF22" s="17"/>
      <c r="AG22" s="36">
        <f t="shared" si="10"/>
        <v>0</v>
      </c>
      <c r="AH22" s="17"/>
      <c r="AI22" s="17"/>
      <c r="AJ22" s="17"/>
      <c r="AK22" s="17"/>
      <c r="AL22" s="36">
        <f t="shared" si="11"/>
        <v>0</v>
      </c>
      <c r="AM22" s="17"/>
      <c r="AN22" s="17"/>
      <c r="AO22" s="17"/>
      <c r="AP22" s="17"/>
      <c r="AQ22" s="36">
        <f t="shared" si="12"/>
        <v>0</v>
      </c>
      <c r="AR22" s="17"/>
      <c r="AS22" s="17"/>
      <c r="AT22" s="17"/>
      <c r="AU22" s="17"/>
      <c r="AV22" s="36">
        <f t="shared" si="13"/>
        <v>0</v>
      </c>
      <c r="AW22" s="17"/>
      <c r="AX22" s="17"/>
      <c r="AY22" s="17"/>
      <c r="AZ22" s="17"/>
      <c r="BA22" s="36">
        <f t="shared" si="14"/>
        <v>0</v>
      </c>
    </row>
    <row r="23" ht="12.75" customHeight="1">
      <c r="A23" s="15" t="s">
        <v>44</v>
      </c>
      <c r="B23" s="16" t="s">
        <v>45</v>
      </c>
      <c r="C23" s="35">
        <f t="shared" si="4"/>
        <v>67.52</v>
      </c>
      <c r="D23" s="17"/>
      <c r="E23" s="17"/>
      <c r="F23" s="17"/>
      <c r="G23" s="17"/>
      <c r="H23" s="36">
        <f t="shared" si="5"/>
        <v>0</v>
      </c>
      <c r="I23" s="17"/>
      <c r="J23" s="19">
        <v>10.55</v>
      </c>
      <c r="K23" s="17"/>
      <c r="L23" s="17"/>
      <c r="M23" s="36">
        <f t="shared" si="6"/>
        <v>10.55</v>
      </c>
      <c r="N23" s="17"/>
      <c r="O23" s="19">
        <v>4.22</v>
      </c>
      <c r="P23" s="17"/>
      <c r="Q23" s="17"/>
      <c r="R23" s="36">
        <f t="shared" si="7"/>
        <v>4.22</v>
      </c>
      <c r="S23" s="17"/>
      <c r="T23" s="19">
        <v>6.33</v>
      </c>
      <c r="U23" s="17"/>
      <c r="V23" s="17"/>
      <c r="W23" s="36">
        <f t="shared" si="8"/>
        <v>6.33</v>
      </c>
      <c r="X23" s="17"/>
      <c r="Y23" s="19">
        <v>8.44</v>
      </c>
      <c r="Z23" s="17"/>
      <c r="AA23" s="17"/>
      <c r="AB23" s="36">
        <f t="shared" si="9"/>
        <v>8.44</v>
      </c>
      <c r="AC23" s="17"/>
      <c r="AD23" s="19"/>
      <c r="AE23" s="17"/>
      <c r="AF23" s="17"/>
      <c r="AG23" s="36">
        <f t="shared" si="10"/>
        <v>0</v>
      </c>
      <c r="AH23" s="17"/>
      <c r="AI23" s="19">
        <v>8.44</v>
      </c>
      <c r="AJ23" s="17"/>
      <c r="AK23" s="17"/>
      <c r="AL23" s="36">
        <f t="shared" si="11"/>
        <v>8.44</v>
      </c>
      <c r="AM23" s="17"/>
      <c r="AN23" s="19">
        <v>14.77</v>
      </c>
      <c r="AO23" s="17"/>
      <c r="AP23" s="17"/>
      <c r="AQ23" s="36">
        <f t="shared" si="12"/>
        <v>14.77</v>
      </c>
      <c r="AR23" s="17"/>
      <c r="AS23" s="19">
        <v>6.33</v>
      </c>
      <c r="AT23" s="17"/>
      <c r="AU23" s="17"/>
      <c r="AV23" s="36">
        <f t="shared" si="13"/>
        <v>6.33</v>
      </c>
      <c r="AW23" s="17"/>
      <c r="AX23" s="19">
        <v>8.44</v>
      </c>
      <c r="AY23" s="17"/>
      <c r="AZ23" s="17"/>
      <c r="BA23" s="36">
        <f t="shared" si="14"/>
        <v>8.44</v>
      </c>
    </row>
    <row r="24" ht="12.75" customHeight="1">
      <c r="A24" s="12" t="s">
        <v>46</v>
      </c>
      <c r="B24" s="13" t="s">
        <v>47</v>
      </c>
      <c r="C24" s="14">
        <f t="shared" ref="C24:BA24" si="15">SUM(C25:C26)</f>
        <v>0.5</v>
      </c>
      <c r="D24" s="14">
        <f t="shared" si="15"/>
        <v>0</v>
      </c>
      <c r="E24" s="14">
        <f t="shared" si="15"/>
        <v>0.5</v>
      </c>
      <c r="F24" s="14">
        <f t="shared" si="15"/>
        <v>0</v>
      </c>
      <c r="G24" s="14">
        <f t="shared" si="15"/>
        <v>0</v>
      </c>
      <c r="H24" s="14">
        <f t="shared" si="15"/>
        <v>0.5</v>
      </c>
      <c r="I24" s="14">
        <f t="shared" si="15"/>
        <v>0</v>
      </c>
      <c r="J24" s="14">
        <f t="shared" si="15"/>
        <v>0</v>
      </c>
      <c r="K24" s="14">
        <f t="shared" si="15"/>
        <v>0</v>
      </c>
      <c r="L24" s="14">
        <f t="shared" si="15"/>
        <v>0</v>
      </c>
      <c r="M24" s="14">
        <f t="shared" si="15"/>
        <v>0</v>
      </c>
      <c r="N24" s="14">
        <f t="shared" si="15"/>
        <v>0</v>
      </c>
      <c r="O24" s="14">
        <f t="shared" si="15"/>
        <v>0</v>
      </c>
      <c r="P24" s="14">
        <f t="shared" si="15"/>
        <v>0</v>
      </c>
      <c r="Q24" s="14">
        <f t="shared" si="15"/>
        <v>0</v>
      </c>
      <c r="R24" s="14">
        <f t="shared" si="15"/>
        <v>0</v>
      </c>
      <c r="S24" s="14">
        <f t="shared" si="15"/>
        <v>0</v>
      </c>
      <c r="T24" s="14">
        <f t="shared" si="15"/>
        <v>0</v>
      </c>
      <c r="U24" s="14">
        <f t="shared" si="15"/>
        <v>0</v>
      </c>
      <c r="V24" s="14">
        <f t="shared" si="15"/>
        <v>0</v>
      </c>
      <c r="W24" s="14">
        <f t="shared" si="15"/>
        <v>0</v>
      </c>
      <c r="X24" s="14">
        <f t="shared" si="15"/>
        <v>0</v>
      </c>
      <c r="Y24" s="14">
        <f t="shared" si="15"/>
        <v>0</v>
      </c>
      <c r="Z24" s="14">
        <f t="shared" si="15"/>
        <v>0</v>
      </c>
      <c r="AA24" s="14">
        <f t="shared" si="15"/>
        <v>0</v>
      </c>
      <c r="AB24" s="14">
        <f t="shared" si="15"/>
        <v>0</v>
      </c>
      <c r="AC24" s="14">
        <f t="shared" si="15"/>
        <v>0</v>
      </c>
      <c r="AD24" s="14">
        <f t="shared" si="15"/>
        <v>0</v>
      </c>
      <c r="AE24" s="14">
        <f t="shared" si="15"/>
        <v>0</v>
      </c>
      <c r="AF24" s="14">
        <f t="shared" si="15"/>
        <v>0</v>
      </c>
      <c r="AG24" s="14">
        <f t="shared" si="15"/>
        <v>0</v>
      </c>
      <c r="AH24" s="14">
        <f t="shared" si="15"/>
        <v>0</v>
      </c>
      <c r="AI24" s="14">
        <f t="shared" si="15"/>
        <v>0</v>
      </c>
      <c r="AJ24" s="14">
        <f t="shared" si="15"/>
        <v>0</v>
      </c>
      <c r="AK24" s="14">
        <f t="shared" si="15"/>
        <v>0</v>
      </c>
      <c r="AL24" s="14">
        <f t="shared" si="15"/>
        <v>0</v>
      </c>
      <c r="AM24" s="14">
        <f t="shared" si="15"/>
        <v>0</v>
      </c>
      <c r="AN24" s="14">
        <f t="shared" si="15"/>
        <v>0</v>
      </c>
      <c r="AO24" s="14">
        <f t="shared" si="15"/>
        <v>0</v>
      </c>
      <c r="AP24" s="14">
        <f t="shared" si="15"/>
        <v>0</v>
      </c>
      <c r="AQ24" s="14">
        <f t="shared" si="15"/>
        <v>0</v>
      </c>
      <c r="AR24" s="14">
        <f t="shared" si="15"/>
        <v>0</v>
      </c>
      <c r="AS24" s="14">
        <f t="shared" si="15"/>
        <v>0</v>
      </c>
      <c r="AT24" s="14">
        <f t="shared" si="15"/>
        <v>0</v>
      </c>
      <c r="AU24" s="14">
        <f t="shared" si="15"/>
        <v>0</v>
      </c>
      <c r="AV24" s="14">
        <f t="shared" si="15"/>
        <v>0</v>
      </c>
      <c r="AW24" s="14">
        <f t="shared" si="15"/>
        <v>0</v>
      </c>
      <c r="AX24" s="14">
        <f t="shared" si="15"/>
        <v>0</v>
      </c>
      <c r="AY24" s="14">
        <f t="shared" si="15"/>
        <v>0</v>
      </c>
      <c r="AZ24" s="14">
        <f t="shared" si="15"/>
        <v>0</v>
      </c>
      <c r="BA24" s="14">
        <f t="shared" si="15"/>
        <v>0</v>
      </c>
    </row>
    <row r="25" ht="12.75" customHeight="1">
      <c r="A25" s="15" t="s">
        <v>48</v>
      </c>
      <c r="B25" s="16" t="s">
        <v>49</v>
      </c>
      <c r="C25" s="35">
        <f t="shared" ref="C25:C26" si="16">H25+M25+R25+W25+AB25+AG25+AL25+AQ25+AV25+BA25</f>
        <v>0.5</v>
      </c>
      <c r="D25" s="19">
        <v>0.0</v>
      </c>
      <c r="E25" s="19">
        <v>0.5</v>
      </c>
      <c r="F25" s="19">
        <v>0.0</v>
      </c>
      <c r="G25" s="19">
        <v>0.0</v>
      </c>
      <c r="H25" s="36">
        <f t="shared" ref="H25:H26" si="17">SUM(D25:G25)</f>
        <v>0.5</v>
      </c>
      <c r="I25" s="17"/>
      <c r="J25" s="17"/>
      <c r="K25" s="17"/>
      <c r="L25" s="17"/>
      <c r="M25" s="36">
        <f t="shared" ref="M25:M26" si="18">SUM(I25:L25)</f>
        <v>0</v>
      </c>
      <c r="N25" s="17"/>
      <c r="O25" s="17"/>
      <c r="P25" s="17"/>
      <c r="Q25" s="17"/>
      <c r="R25" s="36">
        <f t="shared" ref="R25:R26" si="19">SUM(N25:Q25)</f>
        <v>0</v>
      </c>
      <c r="S25" s="17"/>
      <c r="T25" s="17"/>
      <c r="U25" s="17"/>
      <c r="V25" s="17"/>
      <c r="W25" s="36">
        <f t="shared" ref="W25:W26" si="20">SUM(S25:V25)</f>
        <v>0</v>
      </c>
      <c r="X25" s="17"/>
      <c r="Y25" s="17"/>
      <c r="Z25" s="17"/>
      <c r="AA25" s="17"/>
      <c r="AB25" s="36">
        <f t="shared" ref="AB25:AB26" si="21">SUM(X25:AA25)</f>
        <v>0</v>
      </c>
      <c r="AC25" s="17"/>
      <c r="AD25" s="17"/>
      <c r="AE25" s="17"/>
      <c r="AF25" s="17"/>
      <c r="AG25" s="36">
        <f t="shared" ref="AG25:AG26" si="22">SUM(AC25:AF25)</f>
        <v>0</v>
      </c>
      <c r="AH25" s="17"/>
      <c r="AI25" s="17"/>
      <c r="AJ25" s="17"/>
      <c r="AK25" s="17"/>
      <c r="AL25" s="36">
        <f t="shared" ref="AL25:AL26" si="23">SUM(AH25:AK25)</f>
        <v>0</v>
      </c>
      <c r="AM25" s="17"/>
      <c r="AN25" s="17"/>
      <c r="AO25" s="17"/>
      <c r="AP25" s="17"/>
      <c r="AQ25" s="36">
        <f t="shared" ref="AQ25:AQ26" si="24">SUM(AM25:AP25)</f>
        <v>0</v>
      </c>
      <c r="AR25" s="17"/>
      <c r="AS25" s="17"/>
      <c r="AT25" s="17"/>
      <c r="AU25" s="17"/>
      <c r="AV25" s="36">
        <f t="shared" ref="AV25:AV26" si="25">SUM(AR25:AU25)</f>
        <v>0</v>
      </c>
      <c r="AW25" s="17"/>
      <c r="AX25" s="17"/>
      <c r="AY25" s="17"/>
      <c r="AZ25" s="17"/>
      <c r="BA25" s="36">
        <f t="shared" ref="BA25:BA26" si="26">SUM(AW25:AZ25)</f>
        <v>0</v>
      </c>
    </row>
    <row r="26" ht="12.75" customHeight="1">
      <c r="A26" s="15" t="s">
        <v>50</v>
      </c>
      <c r="B26" s="16" t="s">
        <v>51</v>
      </c>
      <c r="C26" s="35">
        <f t="shared" si="16"/>
        <v>0</v>
      </c>
      <c r="D26" s="19">
        <v>0.0</v>
      </c>
      <c r="E26" s="19">
        <v>0.0</v>
      </c>
      <c r="F26" s="19">
        <v>0.0</v>
      </c>
      <c r="G26" s="19">
        <v>0.0</v>
      </c>
      <c r="H26" s="36">
        <f t="shared" si="17"/>
        <v>0</v>
      </c>
      <c r="I26" s="17"/>
      <c r="J26" s="17"/>
      <c r="K26" s="17"/>
      <c r="L26" s="17"/>
      <c r="M26" s="36">
        <f t="shared" si="18"/>
        <v>0</v>
      </c>
      <c r="N26" s="17"/>
      <c r="O26" s="17"/>
      <c r="P26" s="17"/>
      <c r="Q26" s="17"/>
      <c r="R26" s="36">
        <f t="shared" si="19"/>
        <v>0</v>
      </c>
      <c r="S26" s="17"/>
      <c r="T26" s="17"/>
      <c r="U26" s="17"/>
      <c r="V26" s="17"/>
      <c r="W26" s="36">
        <f t="shared" si="20"/>
        <v>0</v>
      </c>
      <c r="X26" s="17"/>
      <c r="Y26" s="17"/>
      <c r="Z26" s="17"/>
      <c r="AA26" s="17"/>
      <c r="AB26" s="36">
        <f t="shared" si="21"/>
        <v>0</v>
      </c>
      <c r="AC26" s="17"/>
      <c r="AD26" s="17"/>
      <c r="AE26" s="17"/>
      <c r="AF26" s="17"/>
      <c r="AG26" s="36">
        <f t="shared" si="22"/>
        <v>0</v>
      </c>
      <c r="AH26" s="17"/>
      <c r="AI26" s="17"/>
      <c r="AJ26" s="17"/>
      <c r="AK26" s="17"/>
      <c r="AL26" s="36">
        <f t="shared" si="23"/>
        <v>0</v>
      </c>
      <c r="AM26" s="17"/>
      <c r="AN26" s="17"/>
      <c r="AO26" s="17"/>
      <c r="AP26" s="17"/>
      <c r="AQ26" s="36">
        <f t="shared" si="24"/>
        <v>0</v>
      </c>
      <c r="AR26" s="17"/>
      <c r="AS26" s="17"/>
      <c r="AT26" s="17"/>
      <c r="AU26" s="17"/>
      <c r="AV26" s="36">
        <f t="shared" si="25"/>
        <v>0</v>
      </c>
      <c r="AW26" s="17"/>
      <c r="AX26" s="17"/>
      <c r="AY26" s="17"/>
      <c r="AZ26" s="17"/>
      <c r="BA26" s="36">
        <f t="shared" si="26"/>
        <v>0</v>
      </c>
    </row>
    <row r="27" ht="12.75" customHeight="1">
      <c r="A27" s="12" t="s">
        <v>52</v>
      </c>
      <c r="B27" s="13" t="s">
        <v>53</v>
      </c>
      <c r="C27" s="14">
        <f t="shared" ref="C27:BA27" si="27">SUM(C28:C38)</f>
        <v>74.329</v>
      </c>
      <c r="D27" s="14">
        <f t="shared" si="27"/>
        <v>0</v>
      </c>
      <c r="E27" s="14">
        <f t="shared" si="27"/>
        <v>30.016</v>
      </c>
      <c r="F27" s="14">
        <f t="shared" si="27"/>
        <v>15.851</v>
      </c>
      <c r="G27" s="14">
        <f t="shared" si="27"/>
        <v>18.071</v>
      </c>
      <c r="H27" s="14">
        <f t="shared" si="27"/>
        <v>63.938</v>
      </c>
      <c r="I27" s="14">
        <f t="shared" si="27"/>
        <v>0</v>
      </c>
      <c r="J27" s="14">
        <f t="shared" si="27"/>
        <v>1.73575</v>
      </c>
      <c r="K27" s="14">
        <f t="shared" si="27"/>
        <v>0.867875</v>
      </c>
      <c r="L27" s="14">
        <f t="shared" si="27"/>
        <v>0.867875</v>
      </c>
      <c r="M27" s="14">
        <f t="shared" si="27"/>
        <v>3.4715</v>
      </c>
      <c r="N27" s="14">
        <f t="shared" si="27"/>
        <v>0</v>
      </c>
      <c r="O27" s="14">
        <f t="shared" si="27"/>
        <v>0.15</v>
      </c>
      <c r="P27" s="14">
        <f t="shared" si="27"/>
        <v>0.075</v>
      </c>
      <c r="Q27" s="14">
        <f t="shared" si="27"/>
        <v>0.075</v>
      </c>
      <c r="R27" s="14">
        <f t="shared" si="27"/>
        <v>0.3</v>
      </c>
      <c r="S27" s="14">
        <f t="shared" si="27"/>
        <v>0</v>
      </c>
      <c r="T27" s="14">
        <f t="shared" si="27"/>
        <v>0.192</v>
      </c>
      <c r="U27" s="14">
        <f t="shared" si="27"/>
        <v>0.096</v>
      </c>
      <c r="V27" s="14">
        <f t="shared" si="27"/>
        <v>0.096</v>
      </c>
      <c r="W27" s="14">
        <f t="shared" si="27"/>
        <v>0.384</v>
      </c>
      <c r="X27" s="14">
        <f t="shared" si="27"/>
        <v>0</v>
      </c>
      <c r="Y27" s="14">
        <f t="shared" si="27"/>
        <v>0.21</v>
      </c>
      <c r="Z27" s="14">
        <f t="shared" si="27"/>
        <v>0.105</v>
      </c>
      <c r="AA27" s="14">
        <f t="shared" si="27"/>
        <v>0.105</v>
      </c>
      <c r="AB27" s="14">
        <f t="shared" si="27"/>
        <v>0.42</v>
      </c>
      <c r="AC27" s="14">
        <f t="shared" si="27"/>
        <v>0</v>
      </c>
      <c r="AD27" s="14">
        <f t="shared" si="27"/>
        <v>0</v>
      </c>
      <c r="AE27" s="14">
        <f t="shared" si="27"/>
        <v>0</v>
      </c>
      <c r="AF27" s="14">
        <f t="shared" si="27"/>
        <v>0</v>
      </c>
      <c r="AG27" s="14">
        <f t="shared" si="27"/>
        <v>0</v>
      </c>
      <c r="AH27" s="14">
        <f t="shared" si="27"/>
        <v>0</v>
      </c>
      <c r="AI27" s="14">
        <f t="shared" si="27"/>
        <v>1.37025</v>
      </c>
      <c r="AJ27" s="14">
        <f t="shared" si="27"/>
        <v>0.680125</v>
      </c>
      <c r="AK27" s="14">
        <f t="shared" si="27"/>
        <v>0.680125</v>
      </c>
      <c r="AL27" s="14">
        <f t="shared" si="27"/>
        <v>2.7405</v>
      </c>
      <c r="AM27" s="14">
        <f t="shared" si="27"/>
        <v>0</v>
      </c>
      <c r="AN27" s="14">
        <f t="shared" si="27"/>
        <v>1.246</v>
      </c>
      <c r="AO27" s="14">
        <f t="shared" si="27"/>
        <v>0.618</v>
      </c>
      <c r="AP27" s="14">
        <f t="shared" si="27"/>
        <v>0.618</v>
      </c>
      <c r="AQ27" s="14">
        <f t="shared" si="27"/>
        <v>2.492</v>
      </c>
      <c r="AR27" s="14">
        <f t="shared" si="27"/>
        <v>0</v>
      </c>
      <c r="AS27" s="14">
        <f t="shared" si="27"/>
        <v>0.14575</v>
      </c>
      <c r="AT27" s="14">
        <f t="shared" si="27"/>
        <v>0.072875</v>
      </c>
      <c r="AU27" s="14">
        <f t="shared" si="27"/>
        <v>0.072875</v>
      </c>
      <c r="AV27" s="14">
        <f t="shared" si="27"/>
        <v>0.2915</v>
      </c>
      <c r="AW27" s="14">
        <f t="shared" si="27"/>
        <v>0</v>
      </c>
      <c r="AX27" s="14">
        <f t="shared" si="27"/>
        <v>0.14575</v>
      </c>
      <c r="AY27" s="14">
        <f t="shared" si="27"/>
        <v>0.072875</v>
      </c>
      <c r="AZ27" s="14">
        <f t="shared" si="27"/>
        <v>0.072875</v>
      </c>
      <c r="BA27" s="14">
        <f t="shared" si="27"/>
        <v>0.2915</v>
      </c>
    </row>
    <row r="28" ht="12.75" customHeight="1">
      <c r="A28" s="15" t="s">
        <v>54</v>
      </c>
      <c r="B28" s="16" t="s">
        <v>55</v>
      </c>
      <c r="C28" s="35">
        <f t="shared" ref="C28:C38" si="28">H28+M28+R28+W28+AB28+AG28+AL28+AQ28+AV28+BA28</f>
        <v>0</v>
      </c>
      <c r="D28" s="17"/>
      <c r="E28" s="17"/>
      <c r="F28" s="17"/>
      <c r="G28" s="17"/>
      <c r="H28" s="36">
        <f t="shared" ref="H28:H38" si="29">SUM(D28:G28)</f>
        <v>0</v>
      </c>
      <c r="I28" s="17"/>
      <c r="J28" s="17"/>
      <c r="K28" s="17"/>
      <c r="L28" s="17"/>
      <c r="M28" s="36">
        <f t="shared" ref="M28:M38" si="30">SUM(I28:L28)</f>
        <v>0</v>
      </c>
      <c r="N28" s="17"/>
      <c r="O28" s="17"/>
      <c r="P28" s="17"/>
      <c r="Q28" s="17"/>
      <c r="R28" s="36">
        <f t="shared" ref="R28:R38" si="31">SUM(N28:Q28)</f>
        <v>0</v>
      </c>
      <c r="S28" s="17"/>
      <c r="T28" s="17"/>
      <c r="U28" s="17"/>
      <c r="V28" s="17"/>
      <c r="W28" s="36">
        <f t="shared" ref="W28:W38" si="32">SUM(S28:V28)</f>
        <v>0</v>
      </c>
      <c r="X28" s="17"/>
      <c r="Y28" s="17"/>
      <c r="Z28" s="17"/>
      <c r="AA28" s="17"/>
      <c r="AB28" s="36">
        <f t="shared" ref="AB28:AB38" si="33">SUM(X28:AA28)</f>
        <v>0</v>
      </c>
      <c r="AC28" s="17"/>
      <c r="AD28" s="17"/>
      <c r="AE28" s="17"/>
      <c r="AF28" s="17"/>
      <c r="AG28" s="36">
        <f t="shared" ref="AG28:AG38" si="34">SUM(AC28:AF28)</f>
        <v>0</v>
      </c>
      <c r="AH28" s="17"/>
      <c r="AI28" s="17"/>
      <c r="AJ28" s="17"/>
      <c r="AK28" s="17"/>
      <c r="AL28" s="36">
        <f t="shared" ref="AL28:AL30" si="35">SUM(AH28:AK28)</f>
        <v>0</v>
      </c>
      <c r="AM28" s="17"/>
      <c r="AN28" s="17"/>
      <c r="AO28" s="17"/>
      <c r="AP28" s="17"/>
      <c r="AQ28" s="36">
        <f t="shared" ref="AQ28:AQ30" si="36">SUM(AM28:AP28)</f>
        <v>0</v>
      </c>
      <c r="AR28" s="17"/>
      <c r="AS28" s="17"/>
      <c r="AT28" s="17"/>
      <c r="AU28" s="17"/>
      <c r="AV28" s="36">
        <f t="shared" ref="AV28:AV38" si="37">SUM(AR28:AU28)</f>
        <v>0</v>
      </c>
      <c r="AW28" s="17"/>
      <c r="AX28" s="17"/>
      <c r="AY28" s="17"/>
      <c r="AZ28" s="17"/>
      <c r="BA28" s="36">
        <f t="shared" ref="BA28:BA38" si="38">SUM(AW28:AZ28)</f>
        <v>0</v>
      </c>
    </row>
    <row r="29" ht="12.75" customHeight="1">
      <c r="A29" s="15" t="s">
        <v>56</v>
      </c>
      <c r="B29" s="16" t="s">
        <v>57</v>
      </c>
      <c r="C29" s="35">
        <f t="shared" si="28"/>
        <v>0</v>
      </c>
      <c r="D29" s="17"/>
      <c r="E29" s="17"/>
      <c r="F29" s="17"/>
      <c r="G29" s="17"/>
      <c r="H29" s="36">
        <f t="shared" si="29"/>
        <v>0</v>
      </c>
      <c r="I29" s="17"/>
      <c r="J29" s="17"/>
      <c r="K29" s="17"/>
      <c r="L29" s="17"/>
      <c r="M29" s="36">
        <f t="shared" si="30"/>
        <v>0</v>
      </c>
      <c r="N29" s="17"/>
      <c r="O29" s="17"/>
      <c r="P29" s="17"/>
      <c r="Q29" s="17"/>
      <c r="R29" s="36">
        <f t="shared" si="31"/>
        <v>0</v>
      </c>
      <c r="S29" s="17"/>
      <c r="T29" s="17"/>
      <c r="U29" s="17"/>
      <c r="V29" s="17"/>
      <c r="W29" s="36">
        <f t="shared" si="32"/>
        <v>0</v>
      </c>
      <c r="X29" s="17"/>
      <c r="Y29" s="17"/>
      <c r="Z29" s="17"/>
      <c r="AA29" s="17"/>
      <c r="AB29" s="36">
        <f t="shared" si="33"/>
        <v>0</v>
      </c>
      <c r="AC29" s="17"/>
      <c r="AD29" s="17"/>
      <c r="AE29" s="17"/>
      <c r="AF29" s="17"/>
      <c r="AG29" s="36">
        <f t="shared" si="34"/>
        <v>0</v>
      </c>
      <c r="AH29" s="17"/>
      <c r="AI29" s="17"/>
      <c r="AJ29" s="17"/>
      <c r="AK29" s="17"/>
      <c r="AL29" s="36">
        <f t="shared" si="35"/>
        <v>0</v>
      </c>
      <c r="AM29" s="17"/>
      <c r="AN29" s="17"/>
      <c r="AO29" s="17"/>
      <c r="AP29" s="17"/>
      <c r="AQ29" s="36">
        <f t="shared" si="36"/>
        <v>0</v>
      </c>
      <c r="AR29" s="17"/>
      <c r="AS29" s="17"/>
      <c r="AT29" s="17"/>
      <c r="AU29" s="17"/>
      <c r="AV29" s="36">
        <f t="shared" si="37"/>
        <v>0</v>
      </c>
      <c r="AW29" s="17"/>
      <c r="AX29" s="17"/>
      <c r="AY29" s="17"/>
      <c r="AZ29" s="17"/>
      <c r="BA29" s="36">
        <f t="shared" si="38"/>
        <v>0</v>
      </c>
    </row>
    <row r="30" ht="12.75" customHeight="1">
      <c r="A30" s="15" t="s">
        <v>58</v>
      </c>
      <c r="B30" s="16" t="s">
        <v>59</v>
      </c>
      <c r="C30" s="35">
        <f t="shared" si="28"/>
        <v>0</v>
      </c>
      <c r="D30" s="17"/>
      <c r="E30" s="17"/>
      <c r="F30" s="17"/>
      <c r="G30" s="17"/>
      <c r="H30" s="36">
        <f t="shared" si="29"/>
        <v>0</v>
      </c>
      <c r="I30" s="17"/>
      <c r="J30" s="17"/>
      <c r="K30" s="17"/>
      <c r="L30" s="17"/>
      <c r="M30" s="36">
        <f t="shared" si="30"/>
        <v>0</v>
      </c>
      <c r="N30" s="17"/>
      <c r="O30" s="17"/>
      <c r="P30" s="17"/>
      <c r="Q30" s="17"/>
      <c r="R30" s="36">
        <f t="shared" si="31"/>
        <v>0</v>
      </c>
      <c r="S30" s="17"/>
      <c r="T30" s="17"/>
      <c r="U30" s="17"/>
      <c r="V30" s="17"/>
      <c r="W30" s="36">
        <f t="shared" si="32"/>
        <v>0</v>
      </c>
      <c r="X30" s="17"/>
      <c r="Y30" s="17"/>
      <c r="Z30" s="17"/>
      <c r="AA30" s="17"/>
      <c r="AB30" s="36">
        <f t="shared" si="33"/>
        <v>0</v>
      </c>
      <c r="AC30" s="17"/>
      <c r="AD30" s="17"/>
      <c r="AE30" s="17"/>
      <c r="AF30" s="17"/>
      <c r="AG30" s="36">
        <f t="shared" si="34"/>
        <v>0</v>
      </c>
      <c r="AH30" s="17"/>
      <c r="AI30" s="17"/>
      <c r="AJ30" s="17"/>
      <c r="AK30" s="17"/>
      <c r="AL30" s="36">
        <f t="shared" si="35"/>
        <v>0</v>
      </c>
      <c r="AM30" s="17"/>
      <c r="AN30" s="17"/>
      <c r="AO30" s="17"/>
      <c r="AP30" s="17"/>
      <c r="AQ30" s="36">
        <f t="shared" si="36"/>
        <v>0</v>
      </c>
      <c r="AR30" s="17"/>
      <c r="AS30" s="17"/>
      <c r="AT30" s="17"/>
      <c r="AU30" s="17"/>
      <c r="AV30" s="36">
        <f t="shared" si="37"/>
        <v>0</v>
      </c>
      <c r="AW30" s="17"/>
      <c r="AX30" s="17"/>
      <c r="AY30" s="17"/>
      <c r="AZ30" s="17"/>
      <c r="BA30" s="36">
        <f t="shared" si="38"/>
        <v>0</v>
      </c>
    </row>
    <row r="31" ht="12.75" customHeight="1">
      <c r="A31" s="15" t="s">
        <v>60</v>
      </c>
      <c r="B31" s="16" t="s">
        <v>61</v>
      </c>
      <c r="C31" s="35">
        <f t="shared" si="28"/>
        <v>33.88</v>
      </c>
      <c r="D31" s="17"/>
      <c r="E31" s="19">
        <v>14.2</v>
      </c>
      <c r="F31" s="19">
        <v>7.86</v>
      </c>
      <c r="G31" s="19">
        <v>7.1</v>
      </c>
      <c r="H31" s="36">
        <f t="shared" si="29"/>
        <v>29.16</v>
      </c>
      <c r="I31" s="17"/>
      <c r="J31" s="17"/>
      <c r="K31" s="17"/>
      <c r="L31" s="17"/>
      <c r="M31" s="36">
        <f t="shared" si="30"/>
        <v>0</v>
      </c>
      <c r="N31" s="17"/>
      <c r="O31" s="17"/>
      <c r="P31" s="17"/>
      <c r="Q31" s="17"/>
      <c r="R31" s="36">
        <f t="shared" si="31"/>
        <v>0</v>
      </c>
      <c r="S31" s="17"/>
      <c r="T31" s="17"/>
      <c r="U31" s="17"/>
      <c r="V31" s="17"/>
      <c r="W31" s="36">
        <f t="shared" si="32"/>
        <v>0</v>
      </c>
      <c r="X31" s="17"/>
      <c r="Y31" s="17"/>
      <c r="Z31" s="17"/>
      <c r="AA31" s="17"/>
      <c r="AB31" s="36">
        <f t="shared" si="33"/>
        <v>0</v>
      </c>
      <c r="AC31" s="17"/>
      <c r="AD31" s="17"/>
      <c r="AE31" s="17"/>
      <c r="AF31" s="17"/>
      <c r="AG31" s="36">
        <f t="shared" si="34"/>
        <v>0</v>
      </c>
      <c r="AH31" s="17"/>
      <c r="AI31" s="19">
        <v>1.18</v>
      </c>
      <c r="AJ31" s="19">
        <v>0.585</v>
      </c>
      <c r="AK31" s="19">
        <v>0.585</v>
      </c>
      <c r="AL31" s="38">
        <v>2.36</v>
      </c>
      <c r="AM31" s="17"/>
      <c r="AN31" s="19">
        <v>1.18</v>
      </c>
      <c r="AO31" s="19">
        <v>0.585</v>
      </c>
      <c r="AP31" s="19">
        <v>0.585</v>
      </c>
      <c r="AQ31" s="38">
        <v>2.36</v>
      </c>
      <c r="AR31" s="17"/>
      <c r="AS31" s="17"/>
      <c r="AT31" s="17"/>
      <c r="AU31" s="17"/>
      <c r="AV31" s="36">
        <f t="shared" si="37"/>
        <v>0</v>
      </c>
      <c r="AW31" s="17"/>
      <c r="AX31" s="17"/>
      <c r="AY31" s="17"/>
      <c r="AZ31" s="17"/>
      <c r="BA31" s="36">
        <f t="shared" si="38"/>
        <v>0</v>
      </c>
    </row>
    <row r="32" ht="12.75" customHeight="1">
      <c r="A32" s="15" t="s">
        <v>62</v>
      </c>
      <c r="B32" s="16" t="s">
        <v>63</v>
      </c>
      <c r="C32" s="35">
        <f t="shared" si="28"/>
        <v>5.869</v>
      </c>
      <c r="D32" s="17"/>
      <c r="E32" s="19">
        <v>0.066</v>
      </c>
      <c r="F32" s="19">
        <v>0.066</v>
      </c>
      <c r="G32" s="19">
        <v>0.066</v>
      </c>
      <c r="H32" s="36">
        <f t="shared" si="29"/>
        <v>0.198</v>
      </c>
      <c r="I32" s="17"/>
      <c r="J32" s="19">
        <v>1.73575</v>
      </c>
      <c r="K32" s="19">
        <v>0.867875</v>
      </c>
      <c r="L32" s="19">
        <v>0.867875</v>
      </c>
      <c r="M32" s="36">
        <f t="shared" si="30"/>
        <v>3.4715</v>
      </c>
      <c r="N32" s="17"/>
      <c r="O32" s="19">
        <v>0.15</v>
      </c>
      <c r="P32" s="19">
        <v>0.075</v>
      </c>
      <c r="Q32" s="19">
        <v>0.075</v>
      </c>
      <c r="R32" s="36">
        <f t="shared" si="31"/>
        <v>0.3</v>
      </c>
      <c r="S32" s="17"/>
      <c r="T32" s="19">
        <v>0.192</v>
      </c>
      <c r="U32" s="19">
        <v>0.096</v>
      </c>
      <c r="V32" s="19">
        <v>0.096</v>
      </c>
      <c r="W32" s="36">
        <f t="shared" si="32"/>
        <v>0.384</v>
      </c>
      <c r="X32" s="17"/>
      <c r="Y32" s="19">
        <v>0.21</v>
      </c>
      <c r="Z32" s="19">
        <v>0.105</v>
      </c>
      <c r="AA32" s="19">
        <v>0.105</v>
      </c>
      <c r="AB32" s="36">
        <f t="shared" si="33"/>
        <v>0.42</v>
      </c>
      <c r="AC32" s="17"/>
      <c r="AD32" s="17"/>
      <c r="AE32" s="17"/>
      <c r="AF32" s="17"/>
      <c r="AG32" s="36">
        <f t="shared" si="34"/>
        <v>0</v>
      </c>
      <c r="AH32" s="17"/>
      <c r="AI32" s="19">
        <v>0.19025</v>
      </c>
      <c r="AJ32" s="19">
        <v>0.095125</v>
      </c>
      <c r="AK32" s="19">
        <v>0.095125</v>
      </c>
      <c r="AL32" s="36">
        <f t="shared" ref="AL32:AL38" si="39">SUM(AH32:AK32)</f>
        <v>0.3805</v>
      </c>
      <c r="AM32" s="17"/>
      <c r="AN32" s="19">
        <v>0.066</v>
      </c>
      <c r="AO32" s="19">
        <v>0.033</v>
      </c>
      <c r="AP32" s="19">
        <v>0.033</v>
      </c>
      <c r="AQ32" s="36">
        <f t="shared" ref="AQ32:AQ38" si="40">SUM(AM32:AP32)</f>
        <v>0.132</v>
      </c>
      <c r="AR32" s="17"/>
      <c r="AS32" s="19">
        <v>0.14575</v>
      </c>
      <c r="AT32" s="19">
        <v>0.072875</v>
      </c>
      <c r="AU32" s="19">
        <v>0.072875</v>
      </c>
      <c r="AV32" s="36">
        <f t="shared" si="37"/>
        <v>0.2915</v>
      </c>
      <c r="AW32" s="17"/>
      <c r="AX32" s="19">
        <v>0.14575</v>
      </c>
      <c r="AY32" s="19">
        <v>0.072875</v>
      </c>
      <c r="AZ32" s="19">
        <v>0.072875</v>
      </c>
      <c r="BA32" s="36">
        <f t="shared" si="38"/>
        <v>0.2915</v>
      </c>
    </row>
    <row r="33" ht="12.75" customHeight="1">
      <c r="A33" s="15" t="s">
        <v>64</v>
      </c>
      <c r="B33" s="16" t="s">
        <v>65</v>
      </c>
      <c r="C33" s="35">
        <f t="shared" si="28"/>
        <v>0.05</v>
      </c>
      <c r="D33" s="17"/>
      <c r="E33" s="17"/>
      <c r="F33" s="19">
        <v>0.05</v>
      </c>
      <c r="G33" s="17"/>
      <c r="H33" s="36">
        <f t="shared" si="29"/>
        <v>0.05</v>
      </c>
      <c r="I33" s="17"/>
      <c r="J33" s="17"/>
      <c r="K33" s="17"/>
      <c r="L33" s="17"/>
      <c r="M33" s="36">
        <f t="shared" si="30"/>
        <v>0</v>
      </c>
      <c r="N33" s="17"/>
      <c r="O33" s="17"/>
      <c r="P33" s="17"/>
      <c r="Q33" s="17"/>
      <c r="R33" s="36">
        <f t="shared" si="31"/>
        <v>0</v>
      </c>
      <c r="S33" s="17"/>
      <c r="T33" s="17"/>
      <c r="U33" s="17"/>
      <c r="V33" s="17"/>
      <c r="W33" s="36">
        <f t="shared" si="32"/>
        <v>0</v>
      </c>
      <c r="X33" s="17"/>
      <c r="Y33" s="17"/>
      <c r="Z33" s="17"/>
      <c r="AA33" s="17"/>
      <c r="AB33" s="36">
        <f t="shared" si="33"/>
        <v>0</v>
      </c>
      <c r="AC33" s="17"/>
      <c r="AD33" s="17"/>
      <c r="AE33" s="17"/>
      <c r="AF33" s="17"/>
      <c r="AG33" s="36">
        <f t="shared" si="34"/>
        <v>0</v>
      </c>
      <c r="AH33" s="17"/>
      <c r="AI33" s="17"/>
      <c r="AJ33" s="17"/>
      <c r="AK33" s="17"/>
      <c r="AL33" s="36">
        <f t="shared" si="39"/>
        <v>0</v>
      </c>
      <c r="AM33" s="17"/>
      <c r="AN33" s="17"/>
      <c r="AO33" s="17"/>
      <c r="AP33" s="17"/>
      <c r="AQ33" s="36">
        <f t="shared" si="40"/>
        <v>0</v>
      </c>
      <c r="AR33" s="17"/>
      <c r="AS33" s="17"/>
      <c r="AT33" s="17"/>
      <c r="AU33" s="17"/>
      <c r="AV33" s="36">
        <f t="shared" si="37"/>
        <v>0</v>
      </c>
      <c r="AW33" s="17"/>
      <c r="AX33" s="17"/>
      <c r="AY33" s="17"/>
      <c r="AZ33" s="17"/>
      <c r="BA33" s="36">
        <f t="shared" si="38"/>
        <v>0</v>
      </c>
    </row>
    <row r="34" ht="12.75" customHeight="1">
      <c r="A34" s="15" t="s">
        <v>66</v>
      </c>
      <c r="B34" s="16" t="s">
        <v>67</v>
      </c>
      <c r="C34" s="35">
        <f t="shared" si="28"/>
        <v>3.03</v>
      </c>
      <c r="D34" s="17"/>
      <c r="E34" s="17"/>
      <c r="F34" s="17"/>
      <c r="G34" s="19">
        <v>3.03</v>
      </c>
      <c r="H34" s="36">
        <f t="shared" si="29"/>
        <v>3.03</v>
      </c>
      <c r="I34" s="17"/>
      <c r="J34" s="17"/>
      <c r="K34" s="17"/>
      <c r="L34" s="17"/>
      <c r="M34" s="36">
        <f t="shared" si="30"/>
        <v>0</v>
      </c>
      <c r="N34" s="17"/>
      <c r="O34" s="17"/>
      <c r="P34" s="17"/>
      <c r="Q34" s="17"/>
      <c r="R34" s="36">
        <f t="shared" si="31"/>
        <v>0</v>
      </c>
      <c r="S34" s="17"/>
      <c r="T34" s="17"/>
      <c r="U34" s="17"/>
      <c r="V34" s="17"/>
      <c r="W34" s="36">
        <f t="shared" si="32"/>
        <v>0</v>
      </c>
      <c r="X34" s="17"/>
      <c r="Y34" s="17"/>
      <c r="Z34" s="17"/>
      <c r="AA34" s="17"/>
      <c r="AB34" s="36">
        <f t="shared" si="33"/>
        <v>0</v>
      </c>
      <c r="AC34" s="17"/>
      <c r="AD34" s="17"/>
      <c r="AE34" s="17"/>
      <c r="AF34" s="17"/>
      <c r="AG34" s="36">
        <f t="shared" si="34"/>
        <v>0</v>
      </c>
      <c r="AH34" s="17"/>
      <c r="AI34" s="17"/>
      <c r="AJ34" s="17"/>
      <c r="AK34" s="17"/>
      <c r="AL34" s="36">
        <f t="shared" si="39"/>
        <v>0</v>
      </c>
      <c r="AM34" s="17"/>
      <c r="AN34" s="17"/>
      <c r="AO34" s="17"/>
      <c r="AP34" s="17"/>
      <c r="AQ34" s="36">
        <f t="shared" si="40"/>
        <v>0</v>
      </c>
      <c r="AR34" s="17"/>
      <c r="AS34" s="17"/>
      <c r="AT34" s="17"/>
      <c r="AU34" s="17"/>
      <c r="AV34" s="36">
        <f t="shared" si="37"/>
        <v>0</v>
      </c>
      <c r="AW34" s="17"/>
      <c r="AX34" s="17"/>
      <c r="AY34" s="17"/>
      <c r="AZ34" s="17"/>
      <c r="BA34" s="36">
        <f t="shared" si="38"/>
        <v>0</v>
      </c>
    </row>
    <row r="35" ht="12.75" customHeight="1">
      <c r="A35" s="15" t="s">
        <v>68</v>
      </c>
      <c r="B35" s="16" t="s">
        <v>17</v>
      </c>
      <c r="C35" s="35">
        <f t="shared" si="28"/>
        <v>10.5</v>
      </c>
      <c r="D35" s="17"/>
      <c r="E35" s="19">
        <v>5.25</v>
      </c>
      <c r="F35" s="19">
        <v>2.625</v>
      </c>
      <c r="G35" s="19">
        <v>2.625</v>
      </c>
      <c r="H35" s="36">
        <f t="shared" si="29"/>
        <v>10.5</v>
      </c>
      <c r="I35" s="17"/>
      <c r="J35" s="17"/>
      <c r="K35" s="17"/>
      <c r="L35" s="17"/>
      <c r="M35" s="36">
        <f t="shared" si="30"/>
        <v>0</v>
      </c>
      <c r="N35" s="17"/>
      <c r="O35" s="17"/>
      <c r="P35" s="17"/>
      <c r="Q35" s="17"/>
      <c r="R35" s="36">
        <f t="shared" si="31"/>
        <v>0</v>
      </c>
      <c r="S35" s="17"/>
      <c r="T35" s="19"/>
      <c r="U35" s="19"/>
      <c r="V35" s="19"/>
      <c r="W35" s="36">
        <f t="shared" si="32"/>
        <v>0</v>
      </c>
      <c r="X35" s="17"/>
      <c r="Y35" s="17"/>
      <c r="Z35" s="17"/>
      <c r="AA35" s="17"/>
      <c r="AB35" s="36">
        <f t="shared" si="33"/>
        <v>0</v>
      </c>
      <c r="AC35" s="17"/>
      <c r="AD35" s="17"/>
      <c r="AE35" s="17"/>
      <c r="AF35" s="17"/>
      <c r="AG35" s="36">
        <f t="shared" si="34"/>
        <v>0</v>
      </c>
      <c r="AH35" s="17"/>
      <c r="AI35" s="17"/>
      <c r="AJ35" s="17"/>
      <c r="AK35" s="17"/>
      <c r="AL35" s="36">
        <f t="shared" si="39"/>
        <v>0</v>
      </c>
      <c r="AM35" s="17"/>
      <c r="AN35" s="17"/>
      <c r="AO35" s="17"/>
      <c r="AP35" s="17"/>
      <c r="AQ35" s="36">
        <f t="shared" si="40"/>
        <v>0</v>
      </c>
      <c r="AR35" s="17"/>
      <c r="AS35" s="17"/>
      <c r="AT35" s="17"/>
      <c r="AU35" s="17"/>
      <c r="AV35" s="36">
        <f t="shared" si="37"/>
        <v>0</v>
      </c>
      <c r="AW35" s="17"/>
      <c r="AX35" s="17"/>
      <c r="AY35" s="17"/>
      <c r="AZ35" s="17"/>
      <c r="BA35" s="36">
        <f t="shared" si="38"/>
        <v>0</v>
      </c>
    </row>
    <row r="36" ht="12.75" customHeight="1">
      <c r="A36" s="15" t="s">
        <v>69</v>
      </c>
      <c r="B36" s="16" t="s">
        <v>19</v>
      </c>
      <c r="C36" s="35">
        <f t="shared" si="28"/>
        <v>21</v>
      </c>
      <c r="D36" s="17"/>
      <c r="E36" s="19">
        <v>10.5</v>
      </c>
      <c r="F36" s="19">
        <v>5.25</v>
      </c>
      <c r="G36" s="19">
        <v>5.25</v>
      </c>
      <c r="H36" s="36">
        <f t="shared" si="29"/>
        <v>21</v>
      </c>
      <c r="I36" s="17"/>
      <c r="J36" s="17"/>
      <c r="K36" s="17"/>
      <c r="L36" s="17"/>
      <c r="M36" s="36">
        <f t="shared" si="30"/>
        <v>0</v>
      </c>
      <c r="N36" s="17"/>
      <c r="O36" s="17"/>
      <c r="P36" s="17"/>
      <c r="Q36" s="17"/>
      <c r="R36" s="36">
        <f t="shared" si="31"/>
        <v>0</v>
      </c>
      <c r="S36" s="17"/>
      <c r="T36" s="17"/>
      <c r="U36" s="17"/>
      <c r="V36" s="17"/>
      <c r="W36" s="36">
        <f t="shared" si="32"/>
        <v>0</v>
      </c>
      <c r="X36" s="17"/>
      <c r="Y36" s="17"/>
      <c r="Z36" s="17"/>
      <c r="AA36" s="17"/>
      <c r="AB36" s="36">
        <f t="shared" si="33"/>
        <v>0</v>
      </c>
      <c r="AC36" s="17"/>
      <c r="AD36" s="17"/>
      <c r="AE36" s="17"/>
      <c r="AF36" s="17"/>
      <c r="AG36" s="36">
        <f t="shared" si="34"/>
        <v>0</v>
      </c>
      <c r="AH36" s="17"/>
      <c r="AI36" s="17"/>
      <c r="AJ36" s="17"/>
      <c r="AK36" s="17"/>
      <c r="AL36" s="36">
        <f t="shared" si="39"/>
        <v>0</v>
      </c>
      <c r="AM36" s="17"/>
      <c r="AN36" s="17"/>
      <c r="AO36" s="17"/>
      <c r="AP36" s="17"/>
      <c r="AQ36" s="36">
        <f t="shared" si="40"/>
        <v>0</v>
      </c>
      <c r="AR36" s="17"/>
      <c r="AS36" s="17"/>
      <c r="AT36" s="17"/>
      <c r="AU36" s="17"/>
      <c r="AV36" s="36">
        <f t="shared" si="37"/>
        <v>0</v>
      </c>
      <c r="AW36" s="17"/>
      <c r="AX36" s="17"/>
      <c r="AY36" s="17"/>
      <c r="AZ36" s="17"/>
      <c r="BA36" s="36">
        <f t="shared" si="38"/>
        <v>0</v>
      </c>
    </row>
    <row r="37" ht="12.75" customHeight="1">
      <c r="A37" s="15" t="s">
        <v>70</v>
      </c>
      <c r="B37" s="16" t="s">
        <v>71</v>
      </c>
      <c r="C37" s="35">
        <f t="shared" si="28"/>
        <v>0</v>
      </c>
      <c r="D37" s="17"/>
      <c r="E37" s="17"/>
      <c r="F37" s="17"/>
      <c r="G37" s="17"/>
      <c r="H37" s="36">
        <f t="shared" si="29"/>
        <v>0</v>
      </c>
      <c r="I37" s="17"/>
      <c r="J37" s="17"/>
      <c r="K37" s="17"/>
      <c r="L37" s="17"/>
      <c r="M37" s="36">
        <f t="shared" si="30"/>
        <v>0</v>
      </c>
      <c r="N37" s="17"/>
      <c r="O37" s="17"/>
      <c r="P37" s="17"/>
      <c r="Q37" s="17"/>
      <c r="R37" s="36">
        <f t="shared" si="31"/>
        <v>0</v>
      </c>
      <c r="S37" s="17"/>
      <c r="T37" s="17"/>
      <c r="U37" s="17"/>
      <c r="V37" s="17"/>
      <c r="W37" s="36">
        <f t="shared" si="32"/>
        <v>0</v>
      </c>
      <c r="X37" s="17"/>
      <c r="Y37" s="17"/>
      <c r="Z37" s="17"/>
      <c r="AA37" s="17"/>
      <c r="AB37" s="36">
        <f t="shared" si="33"/>
        <v>0</v>
      </c>
      <c r="AC37" s="17"/>
      <c r="AD37" s="17"/>
      <c r="AE37" s="17"/>
      <c r="AF37" s="17"/>
      <c r="AG37" s="36">
        <f t="shared" si="34"/>
        <v>0</v>
      </c>
      <c r="AH37" s="17"/>
      <c r="AI37" s="17"/>
      <c r="AJ37" s="17"/>
      <c r="AK37" s="17"/>
      <c r="AL37" s="36">
        <f t="shared" si="39"/>
        <v>0</v>
      </c>
      <c r="AM37" s="17"/>
      <c r="AN37" s="17"/>
      <c r="AO37" s="17"/>
      <c r="AP37" s="17"/>
      <c r="AQ37" s="36">
        <f t="shared" si="40"/>
        <v>0</v>
      </c>
      <c r="AR37" s="17"/>
      <c r="AS37" s="17"/>
      <c r="AT37" s="17"/>
      <c r="AU37" s="17"/>
      <c r="AV37" s="36">
        <f t="shared" si="37"/>
        <v>0</v>
      </c>
      <c r="AW37" s="17"/>
      <c r="AX37" s="17"/>
      <c r="AY37" s="17"/>
      <c r="AZ37" s="17"/>
      <c r="BA37" s="36">
        <f t="shared" si="38"/>
        <v>0</v>
      </c>
    </row>
    <row r="38" ht="12.75" customHeight="1">
      <c r="A38" s="15" t="s">
        <v>72</v>
      </c>
      <c r="B38" s="16" t="s">
        <v>45</v>
      </c>
      <c r="C38" s="35">
        <f t="shared" si="28"/>
        <v>0</v>
      </c>
      <c r="D38" s="17"/>
      <c r="E38" s="17"/>
      <c r="F38" s="17"/>
      <c r="G38" s="17"/>
      <c r="H38" s="36">
        <f t="shared" si="29"/>
        <v>0</v>
      </c>
      <c r="I38" s="17"/>
      <c r="J38" s="17"/>
      <c r="K38" s="17"/>
      <c r="L38" s="17"/>
      <c r="M38" s="36">
        <f t="shared" si="30"/>
        <v>0</v>
      </c>
      <c r="N38" s="17"/>
      <c r="O38" s="17"/>
      <c r="P38" s="17"/>
      <c r="Q38" s="17"/>
      <c r="R38" s="36">
        <f t="shared" si="31"/>
        <v>0</v>
      </c>
      <c r="S38" s="17"/>
      <c r="T38" s="17"/>
      <c r="U38" s="17"/>
      <c r="V38" s="17"/>
      <c r="W38" s="36">
        <f t="shared" si="32"/>
        <v>0</v>
      </c>
      <c r="X38" s="17"/>
      <c r="Y38" s="17"/>
      <c r="Z38" s="17"/>
      <c r="AA38" s="17"/>
      <c r="AB38" s="36">
        <f t="shared" si="33"/>
        <v>0</v>
      </c>
      <c r="AC38" s="17"/>
      <c r="AD38" s="17"/>
      <c r="AE38" s="17"/>
      <c r="AF38" s="17"/>
      <c r="AG38" s="36">
        <f t="shared" si="34"/>
        <v>0</v>
      </c>
      <c r="AH38" s="17"/>
      <c r="AI38" s="17"/>
      <c r="AJ38" s="17"/>
      <c r="AK38" s="17"/>
      <c r="AL38" s="36">
        <f t="shared" si="39"/>
        <v>0</v>
      </c>
      <c r="AM38" s="17"/>
      <c r="AN38" s="17"/>
      <c r="AO38" s="17"/>
      <c r="AP38" s="17"/>
      <c r="AQ38" s="36">
        <f t="shared" si="40"/>
        <v>0</v>
      </c>
      <c r="AR38" s="17"/>
      <c r="AS38" s="17"/>
      <c r="AT38" s="17"/>
      <c r="AU38" s="17"/>
      <c r="AV38" s="36">
        <f t="shared" si="37"/>
        <v>0</v>
      </c>
      <c r="AW38" s="17"/>
      <c r="AX38" s="17"/>
      <c r="AY38" s="17"/>
      <c r="AZ38" s="17"/>
      <c r="BA38" s="36">
        <f t="shared" si="38"/>
        <v>0</v>
      </c>
    </row>
    <row r="39" ht="12.75" customHeight="1">
      <c r="A39" s="12" t="s">
        <v>73</v>
      </c>
      <c r="B39" s="13" t="s">
        <v>74</v>
      </c>
      <c r="C39" s="14">
        <f t="shared" ref="C39:BA39" si="41">SUM(C40:C42)</f>
        <v>71.3387</v>
      </c>
      <c r="D39" s="14">
        <f t="shared" si="41"/>
        <v>17.035925</v>
      </c>
      <c r="E39" s="14">
        <f t="shared" si="41"/>
        <v>17.035925</v>
      </c>
      <c r="F39" s="14">
        <f t="shared" si="41"/>
        <v>17.035925</v>
      </c>
      <c r="G39" s="14">
        <f t="shared" si="41"/>
        <v>17.035925</v>
      </c>
      <c r="H39" s="14">
        <f t="shared" si="41"/>
        <v>68.1437</v>
      </c>
      <c r="I39" s="14">
        <f t="shared" si="41"/>
        <v>0.16875</v>
      </c>
      <c r="J39" s="14">
        <f t="shared" si="41"/>
        <v>0.16875</v>
      </c>
      <c r="K39" s="14">
        <f t="shared" si="41"/>
        <v>0.16875</v>
      </c>
      <c r="L39" s="14">
        <f t="shared" si="41"/>
        <v>0.16875</v>
      </c>
      <c r="M39" s="39">
        <f t="shared" si="41"/>
        <v>0.675</v>
      </c>
      <c r="N39" s="14">
        <f t="shared" si="41"/>
        <v>0.08625</v>
      </c>
      <c r="O39" s="14">
        <f t="shared" si="41"/>
        <v>0.08625</v>
      </c>
      <c r="P39" s="14">
        <f t="shared" si="41"/>
        <v>0.08625</v>
      </c>
      <c r="Q39" s="14">
        <f t="shared" si="41"/>
        <v>0.08625</v>
      </c>
      <c r="R39" s="39">
        <f t="shared" si="41"/>
        <v>0.345</v>
      </c>
      <c r="S39" s="14">
        <f t="shared" si="41"/>
        <v>0.01125</v>
      </c>
      <c r="T39" s="14">
        <f t="shared" si="41"/>
        <v>0.01125</v>
      </c>
      <c r="U39" s="14">
        <f t="shared" si="41"/>
        <v>0.01125</v>
      </c>
      <c r="V39" s="14">
        <f t="shared" si="41"/>
        <v>0.01125</v>
      </c>
      <c r="W39" s="14">
        <f t="shared" si="41"/>
        <v>0.045</v>
      </c>
      <c r="X39" s="14">
        <f t="shared" si="41"/>
        <v>0.09</v>
      </c>
      <c r="Y39" s="14">
        <f t="shared" si="41"/>
        <v>0.09</v>
      </c>
      <c r="Z39" s="14">
        <f t="shared" si="41"/>
        <v>0.09</v>
      </c>
      <c r="AA39" s="14">
        <f t="shared" si="41"/>
        <v>0.09</v>
      </c>
      <c r="AB39" s="14">
        <f t="shared" si="41"/>
        <v>0.36</v>
      </c>
      <c r="AC39" s="14">
        <f t="shared" si="41"/>
        <v>0.075</v>
      </c>
      <c r="AD39" s="14">
        <f t="shared" si="41"/>
        <v>0.075</v>
      </c>
      <c r="AE39" s="14">
        <f t="shared" si="41"/>
        <v>0.075</v>
      </c>
      <c r="AF39" s="14">
        <f t="shared" si="41"/>
        <v>0.075</v>
      </c>
      <c r="AG39" s="14">
        <f t="shared" si="41"/>
        <v>0.3</v>
      </c>
      <c r="AH39" s="14">
        <f t="shared" si="41"/>
        <v>0.09</v>
      </c>
      <c r="AI39" s="14">
        <f t="shared" si="41"/>
        <v>0.09</v>
      </c>
      <c r="AJ39" s="14">
        <f t="shared" si="41"/>
        <v>0.09</v>
      </c>
      <c r="AK39" s="14">
        <f t="shared" si="41"/>
        <v>0.09</v>
      </c>
      <c r="AL39" s="14">
        <f t="shared" si="41"/>
        <v>0.36</v>
      </c>
      <c r="AM39" s="14">
        <f t="shared" si="41"/>
        <v>0.10125</v>
      </c>
      <c r="AN39" s="14">
        <f t="shared" si="41"/>
        <v>0.10125</v>
      </c>
      <c r="AO39" s="14">
        <f t="shared" si="41"/>
        <v>0.10125</v>
      </c>
      <c r="AP39" s="14">
        <f t="shared" si="41"/>
        <v>0.10125</v>
      </c>
      <c r="AQ39" s="39">
        <f t="shared" si="41"/>
        <v>0.405</v>
      </c>
      <c r="AR39" s="14">
        <f t="shared" si="41"/>
        <v>0.08625</v>
      </c>
      <c r="AS39" s="14">
        <f t="shared" si="41"/>
        <v>0.08625</v>
      </c>
      <c r="AT39" s="14">
        <f t="shared" si="41"/>
        <v>0.08625</v>
      </c>
      <c r="AU39" s="14">
        <f t="shared" si="41"/>
        <v>0.08625</v>
      </c>
      <c r="AV39" s="14">
        <f t="shared" si="41"/>
        <v>0.345</v>
      </c>
      <c r="AW39" s="14">
        <f t="shared" si="41"/>
        <v>0.09</v>
      </c>
      <c r="AX39" s="14">
        <f t="shared" si="41"/>
        <v>0.09</v>
      </c>
      <c r="AY39" s="14">
        <f t="shared" si="41"/>
        <v>0.09</v>
      </c>
      <c r="AZ39" s="14">
        <f t="shared" si="41"/>
        <v>0.09</v>
      </c>
      <c r="BA39" s="14">
        <f t="shared" si="41"/>
        <v>0.36</v>
      </c>
    </row>
    <row r="40" ht="12.75" customHeight="1">
      <c r="A40" s="15">
        <v>32.0</v>
      </c>
      <c r="B40" s="16" t="s">
        <v>75</v>
      </c>
      <c r="C40" s="35">
        <f t="shared" ref="C40:C42" si="42">H40+M40+R40+W40+AB40+AG40+AL40+AQ40+AV40+BA40</f>
        <v>71.3387</v>
      </c>
      <c r="D40" s="19">
        <v>17.035925</v>
      </c>
      <c r="E40" s="19">
        <v>17.035925</v>
      </c>
      <c r="F40" s="19">
        <v>17.035925</v>
      </c>
      <c r="G40" s="19">
        <v>17.035925</v>
      </c>
      <c r="H40" s="36">
        <f t="shared" ref="H40:H42" si="43">SUM(D40:G40)</f>
        <v>68.1437</v>
      </c>
      <c r="I40" s="19">
        <v>0.16875</v>
      </c>
      <c r="J40" s="19">
        <v>0.16875</v>
      </c>
      <c r="K40" s="19">
        <v>0.16875</v>
      </c>
      <c r="L40" s="19">
        <v>0.16875</v>
      </c>
      <c r="M40" s="36">
        <f t="shared" ref="M40:M42" si="44">SUM(I40:L40)</f>
        <v>0.675</v>
      </c>
      <c r="N40" s="19">
        <v>0.08625</v>
      </c>
      <c r="O40" s="19">
        <v>0.08625</v>
      </c>
      <c r="P40" s="19">
        <v>0.08625</v>
      </c>
      <c r="Q40" s="19">
        <v>0.08625</v>
      </c>
      <c r="R40" s="36">
        <f t="shared" ref="R40:R42" si="45">SUM(N40:Q40)</f>
        <v>0.345</v>
      </c>
      <c r="S40" s="40">
        <v>0.01125</v>
      </c>
      <c r="T40" s="40">
        <v>0.01125</v>
      </c>
      <c r="U40" s="40">
        <v>0.01125</v>
      </c>
      <c r="V40" s="40">
        <v>0.01125</v>
      </c>
      <c r="W40" s="36">
        <f t="shared" ref="W40:W42" si="46">SUM(S40:V40)</f>
        <v>0.045</v>
      </c>
      <c r="X40" s="41">
        <v>0.09</v>
      </c>
      <c r="Y40" s="41">
        <v>0.09</v>
      </c>
      <c r="Z40" s="41">
        <v>0.09</v>
      </c>
      <c r="AA40" s="41">
        <v>0.09</v>
      </c>
      <c r="AB40" s="36">
        <f t="shared" ref="AB40:AB42" si="47">SUM(X40:AA40)</f>
        <v>0.36</v>
      </c>
      <c r="AC40" s="19">
        <v>0.075</v>
      </c>
      <c r="AD40" s="19">
        <v>0.075</v>
      </c>
      <c r="AE40" s="19">
        <v>0.075</v>
      </c>
      <c r="AF40" s="19">
        <v>0.075</v>
      </c>
      <c r="AG40" s="36">
        <f t="shared" ref="AG40:AG42" si="48">SUM(AC40:AF40)</f>
        <v>0.3</v>
      </c>
      <c r="AH40" s="27">
        <v>0.09</v>
      </c>
      <c r="AI40" s="27">
        <v>0.09</v>
      </c>
      <c r="AJ40" s="27">
        <v>0.09</v>
      </c>
      <c r="AK40" s="27">
        <v>0.09</v>
      </c>
      <c r="AL40" s="36">
        <f t="shared" ref="AL40:AL42" si="49">SUM(AH40:AK40)</f>
        <v>0.36</v>
      </c>
      <c r="AM40" s="40">
        <v>0.10125</v>
      </c>
      <c r="AN40" s="40">
        <v>0.10125</v>
      </c>
      <c r="AO40" s="40">
        <v>0.10125</v>
      </c>
      <c r="AP40" s="40">
        <v>0.10125</v>
      </c>
      <c r="AQ40" s="36">
        <f t="shared" ref="AQ40:AQ42" si="50">SUM(AM40:AP40)</f>
        <v>0.405</v>
      </c>
      <c r="AR40" s="40">
        <v>0.08625</v>
      </c>
      <c r="AS40" s="40">
        <v>0.08625</v>
      </c>
      <c r="AT40" s="40">
        <v>0.08625</v>
      </c>
      <c r="AU40" s="40">
        <v>0.08625</v>
      </c>
      <c r="AV40" s="36">
        <f t="shared" ref="AV40:AV42" si="51">SUM(AR40:AU40)</f>
        <v>0.345</v>
      </c>
      <c r="AW40" s="27">
        <v>0.09</v>
      </c>
      <c r="AX40" s="27">
        <v>0.09</v>
      </c>
      <c r="AY40" s="27">
        <v>0.09</v>
      </c>
      <c r="AZ40" s="27">
        <v>0.09</v>
      </c>
      <c r="BA40" s="36">
        <f t="shared" ref="BA40:BA42" si="52">SUM(AW40:AZ40)</f>
        <v>0.36</v>
      </c>
    </row>
    <row r="41" ht="12.75" customHeight="1">
      <c r="A41" s="15">
        <v>33.0</v>
      </c>
      <c r="B41" s="16" t="s">
        <v>76</v>
      </c>
      <c r="C41" s="35">
        <f t="shared" si="42"/>
        <v>0</v>
      </c>
      <c r="D41" s="17"/>
      <c r="E41" s="17"/>
      <c r="F41" s="17"/>
      <c r="G41" s="17"/>
      <c r="H41" s="36">
        <f t="shared" si="43"/>
        <v>0</v>
      </c>
      <c r="I41" s="17"/>
      <c r="J41" s="17"/>
      <c r="K41" s="17"/>
      <c r="L41" s="17"/>
      <c r="M41" s="36">
        <f t="shared" si="44"/>
        <v>0</v>
      </c>
      <c r="N41" s="17"/>
      <c r="O41" s="17"/>
      <c r="P41" s="17"/>
      <c r="Q41" s="17"/>
      <c r="R41" s="36">
        <f t="shared" si="45"/>
        <v>0</v>
      </c>
      <c r="S41" s="17"/>
      <c r="T41" s="17"/>
      <c r="U41" s="17"/>
      <c r="V41" s="17"/>
      <c r="W41" s="36">
        <f t="shared" si="46"/>
        <v>0</v>
      </c>
      <c r="X41" s="17"/>
      <c r="Y41" s="17"/>
      <c r="Z41" s="17"/>
      <c r="AA41" s="17"/>
      <c r="AB41" s="36">
        <f t="shared" si="47"/>
        <v>0</v>
      </c>
      <c r="AC41" s="17"/>
      <c r="AD41" s="17"/>
      <c r="AE41" s="17"/>
      <c r="AF41" s="17"/>
      <c r="AG41" s="36">
        <f t="shared" si="48"/>
        <v>0</v>
      </c>
      <c r="AH41" s="17"/>
      <c r="AI41" s="17"/>
      <c r="AJ41" s="17"/>
      <c r="AK41" s="17"/>
      <c r="AL41" s="36">
        <f t="shared" si="49"/>
        <v>0</v>
      </c>
      <c r="AM41" s="17"/>
      <c r="AN41" s="17"/>
      <c r="AO41" s="17"/>
      <c r="AP41" s="17"/>
      <c r="AQ41" s="36">
        <f t="shared" si="50"/>
        <v>0</v>
      </c>
      <c r="AR41" s="17"/>
      <c r="AS41" s="17"/>
      <c r="AT41" s="17"/>
      <c r="AU41" s="17"/>
      <c r="AV41" s="36">
        <f t="shared" si="51"/>
        <v>0</v>
      </c>
      <c r="AW41" s="17"/>
      <c r="AX41" s="17"/>
      <c r="AY41" s="17"/>
      <c r="AZ41" s="17"/>
      <c r="BA41" s="36">
        <f t="shared" si="52"/>
        <v>0</v>
      </c>
    </row>
    <row r="42" ht="12.75" customHeight="1">
      <c r="A42" s="15">
        <v>34.0</v>
      </c>
      <c r="B42" s="16" t="s">
        <v>77</v>
      </c>
      <c r="C42" s="35">
        <f t="shared" si="42"/>
        <v>0</v>
      </c>
      <c r="D42" s="17"/>
      <c r="E42" s="17"/>
      <c r="F42" s="17"/>
      <c r="G42" s="17"/>
      <c r="H42" s="36">
        <f t="shared" si="43"/>
        <v>0</v>
      </c>
      <c r="I42" s="17"/>
      <c r="J42" s="17"/>
      <c r="K42" s="17"/>
      <c r="L42" s="17"/>
      <c r="M42" s="36">
        <f t="shared" si="44"/>
        <v>0</v>
      </c>
      <c r="N42" s="17"/>
      <c r="O42" s="17"/>
      <c r="P42" s="17"/>
      <c r="Q42" s="17"/>
      <c r="R42" s="36">
        <f t="shared" si="45"/>
        <v>0</v>
      </c>
      <c r="S42" s="17"/>
      <c r="T42" s="17"/>
      <c r="U42" s="17"/>
      <c r="V42" s="17"/>
      <c r="W42" s="36">
        <f t="shared" si="46"/>
        <v>0</v>
      </c>
      <c r="X42" s="17"/>
      <c r="Y42" s="17"/>
      <c r="Z42" s="17"/>
      <c r="AA42" s="17"/>
      <c r="AB42" s="36">
        <f t="shared" si="47"/>
        <v>0</v>
      </c>
      <c r="AC42" s="17"/>
      <c r="AD42" s="17"/>
      <c r="AE42" s="17"/>
      <c r="AF42" s="17"/>
      <c r="AG42" s="36">
        <f t="shared" si="48"/>
        <v>0</v>
      </c>
      <c r="AH42" s="17"/>
      <c r="AI42" s="17"/>
      <c r="AJ42" s="17"/>
      <c r="AK42" s="17"/>
      <c r="AL42" s="36">
        <f t="shared" si="49"/>
        <v>0</v>
      </c>
      <c r="AM42" s="17"/>
      <c r="AN42" s="17"/>
      <c r="AO42" s="17"/>
      <c r="AP42" s="17"/>
      <c r="AQ42" s="36">
        <f t="shared" si="50"/>
        <v>0</v>
      </c>
      <c r="AR42" s="17"/>
      <c r="AS42" s="17"/>
      <c r="AT42" s="17"/>
      <c r="AU42" s="17"/>
      <c r="AV42" s="36">
        <f t="shared" si="51"/>
        <v>0</v>
      </c>
      <c r="AW42" s="17"/>
      <c r="AX42" s="17"/>
      <c r="AY42" s="17"/>
      <c r="AZ42" s="17"/>
      <c r="BA42" s="36">
        <f t="shared" si="52"/>
        <v>0</v>
      </c>
    </row>
    <row r="43" ht="12.75" customHeight="1">
      <c r="A43" s="12" t="s">
        <v>78</v>
      </c>
      <c r="B43" s="13" t="s">
        <v>79</v>
      </c>
      <c r="C43" s="14">
        <f t="shared" ref="C43:BA43" si="53">SUM(C44:C50)</f>
        <v>0</v>
      </c>
      <c r="D43" s="14">
        <f t="shared" si="53"/>
        <v>0</v>
      </c>
      <c r="E43" s="14">
        <f t="shared" si="53"/>
        <v>0</v>
      </c>
      <c r="F43" s="14">
        <f t="shared" si="53"/>
        <v>0</v>
      </c>
      <c r="G43" s="14">
        <f t="shared" si="53"/>
        <v>0</v>
      </c>
      <c r="H43" s="14">
        <f t="shared" si="53"/>
        <v>0</v>
      </c>
      <c r="I43" s="14">
        <f t="shared" si="53"/>
        <v>0</v>
      </c>
      <c r="J43" s="14">
        <f t="shared" si="53"/>
        <v>0</v>
      </c>
      <c r="K43" s="14">
        <f t="shared" si="53"/>
        <v>0</v>
      </c>
      <c r="L43" s="14">
        <f t="shared" si="53"/>
        <v>0</v>
      </c>
      <c r="M43" s="14">
        <f t="shared" si="53"/>
        <v>0</v>
      </c>
      <c r="N43" s="14">
        <f t="shared" si="53"/>
        <v>0</v>
      </c>
      <c r="O43" s="14">
        <f t="shared" si="53"/>
        <v>0</v>
      </c>
      <c r="P43" s="14">
        <f t="shared" si="53"/>
        <v>0</v>
      </c>
      <c r="Q43" s="14">
        <f t="shared" si="53"/>
        <v>0</v>
      </c>
      <c r="R43" s="14">
        <f t="shared" si="53"/>
        <v>0</v>
      </c>
      <c r="S43" s="14">
        <f t="shared" si="53"/>
        <v>0</v>
      </c>
      <c r="T43" s="14">
        <f t="shared" si="53"/>
        <v>0</v>
      </c>
      <c r="U43" s="14">
        <f t="shared" si="53"/>
        <v>0</v>
      </c>
      <c r="V43" s="14">
        <f t="shared" si="53"/>
        <v>0</v>
      </c>
      <c r="W43" s="14">
        <f t="shared" si="53"/>
        <v>0</v>
      </c>
      <c r="X43" s="14">
        <f t="shared" si="53"/>
        <v>0</v>
      </c>
      <c r="Y43" s="14">
        <f t="shared" si="53"/>
        <v>0</v>
      </c>
      <c r="Z43" s="14">
        <f t="shared" si="53"/>
        <v>0</v>
      </c>
      <c r="AA43" s="14">
        <f t="shared" si="53"/>
        <v>0</v>
      </c>
      <c r="AB43" s="14">
        <f t="shared" si="53"/>
        <v>0</v>
      </c>
      <c r="AC43" s="14">
        <f t="shared" si="53"/>
        <v>0</v>
      </c>
      <c r="AD43" s="14">
        <f t="shared" si="53"/>
        <v>0</v>
      </c>
      <c r="AE43" s="14">
        <f t="shared" si="53"/>
        <v>0</v>
      </c>
      <c r="AF43" s="14">
        <f t="shared" si="53"/>
        <v>0</v>
      </c>
      <c r="AG43" s="14">
        <f t="shared" si="53"/>
        <v>0</v>
      </c>
      <c r="AH43" s="14">
        <f t="shared" si="53"/>
        <v>0</v>
      </c>
      <c r="AI43" s="14">
        <f t="shared" si="53"/>
        <v>0</v>
      </c>
      <c r="AJ43" s="14">
        <f t="shared" si="53"/>
        <v>0</v>
      </c>
      <c r="AK43" s="14">
        <f t="shared" si="53"/>
        <v>0</v>
      </c>
      <c r="AL43" s="14">
        <f t="shared" si="53"/>
        <v>0</v>
      </c>
      <c r="AM43" s="14">
        <f t="shared" si="53"/>
        <v>0</v>
      </c>
      <c r="AN43" s="14">
        <f t="shared" si="53"/>
        <v>0</v>
      </c>
      <c r="AO43" s="14">
        <f t="shared" si="53"/>
        <v>0</v>
      </c>
      <c r="AP43" s="14">
        <f t="shared" si="53"/>
        <v>0</v>
      </c>
      <c r="AQ43" s="14">
        <f t="shared" si="53"/>
        <v>0</v>
      </c>
      <c r="AR43" s="14">
        <f t="shared" si="53"/>
        <v>0</v>
      </c>
      <c r="AS43" s="14">
        <f t="shared" si="53"/>
        <v>0</v>
      </c>
      <c r="AT43" s="14">
        <f t="shared" si="53"/>
        <v>0</v>
      </c>
      <c r="AU43" s="14">
        <f t="shared" si="53"/>
        <v>0</v>
      </c>
      <c r="AV43" s="14">
        <f t="shared" si="53"/>
        <v>0</v>
      </c>
      <c r="AW43" s="14">
        <f t="shared" si="53"/>
        <v>0</v>
      </c>
      <c r="AX43" s="14">
        <f t="shared" si="53"/>
        <v>0</v>
      </c>
      <c r="AY43" s="14">
        <f t="shared" si="53"/>
        <v>0</v>
      </c>
      <c r="AZ43" s="14">
        <f t="shared" si="53"/>
        <v>0</v>
      </c>
      <c r="BA43" s="14">
        <f t="shared" si="53"/>
        <v>0</v>
      </c>
    </row>
    <row r="44" ht="12.75" customHeight="1">
      <c r="A44" s="18">
        <v>35.0</v>
      </c>
      <c r="B44" s="16" t="s">
        <v>80</v>
      </c>
      <c r="C44" s="35">
        <f t="shared" ref="C44:C50" si="54">H44+M44+R44+W44+AB44+AG44+AL44+AQ44+AV44+BA44</f>
        <v>0</v>
      </c>
      <c r="D44" s="17"/>
      <c r="E44" s="17"/>
      <c r="F44" s="17"/>
      <c r="G44" s="17"/>
      <c r="H44" s="36">
        <f t="shared" ref="H44:H50" si="55">SUM(D44:G44)</f>
        <v>0</v>
      </c>
      <c r="I44" s="17"/>
      <c r="J44" s="17"/>
      <c r="K44" s="17"/>
      <c r="L44" s="17"/>
      <c r="M44" s="36">
        <f t="shared" ref="M44:M50" si="56">SUM(I44:L44)</f>
        <v>0</v>
      </c>
      <c r="N44" s="17"/>
      <c r="O44" s="17"/>
      <c r="P44" s="17"/>
      <c r="Q44" s="17"/>
      <c r="R44" s="36">
        <f t="shared" ref="R44:R50" si="57">SUM(N44:Q44)</f>
        <v>0</v>
      </c>
      <c r="S44" s="17"/>
      <c r="T44" s="17"/>
      <c r="U44" s="17"/>
      <c r="V44" s="17"/>
      <c r="W44" s="36">
        <f t="shared" ref="W44:W50" si="58">SUM(S44:V44)</f>
        <v>0</v>
      </c>
      <c r="X44" s="17"/>
      <c r="Y44" s="17"/>
      <c r="Z44" s="17"/>
      <c r="AA44" s="17"/>
      <c r="AB44" s="36">
        <f t="shared" ref="AB44:AB50" si="59">SUM(X44:AA44)</f>
        <v>0</v>
      </c>
      <c r="AC44" s="17"/>
      <c r="AD44" s="17"/>
      <c r="AE44" s="17"/>
      <c r="AF44" s="17"/>
      <c r="AG44" s="36">
        <f t="shared" ref="AG44:AG50" si="60">SUM(AC44:AF44)</f>
        <v>0</v>
      </c>
      <c r="AH44" s="17"/>
      <c r="AI44" s="17"/>
      <c r="AJ44" s="17"/>
      <c r="AK44" s="17"/>
      <c r="AL44" s="36">
        <f t="shared" ref="AL44:AL50" si="61">SUM(AH44:AK44)</f>
        <v>0</v>
      </c>
      <c r="AM44" s="17"/>
      <c r="AN44" s="17"/>
      <c r="AO44" s="17"/>
      <c r="AP44" s="17"/>
      <c r="AQ44" s="36">
        <f t="shared" ref="AQ44:AQ50" si="62">SUM(AM44:AP44)</f>
        <v>0</v>
      </c>
      <c r="AR44" s="17"/>
      <c r="AS44" s="17"/>
      <c r="AT44" s="17"/>
      <c r="AU44" s="17"/>
      <c r="AV44" s="36">
        <f t="shared" ref="AV44:AV50" si="63">SUM(AR44:AU44)</f>
        <v>0</v>
      </c>
      <c r="AW44" s="17"/>
      <c r="AX44" s="17"/>
      <c r="AY44" s="17"/>
      <c r="AZ44" s="17"/>
      <c r="BA44" s="36">
        <f t="shared" ref="BA44:BA50" si="64">SUM(AW44:AZ44)</f>
        <v>0</v>
      </c>
    </row>
    <row r="45" ht="12.75" customHeight="1">
      <c r="A45" s="18">
        <v>36.0</v>
      </c>
      <c r="B45" s="16" t="s">
        <v>81</v>
      </c>
      <c r="C45" s="35">
        <f t="shared" si="54"/>
        <v>0</v>
      </c>
      <c r="D45" s="17"/>
      <c r="E45" s="17"/>
      <c r="F45" s="17"/>
      <c r="G45" s="17"/>
      <c r="H45" s="36">
        <f t="shared" si="55"/>
        <v>0</v>
      </c>
      <c r="I45" s="17"/>
      <c r="J45" s="17"/>
      <c r="K45" s="17"/>
      <c r="L45" s="17"/>
      <c r="M45" s="36">
        <f t="shared" si="56"/>
        <v>0</v>
      </c>
      <c r="N45" s="17"/>
      <c r="O45" s="17"/>
      <c r="P45" s="17"/>
      <c r="Q45" s="17"/>
      <c r="R45" s="36">
        <f t="shared" si="57"/>
        <v>0</v>
      </c>
      <c r="S45" s="17"/>
      <c r="T45" s="17"/>
      <c r="U45" s="17"/>
      <c r="V45" s="17"/>
      <c r="W45" s="36">
        <f t="shared" si="58"/>
        <v>0</v>
      </c>
      <c r="X45" s="17"/>
      <c r="Y45" s="17"/>
      <c r="Z45" s="17"/>
      <c r="AA45" s="17"/>
      <c r="AB45" s="36">
        <f t="shared" si="59"/>
        <v>0</v>
      </c>
      <c r="AC45" s="17"/>
      <c r="AD45" s="17"/>
      <c r="AE45" s="17"/>
      <c r="AF45" s="17"/>
      <c r="AG45" s="36">
        <f t="shared" si="60"/>
        <v>0</v>
      </c>
      <c r="AH45" s="17"/>
      <c r="AI45" s="17"/>
      <c r="AJ45" s="17"/>
      <c r="AK45" s="17"/>
      <c r="AL45" s="36">
        <f t="shared" si="61"/>
        <v>0</v>
      </c>
      <c r="AM45" s="17"/>
      <c r="AN45" s="17"/>
      <c r="AO45" s="17"/>
      <c r="AP45" s="17"/>
      <c r="AQ45" s="36">
        <f t="shared" si="62"/>
        <v>0</v>
      </c>
      <c r="AR45" s="17"/>
      <c r="AS45" s="17"/>
      <c r="AT45" s="17"/>
      <c r="AU45" s="17"/>
      <c r="AV45" s="36">
        <f t="shared" si="63"/>
        <v>0</v>
      </c>
      <c r="AW45" s="17"/>
      <c r="AX45" s="17"/>
      <c r="AY45" s="17"/>
      <c r="AZ45" s="17"/>
      <c r="BA45" s="36">
        <f t="shared" si="64"/>
        <v>0</v>
      </c>
    </row>
    <row r="46" ht="12.75" customHeight="1">
      <c r="A46" s="18">
        <v>37.0</v>
      </c>
      <c r="B46" s="16" t="s">
        <v>82</v>
      </c>
      <c r="C46" s="35">
        <f t="shared" si="54"/>
        <v>0</v>
      </c>
      <c r="D46" s="17"/>
      <c r="E46" s="17"/>
      <c r="F46" s="17"/>
      <c r="G46" s="17"/>
      <c r="H46" s="36">
        <f t="shared" si="55"/>
        <v>0</v>
      </c>
      <c r="I46" s="17"/>
      <c r="J46" s="17"/>
      <c r="K46" s="17"/>
      <c r="L46" s="17"/>
      <c r="M46" s="36">
        <f t="shared" si="56"/>
        <v>0</v>
      </c>
      <c r="N46" s="17"/>
      <c r="O46" s="17"/>
      <c r="P46" s="17"/>
      <c r="Q46" s="17"/>
      <c r="R46" s="36">
        <f t="shared" si="57"/>
        <v>0</v>
      </c>
      <c r="S46" s="17"/>
      <c r="T46" s="17"/>
      <c r="U46" s="17"/>
      <c r="V46" s="17"/>
      <c r="W46" s="36">
        <f t="shared" si="58"/>
        <v>0</v>
      </c>
      <c r="X46" s="17"/>
      <c r="Y46" s="17"/>
      <c r="Z46" s="17"/>
      <c r="AA46" s="17"/>
      <c r="AB46" s="36">
        <f t="shared" si="59"/>
        <v>0</v>
      </c>
      <c r="AC46" s="17"/>
      <c r="AD46" s="17"/>
      <c r="AE46" s="17"/>
      <c r="AF46" s="17"/>
      <c r="AG46" s="36">
        <f t="shared" si="60"/>
        <v>0</v>
      </c>
      <c r="AH46" s="17"/>
      <c r="AI46" s="17"/>
      <c r="AJ46" s="17"/>
      <c r="AK46" s="17"/>
      <c r="AL46" s="36">
        <f t="shared" si="61"/>
        <v>0</v>
      </c>
      <c r="AM46" s="17"/>
      <c r="AN46" s="17"/>
      <c r="AO46" s="17"/>
      <c r="AP46" s="17"/>
      <c r="AQ46" s="36">
        <f t="shared" si="62"/>
        <v>0</v>
      </c>
      <c r="AR46" s="17"/>
      <c r="AS46" s="17"/>
      <c r="AT46" s="17"/>
      <c r="AU46" s="17"/>
      <c r="AV46" s="36">
        <f t="shared" si="63"/>
        <v>0</v>
      </c>
      <c r="AW46" s="17"/>
      <c r="AX46" s="17"/>
      <c r="AY46" s="17"/>
      <c r="AZ46" s="17"/>
      <c r="BA46" s="36">
        <f t="shared" si="64"/>
        <v>0</v>
      </c>
    </row>
    <row r="47" ht="12.75" customHeight="1">
      <c r="A47" s="18">
        <v>38.0</v>
      </c>
      <c r="B47" s="16" t="s">
        <v>83</v>
      </c>
      <c r="C47" s="35">
        <f t="shared" si="54"/>
        <v>0</v>
      </c>
      <c r="D47" s="17"/>
      <c r="E47" s="17"/>
      <c r="F47" s="17"/>
      <c r="G47" s="17"/>
      <c r="H47" s="36">
        <f t="shared" si="55"/>
        <v>0</v>
      </c>
      <c r="I47" s="17"/>
      <c r="J47" s="17"/>
      <c r="K47" s="17"/>
      <c r="L47" s="17"/>
      <c r="M47" s="36">
        <f t="shared" si="56"/>
        <v>0</v>
      </c>
      <c r="N47" s="17"/>
      <c r="O47" s="17"/>
      <c r="P47" s="17"/>
      <c r="Q47" s="17"/>
      <c r="R47" s="36">
        <f t="shared" si="57"/>
        <v>0</v>
      </c>
      <c r="S47" s="17"/>
      <c r="T47" s="17"/>
      <c r="U47" s="17"/>
      <c r="V47" s="17"/>
      <c r="W47" s="36">
        <f t="shared" si="58"/>
        <v>0</v>
      </c>
      <c r="X47" s="17"/>
      <c r="Y47" s="17"/>
      <c r="Z47" s="17"/>
      <c r="AA47" s="17"/>
      <c r="AB47" s="36">
        <f t="shared" si="59"/>
        <v>0</v>
      </c>
      <c r="AC47" s="17"/>
      <c r="AD47" s="17"/>
      <c r="AE47" s="17"/>
      <c r="AF47" s="17"/>
      <c r="AG47" s="36">
        <f t="shared" si="60"/>
        <v>0</v>
      </c>
      <c r="AH47" s="17"/>
      <c r="AI47" s="17"/>
      <c r="AJ47" s="17"/>
      <c r="AK47" s="17"/>
      <c r="AL47" s="36">
        <f t="shared" si="61"/>
        <v>0</v>
      </c>
      <c r="AM47" s="17"/>
      <c r="AN47" s="17"/>
      <c r="AO47" s="17"/>
      <c r="AP47" s="17"/>
      <c r="AQ47" s="36">
        <f t="shared" si="62"/>
        <v>0</v>
      </c>
      <c r="AR47" s="17"/>
      <c r="AS47" s="17"/>
      <c r="AT47" s="17"/>
      <c r="AU47" s="17"/>
      <c r="AV47" s="36">
        <f t="shared" si="63"/>
        <v>0</v>
      </c>
      <c r="AW47" s="17"/>
      <c r="AX47" s="17"/>
      <c r="AY47" s="17"/>
      <c r="AZ47" s="17"/>
      <c r="BA47" s="36">
        <f t="shared" si="64"/>
        <v>0</v>
      </c>
    </row>
    <row r="48" ht="12.75" customHeight="1">
      <c r="A48" s="18">
        <v>39.0</v>
      </c>
      <c r="B48" s="16" t="s">
        <v>84</v>
      </c>
      <c r="C48" s="35">
        <f t="shared" si="54"/>
        <v>0</v>
      </c>
      <c r="D48" s="17"/>
      <c r="E48" s="17"/>
      <c r="F48" s="17"/>
      <c r="G48" s="17"/>
      <c r="H48" s="36">
        <f t="shared" si="55"/>
        <v>0</v>
      </c>
      <c r="I48" s="17"/>
      <c r="J48" s="17"/>
      <c r="K48" s="17"/>
      <c r="L48" s="17"/>
      <c r="M48" s="36">
        <f t="shared" si="56"/>
        <v>0</v>
      </c>
      <c r="N48" s="17"/>
      <c r="O48" s="17"/>
      <c r="P48" s="17"/>
      <c r="Q48" s="17"/>
      <c r="R48" s="36">
        <f t="shared" si="57"/>
        <v>0</v>
      </c>
      <c r="S48" s="17"/>
      <c r="T48" s="17"/>
      <c r="U48" s="17"/>
      <c r="V48" s="17"/>
      <c r="W48" s="36">
        <f t="shared" si="58"/>
        <v>0</v>
      </c>
      <c r="X48" s="17"/>
      <c r="Y48" s="17"/>
      <c r="Z48" s="17"/>
      <c r="AA48" s="17"/>
      <c r="AB48" s="36">
        <f t="shared" si="59"/>
        <v>0</v>
      </c>
      <c r="AC48" s="17"/>
      <c r="AD48" s="17"/>
      <c r="AE48" s="17"/>
      <c r="AF48" s="17"/>
      <c r="AG48" s="36">
        <f t="shared" si="60"/>
        <v>0</v>
      </c>
      <c r="AH48" s="17"/>
      <c r="AI48" s="17"/>
      <c r="AJ48" s="17"/>
      <c r="AK48" s="17"/>
      <c r="AL48" s="36">
        <f t="shared" si="61"/>
        <v>0</v>
      </c>
      <c r="AM48" s="17"/>
      <c r="AN48" s="17"/>
      <c r="AO48" s="17"/>
      <c r="AP48" s="17"/>
      <c r="AQ48" s="36">
        <f t="shared" si="62"/>
        <v>0</v>
      </c>
      <c r="AR48" s="17"/>
      <c r="AS48" s="17"/>
      <c r="AT48" s="17"/>
      <c r="AU48" s="17"/>
      <c r="AV48" s="36">
        <f t="shared" si="63"/>
        <v>0</v>
      </c>
      <c r="AW48" s="17"/>
      <c r="AX48" s="17"/>
      <c r="AY48" s="17"/>
      <c r="AZ48" s="17"/>
      <c r="BA48" s="36">
        <f t="shared" si="64"/>
        <v>0</v>
      </c>
    </row>
    <row r="49" ht="12.75" customHeight="1">
      <c r="A49" s="18">
        <v>40.0</v>
      </c>
      <c r="B49" s="16" t="s">
        <v>85</v>
      </c>
      <c r="C49" s="35">
        <f t="shared" si="54"/>
        <v>0</v>
      </c>
      <c r="D49" s="17"/>
      <c r="E49" s="17"/>
      <c r="F49" s="17"/>
      <c r="G49" s="17"/>
      <c r="H49" s="36">
        <f t="shared" si="55"/>
        <v>0</v>
      </c>
      <c r="I49" s="17"/>
      <c r="J49" s="17"/>
      <c r="K49" s="17"/>
      <c r="L49" s="17"/>
      <c r="M49" s="36">
        <f t="shared" si="56"/>
        <v>0</v>
      </c>
      <c r="N49" s="17"/>
      <c r="O49" s="17"/>
      <c r="P49" s="17"/>
      <c r="Q49" s="17"/>
      <c r="R49" s="36">
        <f t="shared" si="57"/>
        <v>0</v>
      </c>
      <c r="S49" s="17"/>
      <c r="T49" s="17"/>
      <c r="U49" s="17"/>
      <c r="V49" s="17"/>
      <c r="W49" s="36">
        <f t="shared" si="58"/>
        <v>0</v>
      </c>
      <c r="X49" s="17"/>
      <c r="Y49" s="17"/>
      <c r="Z49" s="17"/>
      <c r="AA49" s="17"/>
      <c r="AB49" s="36">
        <f t="shared" si="59"/>
        <v>0</v>
      </c>
      <c r="AC49" s="17"/>
      <c r="AD49" s="17"/>
      <c r="AE49" s="17"/>
      <c r="AF49" s="17"/>
      <c r="AG49" s="36">
        <f t="shared" si="60"/>
        <v>0</v>
      </c>
      <c r="AH49" s="17"/>
      <c r="AI49" s="17"/>
      <c r="AJ49" s="17"/>
      <c r="AK49" s="17"/>
      <c r="AL49" s="36">
        <f t="shared" si="61"/>
        <v>0</v>
      </c>
      <c r="AM49" s="17"/>
      <c r="AN49" s="17"/>
      <c r="AO49" s="17"/>
      <c r="AP49" s="17"/>
      <c r="AQ49" s="36">
        <f t="shared" si="62"/>
        <v>0</v>
      </c>
      <c r="AR49" s="17"/>
      <c r="AS49" s="17"/>
      <c r="AT49" s="17"/>
      <c r="AU49" s="17"/>
      <c r="AV49" s="36">
        <f t="shared" si="63"/>
        <v>0</v>
      </c>
      <c r="AW49" s="17"/>
      <c r="AX49" s="17"/>
      <c r="AY49" s="17"/>
      <c r="AZ49" s="17"/>
      <c r="BA49" s="36">
        <f t="shared" si="64"/>
        <v>0</v>
      </c>
    </row>
    <row r="50" ht="12.75" customHeight="1">
      <c r="A50" s="18">
        <v>41.0</v>
      </c>
      <c r="B50" s="16" t="s">
        <v>45</v>
      </c>
      <c r="C50" s="35">
        <f t="shared" si="54"/>
        <v>0</v>
      </c>
      <c r="D50" s="17"/>
      <c r="E50" s="17"/>
      <c r="F50" s="17"/>
      <c r="G50" s="17"/>
      <c r="H50" s="36">
        <f t="shared" si="55"/>
        <v>0</v>
      </c>
      <c r="I50" s="17"/>
      <c r="J50" s="17"/>
      <c r="K50" s="17"/>
      <c r="L50" s="17"/>
      <c r="M50" s="36">
        <f t="shared" si="56"/>
        <v>0</v>
      </c>
      <c r="N50" s="17"/>
      <c r="O50" s="17"/>
      <c r="P50" s="17"/>
      <c r="Q50" s="17"/>
      <c r="R50" s="36">
        <f t="shared" si="57"/>
        <v>0</v>
      </c>
      <c r="S50" s="17"/>
      <c r="T50" s="17"/>
      <c r="U50" s="17"/>
      <c r="V50" s="17"/>
      <c r="W50" s="36">
        <f t="shared" si="58"/>
        <v>0</v>
      </c>
      <c r="X50" s="17"/>
      <c r="Y50" s="17"/>
      <c r="Z50" s="17"/>
      <c r="AA50" s="17"/>
      <c r="AB50" s="36">
        <f t="shared" si="59"/>
        <v>0</v>
      </c>
      <c r="AC50" s="17"/>
      <c r="AD50" s="17"/>
      <c r="AE50" s="17"/>
      <c r="AF50" s="17"/>
      <c r="AG50" s="36">
        <f t="shared" si="60"/>
        <v>0</v>
      </c>
      <c r="AH50" s="17"/>
      <c r="AI50" s="17"/>
      <c r="AJ50" s="17"/>
      <c r="AK50" s="17"/>
      <c r="AL50" s="36">
        <f t="shared" si="61"/>
        <v>0</v>
      </c>
      <c r="AM50" s="17"/>
      <c r="AN50" s="17"/>
      <c r="AO50" s="17"/>
      <c r="AP50" s="17"/>
      <c r="AQ50" s="36">
        <f t="shared" si="62"/>
        <v>0</v>
      </c>
      <c r="AR50" s="17"/>
      <c r="AS50" s="17"/>
      <c r="AT50" s="17"/>
      <c r="AU50" s="17"/>
      <c r="AV50" s="36">
        <f t="shared" si="63"/>
        <v>0</v>
      </c>
      <c r="AW50" s="17"/>
      <c r="AX50" s="17"/>
      <c r="AY50" s="17"/>
      <c r="AZ50" s="17"/>
      <c r="BA50" s="36">
        <f t="shared" si="64"/>
        <v>0</v>
      </c>
    </row>
    <row r="51" ht="12.75" customHeight="1">
      <c r="A51" s="12" t="s">
        <v>86</v>
      </c>
      <c r="B51" s="13" t="s">
        <v>87</v>
      </c>
      <c r="C51" s="14">
        <f t="shared" ref="C51:BA51" si="65">SUM(C52:C61)</f>
        <v>59.812</v>
      </c>
      <c r="D51" s="14">
        <f t="shared" si="65"/>
        <v>14.343</v>
      </c>
      <c r="E51" s="14">
        <f t="shared" si="65"/>
        <v>15.743</v>
      </c>
      <c r="F51" s="14">
        <f t="shared" si="65"/>
        <v>15.383</v>
      </c>
      <c r="G51" s="14">
        <f t="shared" si="65"/>
        <v>14.343</v>
      </c>
      <c r="H51" s="14">
        <f t="shared" si="65"/>
        <v>59.812</v>
      </c>
      <c r="I51" s="14">
        <f t="shared" si="65"/>
        <v>0</v>
      </c>
      <c r="J51" s="14">
        <f t="shared" si="65"/>
        <v>0</v>
      </c>
      <c r="K51" s="14">
        <f t="shared" si="65"/>
        <v>0</v>
      </c>
      <c r="L51" s="14">
        <f t="shared" si="65"/>
        <v>0</v>
      </c>
      <c r="M51" s="14">
        <f t="shared" si="65"/>
        <v>0</v>
      </c>
      <c r="N51" s="14">
        <f t="shared" si="65"/>
        <v>0</v>
      </c>
      <c r="O51" s="14">
        <f t="shared" si="65"/>
        <v>0</v>
      </c>
      <c r="P51" s="14">
        <f t="shared" si="65"/>
        <v>0</v>
      </c>
      <c r="Q51" s="14">
        <f t="shared" si="65"/>
        <v>0</v>
      </c>
      <c r="R51" s="14">
        <f t="shared" si="65"/>
        <v>0</v>
      </c>
      <c r="S51" s="14">
        <f t="shared" si="65"/>
        <v>0</v>
      </c>
      <c r="T51" s="14">
        <f t="shared" si="65"/>
        <v>0</v>
      </c>
      <c r="U51" s="14">
        <f t="shared" si="65"/>
        <v>0</v>
      </c>
      <c r="V51" s="14">
        <f t="shared" si="65"/>
        <v>0</v>
      </c>
      <c r="W51" s="14">
        <f t="shared" si="65"/>
        <v>0</v>
      </c>
      <c r="X51" s="14">
        <f t="shared" si="65"/>
        <v>0</v>
      </c>
      <c r="Y51" s="14">
        <f t="shared" si="65"/>
        <v>0</v>
      </c>
      <c r="Z51" s="14">
        <f t="shared" si="65"/>
        <v>0</v>
      </c>
      <c r="AA51" s="14">
        <f t="shared" si="65"/>
        <v>0</v>
      </c>
      <c r="AB51" s="14">
        <f t="shared" si="65"/>
        <v>0</v>
      </c>
      <c r="AC51" s="14">
        <f t="shared" si="65"/>
        <v>0</v>
      </c>
      <c r="AD51" s="14">
        <f t="shared" si="65"/>
        <v>0</v>
      </c>
      <c r="AE51" s="14">
        <f t="shared" si="65"/>
        <v>0</v>
      </c>
      <c r="AF51" s="14">
        <f t="shared" si="65"/>
        <v>0</v>
      </c>
      <c r="AG51" s="14">
        <f t="shared" si="65"/>
        <v>0</v>
      </c>
      <c r="AH51" s="14">
        <f t="shared" si="65"/>
        <v>0</v>
      </c>
      <c r="AI51" s="14">
        <f t="shared" si="65"/>
        <v>0</v>
      </c>
      <c r="AJ51" s="14">
        <f t="shared" si="65"/>
        <v>0</v>
      </c>
      <c r="AK51" s="14">
        <f t="shared" si="65"/>
        <v>0</v>
      </c>
      <c r="AL51" s="14">
        <f t="shared" si="65"/>
        <v>0</v>
      </c>
      <c r="AM51" s="14">
        <f t="shared" si="65"/>
        <v>0</v>
      </c>
      <c r="AN51" s="14">
        <f t="shared" si="65"/>
        <v>0</v>
      </c>
      <c r="AO51" s="14">
        <f t="shared" si="65"/>
        <v>0</v>
      </c>
      <c r="AP51" s="14">
        <f t="shared" si="65"/>
        <v>0</v>
      </c>
      <c r="AQ51" s="14">
        <f t="shared" si="65"/>
        <v>0</v>
      </c>
      <c r="AR51" s="14">
        <f t="shared" si="65"/>
        <v>0</v>
      </c>
      <c r="AS51" s="14">
        <f t="shared" si="65"/>
        <v>0</v>
      </c>
      <c r="AT51" s="14">
        <f t="shared" si="65"/>
        <v>0</v>
      </c>
      <c r="AU51" s="14">
        <f t="shared" si="65"/>
        <v>0</v>
      </c>
      <c r="AV51" s="14">
        <f t="shared" si="65"/>
        <v>0</v>
      </c>
      <c r="AW51" s="14">
        <f t="shared" si="65"/>
        <v>0</v>
      </c>
      <c r="AX51" s="14">
        <f t="shared" si="65"/>
        <v>0</v>
      </c>
      <c r="AY51" s="14">
        <f t="shared" si="65"/>
        <v>0</v>
      </c>
      <c r="AZ51" s="14">
        <f t="shared" si="65"/>
        <v>0</v>
      </c>
      <c r="BA51" s="14">
        <f t="shared" si="65"/>
        <v>0</v>
      </c>
    </row>
    <row r="52" ht="12.75" customHeight="1">
      <c r="A52" s="18">
        <v>42.0</v>
      </c>
      <c r="B52" s="16" t="s">
        <v>88</v>
      </c>
      <c r="C52" s="35">
        <f t="shared" ref="C52:C61" si="66">H52+M52+R52+W52+AB52+AG52+AL52+AQ52+AV52+BA52</f>
        <v>38.812</v>
      </c>
      <c r="D52" s="19">
        <v>9.703</v>
      </c>
      <c r="E52" s="19">
        <v>9.703</v>
      </c>
      <c r="F52" s="19">
        <v>9.703</v>
      </c>
      <c r="G52" s="19">
        <v>9.703</v>
      </c>
      <c r="H52" s="36">
        <f t="shared" ref="H52:H61" si="67">SUM(D52:G52)</f>
        <v>38.812</v>
      </c>
      <c r="I52" s="17"/>
      <c r="J52" s="17"/>
      <c r="K52" s="17"/>
      <c r="L52" s="17"/>
      <c r="M52" s="36">
        <f t="shared" ref="M52:M61" si="68">SUM(I52:L52)</f>
        <v>0</v>
      </c>
      <c r="N52" s="17"/>
      <c r="O52" s="17"/>
      <c r="P52" s="17"/>
      <c r="Q52" s="17"/>
      <c r="R52" s="36">
        <f t="shared" ref="R52:R61" si="69">SUM(N52:Q52)</f>
        <v>0</v>
      </c>
      <c r="S52" s="17"/>
      <c r="T52" s="17"/>
      <c r="U52" s="17"/>
      <c r="V52" s="17"/>
      <c r="W52" s="36">
        <f t="shared" ref="W52:W61" si="70">SUM(S52:V52)</f>
        <v>0</v>
      </c>
      <c r="X52" s="17"/>
      <c r="Y52" s="17"/>
      <c r="Z52" s="17"/>
      <c r="AA52" s="17"/>
      <c r="AB52" s="36">
        <f t="shared" ref="AB52:AB61" si="71">SUM(X52:AA52)</f>
        <v>0</v>
      </c>
      <c r="AC52" s="17"/>
      <c r="AD52" s="17"/>
      <c r="AE52" s="17"/>
      <c r="AF52" s="17"/>
      <c r="AG52" s="36">
        <f t="shared" ref="AG52:AG61" si="72">SUM(AC52:AF52)</f>
        <v>0</v>
      </c>
      <c r="AH52" s="17"/>
      <c r="AI52" s="17"/>
      <c r="AJ52" s="17"/>
      <c r="AK52" s="17"/>
      <c r="AL52" s="36">
        <f t="shared" ref="AL52:AL61" si="73">SUM(AH52:AK52)</f>
        <v>0</v>
      </c>
      <c r="AM52" s="17"/>
      <c r="AN52" s="17"/>
      <c r="AO52" s="17"/>
      <c r="AP52" s="17"/>
      <c r="AQ52" s="36">
        <f t="shared" ref="AQ52:AQ61" si="74">SUM(AM52:AP52)</f>
        <v>0</v>
      </c>
      <c r="AR52" s="17"/>
      <c r="AS52" s="17"/>
      <c r="AT52" s="17"/>
      <c r="AU52" s="17"/>
      <c r="AV52" s="36">
        <f t="shared" ref="AV52:AV61" si="75">SUM(AR52:AU52)</f>
        <v>0</v>
      </c>
      <c r="AW52" s="17"/>
      <c r="AX52" s="17"/>
      <c r="AY52" s="17"/>
      <c r="AZ52" s="17"/>
      <c r="BA52" s="36">
        <f t="shared" ref="BA52:BA61" si="76">SUM(AW52:AZ52)</f>
        <v>0</v>
      </c>
    </row>
    <row r="53" ht="12.75" customHeight="1">
      <c r="A53" s="18">
        <v>43.0</v>
      </c>
      <c r="B53" s="16" t="s">
        <v>89</v>
      </c>
      <c r="C53" s="35">
        <f t="shared" si="66"/>
        <v>0.2</v>
      </c>
      <c r="D53" s="19">
        <v>0.05</v>
      </c>
      <c r="E53" s="19">
        <v>0.05</v>
      </c>
      <c r="F53" s="19">
        <v>0.05</v>
      </c>
      <c r="G53" s="19">
        <v>0.05</v>
      </c>
      <c r="H53" s="36">
        <f t="shared" si="67"/>
        <v>0.2</v>
      </c>
      <c r="I53" s="17"/>
      <c r="J53" s="17"/>
      <c r="K53" s="17"/>
      <c r="L53" s="17"/>
      <c r="M53" s="36">
        <f t="shared" si="68"/>
        <v>0</v>
      </c>
      <c r="N53" s="17"/>
      <c r="O53" s="17"/>
      <c r="P53" s="17"/>
      <c r="Q53" s="17"/>
      <c r="R53" s="36">
        <f t="shared" si="69"/>
        <v>0</v>
      </c>
      <c r="S53" s="17"/>
      <c r="T53" s="17"/>
      <c r="U53" s="17"/>
      <c r="V53" s="17"/>
      <c r="W53" s="36">
        <f t="shared" si="70"/>
        <v>0</v>
      </c>
      <c r="X53" s="17"/>
      <c r="Y53" s="17"/>
      <c r="Z53" s="17"/>
      <c r="AA53" s="17"/>
      <c r="AB53" s="36">
        <f t="shared" si="71"/>
        <v>0</v>
      </c>
      <c r="AC53" s="17"/>
      <c r="AD53" s="17"/>
      <c r="AE53" s="17"/>
      <c r="AF53" s="17"/>
      <c r="AG53" s="36">
        <f t="shared" si="72"/>
        <v>0</v>
      </c>
      <c r="AH53" s="17"/>
      <c r="AI53" s="17"/>
      <c r="AJ53" s="17"/>
      <c r="AK53" s="17"/>
      <c r="AL53" s="36">
        <f t="shared" si="73"/>
        <v>0</v>
      </c>
      <c r="AM53" s="17"/>
      <c r="AN53" s="17"/>
      <c r="AO53" s="17"/>
      <c r="AP53" s="17"/>
      <c r="AQ53" s="36">
        <f t="shared" si="74"/>
        <v>0</v>
      </c>
      <c r="AR53" s="17"/>
      <c r="AS53" s="17"/>
      <c r="AT53" s="17"/>
      <c r="AU53" s="17"/>
      <c r="AV53" s="36">
        <f t="shared" si="75"/>
        <v>0</v>
      </c>
      <c r="AW53" s="17"/>
      <c r="AX53" s="17"/>
      <c r="AY53" s="17"/>
      <c r="AZ53" s="17"/>
      <c r="BA53" s="36">
        <f t="shared" si="76"/>
        <v>0</v>
      </c>
    </row>
    <row r="54" ht="12.75" customHeight="1">
      <c r="A54" s="18">
        <v>44.0</v>
      </c>
      <c r="B54" s="16" t="s">
        <v>90</v>
      </c>
      <c r="C54" s="35">
        <f t="shared" si="66"/>
        <v>0.96</v>
      </c>
      <c r="D54" s="19">
        <v>0.24</v>
      </c>
      <c r="E54" s="19">
        <v>0.24</v>
      </c>
      <c r="F54" s="19">
        <v>0.24</v>
      </c>
      <c r="G54" s="19">
        <v>0.24</v>
      </c>
      <c r="H54" s="36">
        <f t="shared" si="67"/>
        <v>0.96</v>
      </c>
      <c r="I54" s="17"/>
      <c r="J54" s="17"/>
      <c r="K54" s="17"/>
      <c r="L54" s="17"/>
      <c r="M54" s="36">
        <f t="shared" si="68"/>
        <v>0</v>
      </c>
      <c r="N54" s="17"/>
      <c r="O54" s="17"/>
      <c r="P54" s="17"/>
      <c r="Q54" s="17"/>
      <c r="R54" s="36">
        <f t="shared" si="69"/>
        <v>0</v>
      </c>
      <c r="S54" s="17"/>
      <c r="T54" s="17"/>
      <c r="U54" s="17"/>
      <c r="V54" s="17"/>
      <c r="W54" s="36">
        <f t="shared" si="70"/>
        <v>0</v>
      </c>
      <c r="X54" s="17"/>
      <c r="Y54" s="17"/>
      <c r="Z54" s="17"/>
      <c r="AA54" s="17"/>
      <c r="AB54" s="36">
        <f t="shared" si="71"/>
        <v>0</v>
      </c>
      <c r="AC54" s="17"/>
      <c r="AD54" s="17"/>
      <c r="AE54" s="17"/>
      <c r="AF54" s="17"/>
      <c r="AG54" s="36">
        <f t="shared" si="72"/>
        <v>0</v>
      </c>
      <c r="AH54" s="17"/>
      <c r="AI54" s="17"/>
      <c r="AJ54" s="17"/>
      <c r="AK54" s="17"/>
      <c r="AL54" s="36">
        <f t="shared" si="73"/>
        <v>0</v>
      </c>
      <c r="AM54" s="17"/>
      <c r="AN54" s="17"/>
      <c r="AO54" s="17"/>
      <c r="AP54" s="17"/>
      <c r="AQ54" s="36">
        <f t="shared" si="74"/>
        <v>0</v>
      </c>
      <c r="AR54" s="17"/>
      <c r="AS54" s="17"/>
      <c r="AT54" s="17"/>
      <c r="AU54" s="17"/>
      <c r="AV54" s="36">
        <f t="shared" si="75"/>
        <v>0</v>
      </c>
      <c r="AW54" s="17"/>
      <c r="AX54" s="17"/>
      <c r="AY54" s="17"/>
      <c r="AZ54" s="17"/>
      <c r="BA54" s="36">
        <f t="shared" si="76"/>
        <v>0</v>
      </c>
    </row>
    <row r="55" ht="12.75" customHeight="1">
      <c r="A55" s="18">
        <v>45.0</v>
      </c>
      <c r="B55" s="16" t="s">
        <v>91</v>
      </c>
      <c r="C55" s="35">
        <f t="shared" si="66"/>
        <v>0.9</v>
      </c>
      <c r="D55" s="42">
        <v>0.225</v>
      </c>
      <c r="E55" s="42">
        <v>0.225</v>
      </c>
      <c r="F55" s="42">
        <v>0.225</v>
      </c>
      <c r="G55" s="42">
        <v>0.225</v>
      </c>
      <c r="H55" s="36">
        <f t="shared" si="67"/>
        <v>0.9</v>
      </c>
      <c r="I55" s="17"/>
      <c r="J55" s="17"/>
      <c r="K55" s="17"/>
      <c r="L55" s="17"/>
      <c r="M55" s="36">
        <f t="shared" si="68"/>
        <v>0</v>
      </c>
      <c r="N55" s="17"/>
      <c r="O55" s="17"/>
      <c r="P55" s="17"/>
      <c r="Q55" s="17"/>
      <c r="R55" s="36">
        <f t="shared" si="69"/>
        <v>0</v>
      </c>
      <c r="S55" s="17"/>
      <c r="T55" s="17"/>
      <c r="U55" s="17"/>
      <c r="V55" s="17"/>
      <c r="W55" s="36">
        <f t="shared" si="70"/>
        <v>0</v>
      </c>
      <c r="X55" s="17"/>
      <c r="Y55" s="17"/>
      <c r="Z55" s="17"/>
      <c r="AA55" s="17"/>
      <c r="AB55" s="36">
        <f t="shared" si="71"/>
        <v>0</v>
      </c>
      <c r="AC55" s="17"/>
      <c r="AD55" s="17"/>
      <c r="AE55" s="17"/>
      <c r="AF55" s="17"/>
      <c r="AG55" s="36">
        <f t="shared" si="72"/>
        <v>0</v>
      </c>
      <c r="AH55" s="17"/>
      <c r="AI55" s="17"/>
      <c r="AJ55" s="17"/>
      <c r="AK55" s="17"/>
      <c r="AL55" s="36">
        <f t="shared" si="73"/>
        <v>0</v>
      </c>
      <c r="AM55" s="17"/>
      <c r="AN55" s="17"/>
      <c r="AO55" s="17"/>
      <c r="AP55" s="17"/>
      <c r="AQ55" s="36">
        <f t="shared" si="74"/>
        <v>0</v>
      </c>
      <c r="AR55" s="17"/>
      <c r="AS55" s="17"/>
      <c r="AT55" s="17"/>
      <c r="AU55" s="17"/>
      <c r="AV55" s="36">
        <f t="shared" si="75"/>
        <v>0</v>
      </c>
      <c r="AW55" s="17"/>
      <c r="AX55" s="17"/>
      <c r="AY55" s="17"/>
      <c r="AZ55" s="17"/>
      <c r="BA55" s="36">
        <f t="shared" si="76"/>
        <v>0</v>
      </c>
    </row>
    <row r="56" ht="12.75" customHeight="1">
      <c r="A56" s="18">
        <v>46.0</v>
      </c>
      <c r="B56" s="16" t="s">
        <v>92</v>
      </c>
      <c r="C56" s="35">
        <f t="shared" si="66"/>
        <v>14.3</v>
      </c>
      <c r="D56" s="19">
        <v>3.575</v>
      </c>
      <c r="E56" s="19">
        <v>3.575</v>
      </c>
      <c r="F56" s="19">
        <v>3.575</v>
      </c>
      <c r="G56" s="19">
        <v>3.575</v>
      </c>
      <c r="H56" s="36">
        <f t="shared" si="67"/>
        <v>14.3</v>
      </c>
      <c r="I56" s="17"/>
      <c r="J56" s="17"/>
      <c r="K56" s="17"/>
      <c r="L56" s="17"/>
      <c r="M56" s="36">
        <f t="shared" si="68"/>
        <v>0</v>
      </c>
      <c r="N56" s="17"/>
      <c r="O56" s="17"/>
      <c r="P56" s="17"/>
      <c r="Q56" s="17"/>
      <c r="R56" s="36">
        <f t="shared" si="69"/>
        <v>0</v>
      </c>
      <c r="S56" s="17"/>
      <c r="T56" s="17"/>
      <c r="U56" s="17"/>
      <c r="V56" s="17"/>
      <c r="W56" s="36">
        <f t="shared" si="70"/>
        <v>0</v>
      </c>
      <c r="X56" s="17"/>
      <c r="Y56" s="17"/>
      <c r="Z56" s="17"/>
      <c r="AA56" s="17"/>
      <c r="AB56" s="36">
        <f t="shared" si="71"/>
        <v>0</v>
      </c>
      <c r="AC56" s="17"/>
      <c r="AD56" s="17"/>
      <c r="AE56" s="17"/>
      <c r="AF56" s="17"/>
      <c r="AG56" s="36">
        <f t="shared" si="72"/>
        <v>0</v>
      </c>
      <c r="AH56" s="17"/>
      <c r="AI56" s="17"/>
      <c r="AJ56" s="17"/>
      <c r="AK56" s="17"/>
      <c r="AL56" s="36">
        <f t="shared" si="73"/>
        <v>0</v>
      </c>
      <c r="AM56" s="17"/>
      <c r="AN56" s="17"/>
      <c r="AO56" s="17"/>
      <c r="AP56" s="17"/>
      <c r="AQ56" s="36">
        <f t="shared" si="74"/>
        <v>0</v>
      </c>
      <c r="AR56" s="17"/>
      <c r="AS56" s="17"/>
      <c r="AT56" s="17"/>
      <c r="AU56" s="17"/>
      <c r="AV56" s="36">
        <f t="shared" si="75"/>
        <v>0</v>
      </c>
      <c r="AW56" s="17"/>
      <c r="AX56" s="17"/>
      <c r="AY56" s="17"/>
      <c r="AZ56" s="17"/>
      <c r="BA56" s="36">
        <f t="shared" si="76"/>
        <v>0</v>
      </c>
    </row>
    <row r="57" ht="12.75" customHeight="1">
      <c r="A57" s="18">
        <v>47.0</v>
      </c>
      <c r="B57" s="16" t="s">
        <v>93</v>
      </c>
      <c r="C57" s="35">
        <f t="shared" si="66"/>
        <v>0</v>
      </c>
      <c r="D57" s="17"/>
      <c r="E57" s="17"/>
      <c r="F57" s="17"/>
      <c r="G57" s="17"/>
      <c r="H57" s="36">
        <f t="shared" si="67"/>
        <v>0</v>
      </c>
      <c r="I57" s="17"/>
      <c r="J57" s="17"/>
      <c r="K57" s="17"/>
      <c r="L57" s="17"/>
      <c r="M57" s="36">
        <f t="shared" si="68"/>
        <v>0</v>
      </c>
      <c r="N57" s="17"/>
      <c r="O57" s="17"/>
      <c r="P57" s="17"/>
      <c r="Q57" s="17"/>
      <c r="R57" s="36">
        <f t="shared" si="69"/>
        <v>0</v>
      </c>
      <c r="S57" s="17"/>
      <c r="T57" s="17"/>
      <c r="U57" s="17"/>
      <c r="V57" s="17"/>
      <c r="W57" s="36">
        <f t="shared" si="70"/>
        <v>0</v>
      </c>
      <c r="X57" s="17"/>
      <c r="Y57" s="17"/>
      <c r="Z57" s="17"/>
      <c r="AA57" s="17"/>
      <c r="AB57" s="36">
        <f t="shared" si="71"/>
        <v>0</v>
      </c>
      <c r="AC57" s="17"/>
      <c r="AD57" s="17"/>
      <c r="AE57" s="17"/>
      <c r="AF57" s="17"/>
      <c r="AG57" s="36">
        <f t="shared" si="72"/>
        <v>0</v>
      </c>
      <c r="AH57" s="17"/>
      <c r="AI57" s="17"/>
      <c r="AJ57" s="17"/>
      <c r="AK57" s="17"/>
      <c r="AL57" s="36">
        <f t="shared" si="73"/>
        <v>0</v>
      </c>
      <c r="AM57" s="17"/>
      <c r="AN57" s="17"/>
      <c r="AO57" s="17"/>
      <c r="AP57" s="17"/>
      <c r="AQ57" s="36">
        <f t="shared" si="74"/>
        <v>0</v>
      </c>
      <c r="AR57" s="17"/>
      <c r="AS57" s="17"/>
      <c r="AT57" s="17"/>
      <c r="AU57" s="17"/>
      <c r="AV57" s="36">
        <f t="shared" si="75"/>
        <v>0</v>
      </c>
      <c r="AW57" s="17"/>
      <c r="AX57" s="17"/>
      <c r="AY57" s="17"/>
      <c r="AZ57" s="17"/>
      <c r="BA57" s="36">
        <f t="shared" si="76"/>
        <v>0</v>
      </c>
    </row>
    <row r="58" ht="12.75" customHeight="1">
      <c r="A58" s="18">
        <v>48.0</v>
      </c>
      <c r="B58" s="16" t="s">
        <v>94</v>
      </c>
      <c r="C58" s="35">
        <f t="shared" si="66"/>
        <v>0</v>
      </c>
      <c r="D58" s="17"/>
      <c r="E58" s="17"/>
      <c r="F58" s="17"/>
      <c r="G58" s="17"/>
      <c r="H58" s="36">
        <f t="shared" si="67"/>
        <v>0</v>
      </c>
      <c r="I58" s="17"/>
      <c r="J58" s="17"/>
      <c r="K58" s="17"/>
      <c r="L58" s="17"/>
      <c r="M58" s="36">
        <f t="shared" si="68"/>
        <v>0</v>
      </c>
      <c r="N58" s="17"/>
      <c r="O58" s="17"/>
      <c r="P58" s="17"/>
      <c r="Q58" s="17"/>
      <c r="R58" s="36">
        <f t="shared" si="69"/>
        <v>0</v>
      </c>
      <c r="S58" s="17"/>
      <c r="T58" s="17"/>
      <c r="U58" s="17"/>
      <c r="V58" s="17"/>
      <c r="W58" s="36">
        <f t="shared" si="70"/>
        <v>0</v>
      </c>
      <c r="X58" s="17"/>
      <c r="Y58" s="17"/>
      <c r="Z58" s="17"/>
      <c r="AA58" s="17"/>
      <c r="AB58" s="36">
        <f t="shared" si="71"/>
        <v>0</v>
      </c>
      <c r="AC58" s="17"/>
      <c r="AD58" s="17"/>
      <c r="AE58" s="17"/>
      <c r="AF58" s="17"/>
      <c r="AG58" s="36">
        <f t="shared" si="72"/>
        <v>0</v>
      </c>
      <c r="AH58" s="17"/>
      <c r="AI58" s="17"/>
      <c r="AJ58" s="17"/>
      <c r="AK58" s="17"/>
      <c r="AL58" s="36">
        <f t="shared" si="73"/>
        <v>0</v>
      </c>
      <c r="AM58" s="17"/>
      <c r="AN58" s="17"/>
      <c r="AO58" s="17"/>
      <c r="AP58" s="17"/>
      <c r="AQ58" s="36">
        <f t="shared" si="74"/>
        <v>0</v>
      </c>
      <c r="AR58" s="17"/>
      <c r="AS58" s="17"/>
      <c r="AT58" s="17"/>
      <c r="AU58" s="17"/>
      <c r="AV58" s="36">
        <f t="shared" si="75"/>
        <v>0</v>
      </c>
      <c r="AW58" s="17"/>
      <c r="AX58" s="17"/>
      <c r="AY58" s="17"/>
      <c r="AZ58" s="17"/>
      <c r="BA58" s="36">
        <f t="shared" si="76"/>
        <v>0</v>
      </c>
    </row>
    <row r="59" ht="12.75" customHeight="1">
      <c r="A59" s="18">
        <v>49.0</v>
      </c>
      <c r="B59" s="16" t="s">
        <v>95</v>
      </c>
      <c r="C59" s="35">
        <f t="shared" si="66"/>
        <v>1.9</v>
      </c>
      <c r="D59" s="17"/>
      <c r="E59" s="19">
        <v>1.4</v>
      </c>
      <c r="F59" s="19">
        <v>0.5</v>
      </c>
      <c r="G59" s="17"/>
      <c r="H59" s="36">
        <f t="shared" si="67"/>
        <v>1.9</v>
      </c>
      <c r="I59" s="17"/>
      <c r="J59" s="17"/>
      <c r="K59" s="17"/>
      <c r="L59" s="17"/>
      <c r="M59" s="36">
        <f t="shared" si="68"/>
        <v>0</v>
      </c>
      <c r="N59" s="17"/>
      <c r="O59" s="17"/>
      <c r="P59" s="17"/>
      <c r="Q59" s="17"/>
      <c r="R59" s="36">
        <f t="shared" si="69"/>
        <v>0</v>
      </c>
      <c r="S59" s="17"/>
      <c r="T59" s="17"/>
      <c r="U59" s="17"/>
      <c r="V59" s="17"/>
      <c r="W59" s="36">
        <f t="shared" si="70"/>
        <v>0</v>
      </c>
      <c r="X59" s="17"/>
      <c r="Y59" s="17"/>
      <c r="Z59" s="17"/>
      <c r="AA59" s="17"/>
      <c r="AB59" s="36">
        <f t="shared" si="71"/>
        <v>0</v>
      </c>
      <c r="AC59" s="17"/>
      <c r="AD59" s="17"/>
      <c r="AE59" s="17"/>
      <c r="AF59" s="17"/>
      <c r="AG59" s="36">
        <f t="shared" si="72"/>
        <v>0</v>
      </c>
      <c r="AH59" s="17"/>
      <c r="AI59" s="17"/>
      <c r="AJ59" s="17"/>
      <c r="AK59" s="17"/>
      <c r="AL59" s="36">
        <f t="shared" si="73"/>
        <v>0</v>
      </c>
      <c r="AM59" s="17"/>
      <c r="AN59" s="17"/>
      <c r="AO59" s="17"/>
      <c r="AP59" s="17"/>
      <c r="AQ59" s="36">
        <f t="shared" si="74"/>
        <v>0</v>
      </c>
      <c r="AR59" s="17"/>
      <c r="AS59" s="17"/>
      <c r="AT59" s="17"/>
      <c r="AU59" s="17"/>
      <c r="AV59" s="36">
        <f t="shared" si="75"/>
        <v>0</v>
      </c>
      <c r="AW59" s="17"/>
      <c r="AX59" s="17"/>
      <c r="AY59" s="17"/>
      <c r="AZ59" s="17"/>
      <c r="BA59" s="36">
        <f t="shared" si="76"/>
        <v>0</v>
      </c>
    </row>
    <row r="60" ht="12.75" customHeight="1">
      <c r="A60" s="18">
        <v>50.0</v>
      </c>
      <c r="B60" s="16" t="s">
        <v>96</v>
      </c>
      <c r="C60" s="35">
        <f t="shared" si="66"/>
        <v>2.74</v>
      </c>
      <c r="D60" s="19">
        <v>0.55</v>
      </c>
      <c r="E60" s="19">
        <v>0.55</v>
      </c>
      <c r="F60" s="19">
        <v>1.09</v>
      </c>
      <c r="G60" s="19">
        <v>0.55</v>
      </c>
      <c r="H60" s="36">
        <f t="shared" si="67"/>
        <v>2.74</v>
      </c>
      <c r="I60" s="17"/>
      <c r="J60" s="17"/>
      <c r="K60" s="17"/>
      <c r="L60" s="17"/>
      <c r="M60" s="36">
        <f t="shared" si="68"/>
        <v>0</v>
      </c>
      <c r="N60" s="17"/>
      <c r="O60" s="17"/>
      <c r="P60" s="17"/>
      <c r="Q60" s="17"/>
      <c r="R60" s="36">
        <f t="shared" si="69"/>
        <v>0</v>
      </c>
      <c r="S60" s="17"/>
      <c r="T60" s="17"/>
      <c r="U60" s="17"/>
      <c r="V60" s="17"/>
      <c r="W60" s="36">
        <f t="shared" si="70"/>
        <v>0</v>
      </c>
      <c r="X60" s="17"/>
      <c r="Y60" s="17"/>
      <c r="Z60" s="17"/>
      <c r="AA60" s="17"/>
      <c r="AB60" s="36">
        <f t="shared" si="71"/>
        <v>0</v>
      </c>
      <c r="AC60" s="17"/>
      <c r="AD60" s="17"/>
      <c r="AE60" s="17"/>
      <c r="AF60" s="17"/>
      <c r="AG60" s="36">
        <f t="shared" si="72"/>
        <v>0</v>
      </c>
      <c r="AH60" s="17"/>
      <c r="AI60" s="17"/>
      <c r="AJ60" s="17"/>
      <c r="AK60" s="17"/>
      <c r="AL60" s="36">
        <f t="shared" si="73"/>
        <v>0</v>
      </c>
      <c r="AM60" s="17"/>
      <c r="AN60" s="17"/>
      <c r="AO60" s="17"/>
      <c r="AP60" s="17"/>
      <c r="AQ60" s="36">
        <f t="shared" si="74"/>
        <v>0</v>
      </c>
      <c r="AR60" s="17"/>
      <c r="AS60" s="17"/>
      <c r="AT60" s="17"/>
      <c r="AU60" s="17"/>
      <c r="AV60" s="36">
        <f t="shared" si="75"/>
        <v>0</v>
      </c>
      <c r="AW60" s="17"/>
      <c r="AX60" s="17"/>
      <c r="AY60" s="17"/>
      <c r="AZ60" s="17"/>
      <c r="BA60" s="36">
        <f t="shared" si="76"/>
        <v>0</v>
      </c>
    </row>
    <row r="61" ht="12.75" customHeight="1">
      <c r="A61" s="18">
        <v>51.0</v>
      </c>
      <c r="B61" s="16" t="s">
        <v>45</v>
      </c>
      <c r="C61" s="35">
        <f t="shared" si="66"/>
        <v>0</v>
      </c>
      <c r="D61" s="17"/>
      <c r="E61" s="17"/>
      <c r="F61" s="17"/>
      <c r="G61" s="17"/>
      <c r="H61" s="36">
        <f t="shared" si="67"/>
        <v>0</v>
      </c>
      <c r="I61" s="17"/>
      <c r="J61" s="17"/>
      <c r="K61" s="17"/>
      <c r="L61" s="17"/>
      <c r="M61" s="36">
        <f t="shared" si="68"/>
        <v>0</v>
      </c>
      <c r="N61" s="17"/>
      <c r="O61" s="17"/>
      <c r="P61" s="17"/>
      <c r="Q61" s="17"/>
      <c r="R61" s="36">
        <f t="shared" si="69"/>
        <v>0</v>
      </c>
      <c r="S61" s="17"/>
      <c r="T61" s="17"/>
      <c r="U61" s="17"/>
      <c r="V61" s="17"/>
      <c r="W61" s="36">
        <f t="shared" si="70"/>
        <v>0</v>
      </c>
      <c r="X61" s="17"/>
      <c r="Y61" s="17"/>
      <c r="Z61" s="17"/>
      <c r="AA61" s="17"/>
      <c r="AB61" s="36">
        <f t="shared" si="71"/>
        <v>0</v>
      </c>
      <c r="AC61" s="17"/>
      <c r="AD61" s="17"/>
      <c r="AE61" s="17"/>
      <c r="AF61" s="17"/>
      <c r="AG61" s="36">
        <f t="shared" si="72"/>
        <v>0</v>
      </c>
      <c r="AH61" s="17"/>
      <c r="AI61" s="17"/>
      <c r="AJ61" s="17"/>
      <c r="AK61" s="17"/>
      <c r="AL61" s="36">
        <f t="shared" si="73"/>
        <v>0</v>
      </c>
      <c r="AM61" s="17"/>
      <c r="AN61" s="17"/>
      <c r="AO61" s="17"/>
      <c r="AP61" s="17"/>
      <c r="AQ61" s="36">
        <f t="shared" si="74"/>
        <v>0</v>
      </c>
      <c r="AR61" s="17"/>
      <c r="AS61" s="17"/>
      <c r="AT61" s="17"/>
      <c r="AU61" s="17"/>
      <c r="AV61" s="36">
        <f t="shared" si="75"/>
        <v>0</v>
      </c>
      <c r="AW61" s="17"/>
      <c r="AX61" s="17"/>
      <c r="AY61" s="17"/>
      <c r="AZ61" s="17"/>
      <c r="BA61" s="36">
        <f t="shared" si="76"/>
        <v>0</v>
      </c>
    </row>
    <row r="62" ht="12.75" customHeight="1">
      <c r="A62" s="12" t="s">
        <v>97</v>
      </c>
      <c r="B62" s="13" t="s">
        <v>98</v>
      </c>
      <c r="C62" s="14">
        <f t="shared" ref="C62:BA62" si="77">SUM(C63:C72)</f>
        <v>19.56641</v>
      </c>
      <c r="D62" s="14">
        <f t="shared" si="77"/>
        <v>0</v>
      </c>
      <c r="E62" s="14">
        <f t="shared" si="77"/>
        <v>2.07</v>
      </c>
      <c r="F62" s="14">
        <f t="shared" si="77"/>
        <v>13.38141</v>
      </c>
      <c r="G62" s="14">
        <f t="shared" si="77"/>
        <v>1.555</v>
      </c>
      <c r="H62" s="14">
        <f t="shared" si="77"/>
        <v>17.00641</v>
      </c>
      <c r="I62" s="14">
        <f t="shared" si="77"/>
        <v>0</v>
      </c>
      <c r="J62" s="14">
        <f t="shared" si="77"/>
        <v>0</v>
      </c>
      <c r="K62" s="14">
        <f t="shared" si="77"/>
        <v>0.16</v>
      </c>
      <c r="L62" s="14">
        <f t="shared" si="77"/>
        <v>0.16</v>
      </c>
      <c r="M62" s="14">
        <f t="shared" si="77"/>
        <v>0.32</v>
      </c>
      <c r="N62" s="14">
        <f t="shared" si="77"/>
        <v>0</v>
      </c>
      <c r="O62" s="14">
        <f t="shared" si="77"/>
        <v>0</v>
      </c>
      <c r="P62" s="14">
        <f t="shared" si="77"/>
        <v>0.16</v>
      </c>
      <c r="Q62" s="14">
        <f t="shared" si="77"/>
        <v>0.16</v>
      </c>
      <c r="R62" s="14">
        <f t="shared" si="77"/>
        <v>0.32</v>
      </c>
      <c r="S62" s="14">
        <f t="shared" si="77"/>
        <v>0</v>
      </c>
      <c r="T62" s="14">
        <f t="shared" si="77"/>
        <v>0</v>
      </c>
      <c r="U62" s="14">
        <f t="shared" si="77"/>
        <v>0.16</v>
      </c>
      <c r="V62" s="14">
        <f t="shared" si="77"/>
        <v>0.16</v>
      </c>
      <c r="W62" s="14">
        <f t="shared" si="77"/>
        <v>0.32</v>
      </c>
      <c r="X62" s="14">
        <f t="shared" si="77"/>
        <v>0</v>
      </c>
      <c r="Y62" s="14">
        <f t="shared" si="77"/>
        <v>0</v>
      </c>
      <c r="Z62" s="14">
        <f t="shared" si="77"/>
        <v>0.16</v>
      </c>
      <c r="AA62" s="14">
        <f t="shared" si="77"/>
        <v>0.16</v>
      </c>
      <c r="AB62" s="14">
        <f t="shared" si="77"/>
        <v>0.32</v>
      </c>
      <c r="AC62" s="14">
        <f t="shared" si="77"/>
        <v>0</v>
      </c>
      <c r="AD62" s="14">
        <f t="shared" si="77"/>
        <v>0</v>
      </c>
      <c r="AE62" s="14">
        <f t="shared" si="77"/>
        <v>0</v>
      </c>
      <c r="AF62" s="14">
        <f t="shared" si="77"/>
        <v>0</v>
      </c>
      <c r="AG62" s="14">
        <f t="shared" si="77"/>
        <v>0</v>
      </c>
      <c r="AH62" s="14">
        <f t="shared" si="77"/>
        <v>0</v>
      </c>
      <c r="AI62" s="14">
        <f t="shared" si="77"/>
        <v>0</v>
      </c>
      <c r="AJ62" s="14">
        <f t="shared" si="77"/>
        <v>0.16</v>
      </c>
      <c r="AK62" s="14">
        <f t="shared" si="77"/>
        <v>0.16</v>
      </c>
      <c r="AL62" s="14">
        <f t="shared" si="77"/>
        <v>0.32</v>
      </c>
      <c r="AM62" s="14">
        <f t="shared" si="77"/>
        <v>0</v>
      </c>
      <c r="AN62" s="14">
        <f t="shared" si="77"/>
        <v>0</v>
      </c>
      <c r="AO62" s="14">
        <f t="shared" si="77"/>
        <v>0.16</v>
      </c>
      <c r="AP62" s="14">
        <f t="shared" si="77"/>
        <v>0.16</v>
      </c>
      <c r="AQ62" s="14">
        <f t="shared" si="77"/>
        <v>0.32</v>
      </c>
      <c r="AR62" s="14">
        <f t="shared" si="77"/>
        <v>0</v>
      </c>
      <c r="AS62" s="14">
        <f t="shared" si="77"/>
        <v>0</v>
      </c>
      <c r="AT62" s="14">
        <f t="shared" si="77"/>
        <v>0.16</v>
      </c>
      <c r="AU62" s="14">
        <f t="shared" si="77"/>
        <v>0.16</v>
      </c>
      <c r="AV62" s="14">
        <f t="shared" si="77"/>
        <v>0.32</v>
      </c>
      <c r="AW62" s="14">
        <f t="shared" si="77"/>
        <v>0</v>
      </c>
      <c r="AX62" s="14">
        <f t="shared" si="77"/>
        <v>0</v>
      </c>
      <c r="AY62" s="14">
        <f t="shared" si="77"/>
        <v>0.16</v>
      </c>
      <c r="AZ62" s="14">
        <f t="shared" si="77"/>
        <v>0.16</v>
      </c>
      <c r="BA62" s="14">
        <f t="shared" si="77"/>
        <v>0.32</v>
      </c>
    </row>
    <row r="63" ht="12.75" customHeight="1">
      <c r="A63" s="18">
        <v>52.0</v>
      </c>
      <c r="B63" s="16" t="s">
        <v>99</v>
      </c>
      <c r="C63" s="35">
        <f t="shared" ref="C63:C73" si="78">H63+M63+R63+W63+AB63+AG63+AL63+AQ63+AV63+BA63</f>
        <v>0</v>
      </c>
      <c r="D63" s="17"/>
      <c r="E63" s="17"/>
      <c r="F63" s="17"/>
      <c r="G63" s="17"/>
      <c r="H63" s="36">
        <f t="shared" ref="H63:H73" si="79">SUM(D63:G63)</f>
        <v>0</v>
      </c>
      <c r="I63" s="17"/>
      <c r="J63" s="17"/>
      <c r="K63" s="17"/>
      <c r="L63" s="17"/>
      <c r="M63" s="36">
        <f t="shared" ref="M63:M73" si="80">SUM(I63:L63)</f>
        <v>0</v>
      </c>
      <c r="N63" s="17"/>
      <c r="O63" s="17"/>
      <c r="P63" s="17"/>
      <c r="Q63" s="17"/>
      <c r="R63" s="36">
        <f t="shared" ref="R63:R73" si="81">SUM(N63:Q63)</f>
        <v>0</v>
      </c>
      <c r="S63" s="17"/>
      <c r="T63" s="17"/>
      <c r="U63" s="17"/>
      <c r="V63" s="17"/>
      <c r="W63" s="36">
        <f t="shared" ref="W63:W73" si="82">SUM(S63:V63)</f>
        <v>0</v>
      </c>
      <c r="X63" s="17"/>
      <c r="Y63" s="17"/>
      <c r="Z63" s="17"/>
      <c r="AA63" s="17"/>
      <c r="AB63" s="36">
        <f t="shared" ref="AB63:AB73" si="83">SUM(X63:AA63)</f>
        <v>0</v>
      </c>
      <c r="AC63" s="17"/>
      <c r="AD63" s="17"/>
      <c r="AE63" s="17"/>
      <c r="AF63" s="17"/>
      <c r="AG63" s="36">
        <f t="shared" ref="AG63:AG73" si="84">SUM(AC63:AF63)</f>
        <v>0</v>
      </c>
      <c r="AH63" s="17"/>
      <c r="AI63" s="17"/>
      <c r="AJ63" s="17"/>
      <c r="AK63" s="17"/>
      <c r="AL63" s="36">
        <f t="shared" ref="AL63:AL73" si="85">SUM(AH63:AK63)</f>
        <v>0</v>
      </c>
      <c r="AM63" s="17"/>
      <c r="AN63" s="17"/>
      <c r="AO63" s="17"/>
      <c r="AP63" s="17"/>
      <c r="AQ63" s="36">
        <f t="shared" ref="AQ63:AQ73" si="86">SUM(AM63:AP63)</f>
        <v>0</v>
      </c>
      <c r="AR63" s="17"/>
      <c r="AS63" s="17"/>
      <c r="AT63" s="17"/>
      <c r="AU63" s="17"/>
      <c r="AV63" s="36">
        <f t="shared" ref="AV63:AV73" si="87">SUM(AR63:AU63)</f>
        <v>0</v>
      </c>
      <c r="AW63" s="17"/>
      <c r="AX63" s="17"/>
      <c r="AY63" s="17"/>
      <c r="AZ63" s="17"/>
      <c r="BA63" s="36">
        <f t="shared" ref="BA63:BA73" si="88">SUM(AW63:AZ63)</f>
        <v>0</v>
      </c>
    </row>
    <row r="64" ht="12.75" customHeight="1">
      <c r="A64" s="18">
        <v>53.0</v>
      </c>
      <c r="B64" s="16" t="s">
        <v>100</v>
      </c>
      <c r="C64" s="35">
        <f t="shared" si="78"/>
        <v>4.81641</v>
      </c>
      <c r="D64" s="17"/>
      <c r="E64" s="17"/>
      <c r="F64" s="19">
        <v>2.25641</v>
      </c>
      <c r="G64" s="19"/>
      <c r="H64" s="36">
        <f t="shared" si="79"/>
        <v>2.25641</v>
      </c>
      <c r="I64" s="17"/>
      <c r="J64" s="17"/>
      <c r="K64" s="19">
        <v>0.16</v>
      </c>
      <c r="L64" s="19">
        <v>0.16</v>
      </c>
      <c r="M64" s="36">
        <f t="shared" si="80"/>
        <v>0.32</v>
      </c>
      <c r="N64" s="17"/>
      <c r="O64" s="17"/>
      <c r="P64" s="19">
        <v>0.16</v>
      </c>
      <c r="Q64" s="19">
        <v>0.16</v>
      </c>
      <c r="R64" s="36">
        <f t="shared" si="81"/>
        <v>0.32</v>
      </c>
      <c r="S64" s="17"/>
      <c r="T64" s="17"/>
      <c r="U64" s="19">
        <v>0.16</v>
      </c>
      <c r="V64" s="19">
        <v>0.16</v>
      </c>
      <c r="W64" s="36">
        <f t="shared" si="82"/>
        <v>0.32</v>
      </c>
      <c r="X64" s="17"/>
      <c r="Y64" s="17"/>
      <c r="Z64" s="19">
        <v>0.16</v>
      </c>
      <c r="AA64" s="19">
        <v>0.16</v>
      </c>
      <c r="AB64" s="36">
        <f t="shared" si="83"/>
        <v>0.32</v>
      </c>
      <c r="AC64" s="17"/>
      <c r="AD64" s="17"/>
      <c r="AE64" s="19"/>
      <c r="AF64" s="19"/>
      <c r="AG64" s="36">
        <f t="shared" si="84"/>
        <v>0</v>
      </c>
      <c r="AH64" s="17"/>
      <c r="AI64" s="17"/>
      <c r="AJ64" s="19">
        <v>0.16</v>
      </c>
      <c r="AK64" s="19">
        <v>0.16</v>
      </c>
      <c r="AL64" s="36">
        <f t="shared" si="85"/>
        <v>0.32</v>
      </c>
      <c r="AM64" s="17"/>
      <c r="AN64" s="17"/>
      <c r="AO64" s="19">
        <v>0.16</v>
      </c>
      <c r="AP64" s="19">
        <v>0.16</v>
      </c>
      <c r="AQ64" s="36">
        <f t="shared" si="86"/>
        <v>0.32</v>
      </c>
      <c r="AR64" s="17"/>
      <c r="AS64" s="17"/>
      <c r="AT64" s="19">
        <v>0.16</v>
      </c>
      <c r="AU64" s="19">
        <v>0.16</v>
      </c>
      <c r="AV64" s="36">
        <f t="shared" si="87"/>
        <v>0.32</v>
      </c>
      <c r="AW64" s="17"/>
      <c r="AX64" s="17"/>
      <c r="AY64" s="19">
        <v>0.16</v>
      </c>
      <c r="AZ64" s="19">
        <v>0.16</v>
      </c>
      <c r="BA64" s="36">
        <f t="shared" si="88"/>
        <v>0.32</v>
      </c>
    </row>
    <row r="65" ht="12.75" customHeight="1">
      <c r="A65" s="18">
        <v>54.0</v>
      </c>
      <c r="B65" s="16" t="s">
        <v>101</v>
      </c>
      <c r="C65" s="35">
        <f t="shared" si="78"/>
        <v>4.14</v>
      </c>
      <c r="D65" s="19">
        <v>0.0</v>
      </c>
      <c r="E65" s="19">
        <v>2.07</v>
      </c>
      <c r="F65" s="19">
        <v>1.035</v>
      </c>
      <c r="G65" s="19">
        <v>1.035</v>
      </c>
      <c r="H65" s="36">
        <f t="shared" si="79"/>
        <v>4.14</v>
      </c>
      <c r="I65" s="17"/>
      <c r="J65" s="17"/>
      <c r="K65" s="17"/>
      <c r="L65" s="17"/>
      <c r="M65" s="36">
        <f t="shared" si="80"/>
        <v>0</v>
      </c>
      <c r="N65" s="17"/>
      <c r="O65" s="17"/>
      <c r="P65" s="17"/>
      <c r="Q65" s="17"/>
      <c r="R65" s="36">
        <f t="shared" si="81"/>
        <v>0</v>
      </c>
      <c r="S65" s="17"/>
      <c r="T65" s="17"/>
      <c r="U65" s="17"/>
      <c r="V65" s="17"/>
      <c r="W65" s="36">
        <f t="shared" si="82"/>
        <v>0</v>
      </c>
      <c r="X65" s="17"/>
      <c r="Y65" s="17"/>
      <c r="Z65" s="17"/>
      <c r="AA65" s="17"/>
      <c r="AB65" s="36">
        <f t="shared" si="83"/>
        <v>0</v>
      </c>
      <c r="AC65" s="17"/>
      <c r="AD65" s="17"/>
      <c r="AE65" s="17"/>
      <c r="AF65" s="17"/>
      <c r="AG65" s="36">
        <f t="shared" si="84"/>
        <v>0</v>
      </c>
      <c r="AH65" s="17"/>
      <c r="AI65" s="17"/>
      <c r="AJ65" s="17"/>
      <c r="AK65" s="17"/>
      <c r="AL65" s="36">
        <f t="shared" si="85"/>
        <v>0</v>
      </c>
      <c r="AM65" s="17"/>
      <c r="AN65" s="17"/>
      <c r="AO65" s="17"/>
      <c r="AP65" s="17"/>
      <c r="AQ65" s="36">
        <f t="shared" si="86"/>
        <v>0</v>
      </c>
      <c r="AR65" s="17"/>
      <c r="AS65" s="17"/>
      <c r="AT65" s="17"/>
      <c r="AU65" s="17"/>
      <c r="AV65" s="36">
        <f t="shared" si="87"/>
        <v>0</v>
      </c>
      <c r="AW65" s="17"/>
      <c r="AX65" s="17"/>
      <c r="AY65" s="17"/>
      <c r="AZ65" s="17"/>
      <c r="BA65" s="36">
        <f t="shared" si="88"/>
        <v>0</v>
      </c>
    </row>
    <row r="66" ht="12.75" customHeight="1">
      <c r="A66" s="18">
        <v>55.0</v>
      </c>
      <c r="B66" s="16" t="s">
        <v>102</v>
      </c>
      <c r="C66" s="35">
        <f t="shared" si="78"/>
        <v>0</v>
      </c>
      <c r="D66" s="17"/>
      <c r="E66" s="17"/>
      <c r="F66" s="17"/>
      <c r="G66" s="17"/>
      <c r="H66" s="36">
        <f t="shared" si="79"/>
        <v>0</v>
      </c>
      <c r="I66" s="17"/>
      <c r="J66" s="17"/>
      <c r="K66" s="17"/>
      <c r="L66" s="17"/>
      <c r="M66" s="36">
        <f t="shared" si="80"/>
        <v>0</v>
      </c>
      <c r="N66" s="17"/>
      <c r="O66" s="17"/>
      <c r="P66" s="17"/>
      <c r="Q66" s="17"/>
      <c r="R66" s="36">
        <f t="shared" si="81"/>
        <v>0</v>
      </c>
      <c r="S66" s="17"/>
      <c r="T66" s="17"/>
      <c r="U66" s="17"/>
      <c r="V66" s="17"/>
      <c r="W66" s="36">
        <f t="shared" si="82"/>
        <v>0</v>
      </c>
      <c r="X66" s="17"/>
      <c r="Y66" s="17"/>
      <c r="Z66" s="17"/>
      <c r="AA66" s="17"/>
      <c r="AB66" s="36">
        <f t="shared" si="83"/>
        <v>0</v>
      </c>
      <c r="AC66" s="17"/>
      <c r="AD66" s="17"/>
      <c r="AE66" s="17"/>
      <c r="AF66" s="17"/>
      <c r="AG66" s="36">
        <f t="shared" si="84"/>
        <v>0</v>
      </c>
      <c r="AH66" s="17"/>
      <c r="AI66" s="17"/>
      <c r="AJ66" s="17"/>
      <c r="AK66" s="17"/>
      <c r="AL66" s="36">
        <f t="shared" si="85"/>
        <v>0</v>
      </c>
      <c r="AM66" s="17"/>
      <c r="AN66" s="17"/>
      <c r="AO66" s="17"/>
      <c r="AP66" s="17"/>
      <c r="AQ66" s="36">
        <f t="shared" si="86"/>
        <v>0</v>
      </c>
      <c r="AR66" s="17"/>
      <c r="AS66" s="17"/>
      <c r="AT66" s="17"/>
      <c r="AU66" s="17"/>
      <c r="AV66" s="36">
        <f t="shared" si="87"/>
        <v>0</v>
      </c>
      <c r="AW66" s="17"/>
      <c r="AX66" s="17"/>
      <c r="AY66" s="17"/>
      <c r="AZ66" s="17"/>
      <c r="BA66" s="36">
        <f t="shared" si="88"/>
        <v>0</v>
      </c>
    </row>
    <row r="67" ht="12.75" customHeight="1">
      <c r="A67" s="18">
        <v>56.0</v>
      </c>
      <c r="B67" s="16" t="s">
        <v>103</v>
      </c>
      <c r="C67" s="35">
        <f t="shared" si="78"/>
        <v>1.69</v>
      </c>
      <c r="D67" s="17"/>
      <c r="E67" s="17"/>
      <c r="F67" s="19">
        <v>1.69</v>
      </c>
      <c r="G67" s="17"/>
      <c r="H67" s="36">
        <f t="shared" si="79"/>
        <v>1.69</v>
      </c>
      <c r="I67" s="17"/>
      <c r="J67" s="17"/>
      <c r="K67" s="17"/>
      <c r="L67" s="17"/>
      <c r="M67" s="36">
        <f t="shared" si="80"/>
        <v>0</v>
      </c>
      <c r="N67" s="17"/>
      <c r="O67" s="17"/>
      <c r="P67" s="17"/>
      <c r="Q67" s="17"/>
      <c r="R67" s="36">
        <f t="shared" si="81"/>
        <v>0</v>
      </c>
      <c r="S67" s="17"/>
      <c r="T67" s="17"/>
      <c r="U67" s="17"/>
      <c r="V67" s="17"/>
      <c r="W67" s="36">
        <f t="shared" si="82"/>
        <v>0</v>
      </c>
      <c r="X67" s="17"/>
      <c r="Y67" s="17"/>
      <c r="Z67" s="17"/>
      <c r="AA67" s="17"/>
      <c r="AB67" s="36">
        <f t="shared" si="83"/>
        <v>0</v>
      </c>
      <c r="AC67" s="17"/>
      <c r="AD67" s="17"/>
      <c r="AE67" s="17"/>
      <c r="AF67" s="17"/>
      <c r="AG67" s="36">
        <f t="shared" si="84"/>
        <v>0</v>
      </c>
      <c r="AH67" s="17"/>
      <c r="AI67" s="17"/>
      <c r="AJ67" s="17"/>
      <c r="AK67" s="17"/>
      <c r="AL67" s="36">
        <f t="shared" si="85"/>
        <v>0</v>
      </c>
      <c r="AM67" s="17"/>
      <c r="AN67" s="17"/>
      <c r="AO67" s="17"/>
      <c r="AP67" s="17"/>
      <c r="AQ67" s="36">
        <f t="shared" si="86"/>
        <v>0</v>
      </c>
      <c r="AR67" s="17"/>
      <c r="AS67" s="17"/>
      <c r="AT67" s="17"/>
      <c r="AU67" s="17"/>
      <c r="AV67" s="36">
        <f t="shared" si="87"/>
        <v>0</v>
      </c>
      <c r="AW67" s="17"/>
      <c r="AX67" s="17"/>
      <c r="AY67" s="17"/>
      <c r="AZ67" s="17"/>
      <c r="BA67" s="36">
        <f t="shared" si="88"/>
        <v>0</v>
      </c>
    </row>
    <row r="68" ht="12.75" customHeight="1">
      <c r="A68" s="18">
        <v>57.0</v>
      </c>
      <c r="B68" s="16" t="s">
        <v>104</v>
      </c>
      <c r="C68" s="35">
        <f t="shared" si="78"/>
        <v>8.92</v>
      </c>
      <c r="D68" s="17"/>
      <c r="E68" s="17"/>
      <c r="F68" s="19">
        <v>8.4</v>
      </c>
      <c r="G68" s="19">
        <v>0.52</v>
      </c>
      <c r="H68" s="36">
        <f t="shared" si="79"/>
        <v>8.92</v>
      </c>
      <c r="I68" s="17"/>
      <c r="J68" s="17"/>
      <c r="K68" s="17"/>
      <c r="L68" s="17"/>
      <c r="M68" s="36">
        <f t="shared" si="80"/>
        <v>0</v>
      </c>
      <c r="N68" s="17"/>
      <c r="O68" s="17"/>
      <c r="P68" s="17"/>
      <c r="Q68" s="17"/>
      <c r="R68" s="36">
        <f t="shared" si="81"/>
        <v>0</v>
      </c>
      <c r="S68" s="17"/>
      <c r="T68" s="17"/>
      <c r="U68" s="17"/>
      <c r="V68" s="17"/>
      <c r="W68" s="36">
        <f t="shared" si="82"/>
        <v>0</v>
      </c>
      <c r="X68" s="17"/>
      <c r="Y68" s="17"/>
      <c r="Z68" s="17"/>
      <c r="AA68" s="17"/>
      <c r="AB68" s="36">
        <f t="shared" si="83"/>
        <v>0</v>
      </c>
      <c r="AC68" s="17"/>
      <c r="AD68" s="17"/>
      <c r="AE68" s="17"/>
      <c r="AF68" s="17"/>
      <c r="AG68" s="36">
        <f t="shared" si="84"/>
        <v>0</v>
      </c>
      <c r="AH68" s="17"/>
      <c r="AI68" s="17"/>
      <c r="AJ68" s="17"/>
      <c r="AK68" s="17"/>
      <c r="AL68" s="36">
        <f t="shared" si="85"/>
        <v>0</v>
      </c>
      <c r="AM68" s="17"/>
      <c r="AN68" s="17"/>
      <c r="AO68" s="17"/>
      <c r="AP68" s="17"/>
      <c r="AQ68" s="36">
        <f t="shared" si="86"/>
        <v>0</v>
      </c>
      <c r="AR68" s="17"/>
      <c r="AS68" s="17"/>
      <c r="AT68" s="17"/>
      <c r="AU68" s="17"/>
      <c r="AV68" s="36">
        <f t="shared" si="87"/>
        <v>0</v>
      </c>
      <c r="AW68" s="17"/>
      <c r="AX68" s="17"/>
      <c r="AY68" s="17"/>
      <c r="AZ68" s="17"/>
      <c r="BA68" s="36">
        <f t="shared" si="88"/>
        <v>0</v>
      </c>
    </row>
    <row r="69" ht="12.75" customHeight="1">
      <c r="A69" s="18">
        <v>58.0</v>
      </c>
      <c r="B69" s="16" t="s">
        <v>105</v>
      </c>
      <c r="C69" s="35">
        <f t="shared" si="78"/>
        <v>0</v>
      </c>
      <c r="D69" s="17"/>
      <c r="E69" s="17"/>
      <c r="F69" s="17"/>
      <c r="G69" s="17"/>
      <c r="H69" s="36">
        <f t="shared" si="79"/>
        <v>0</v>
      </c>
      <c r="I69" s="17"/>
      <c r="J69" s="17"/>
      <c r="K69" s="17"/>
      <c r="L69" s="17"/>
      <c r="M69" s="36">
        <f t="shared" si="80"/>
        <v>0</v>
      </c>
      <c r="N69" s="17"/>
      <c r="O69" s="17"/>
      <c r="P69" s="17"/>
      <c r="Q69" s="17"/>
      <c r="R69" s="36">
        <f t="shared" si="81"/>
        <v>0</v>
      </c>
      <c r="S69" s="17"/>
      <c r="T69" s="17"/>
      <c r="U69" s="17"/>
      <c r="V69" s="17"/>
      <c r="W69" s="36">
        <f t="shared" si="82"/>
        <v>0</v>
      </c>
      <c r="X69" s="17"/>
      <c r="Y69" s="17"/>
      <c r="Z69" s="17"/>
      <c r="AA69" s="17"/>
      <c r="AB69" s="36">
        <f t="shared" si="83"/>
        <v>0</v>
      </c>
      <c r="AC69" s="17"/>
      <c r="AD69" s="17"/>
      <c r="AE69" s="17"/>
      <c r="AF69" s="17"/>
      <c r="AG69" s="36">
        <f t="shared" si="84"/>
        <v>0</v>
      </c>
      <c r="AH69" s="17"/>
      <c r="AI69" s="17"/>
      <c r="AJ69" s="17"/>
      <c r="AK69" s="17"/>
      <c r="AL69" s="36">
        <f t="shared" si="85"/>
        <v>0</v>
      </c>
      <c r="AM69" s="17"/>
      <c r="AN69" s="17"/>
      <c r="AO69" s="17"/>
      <c r="AP69" s="17"/>
      <c r="AQ69" s="36">
        <f t="shared" si="86"/>
        <v>0</v>
      </c>
      <c r="AR69" s="17"/>
      <c r="AS69" s="17"/>
      <c r="AT69" s="17"/>
      <c r="AU69" s="17"/>
      <c r="AV69" s="36">
        <f t="shared" si="87"/>
        <v>0</v>
      </c>
      <c r="AW69" s="17"/>
      <c r="AX69" s="17"/>
      <c r="AY69" s="17"/>
      <c r="AZ69" s="17"/>
      <c r="BA69" s="36">
        <f t="shared" si="88"/>
        <v>0</v>
      </c>
    </row>
    <row r="70" ht="12.75" customHeight="1">
      <c r="A70" s="18">
        <v>59.0</v>
      </c>
      <c r="B70" s="16" t="s">
        <v>106</v>
      </c>
      <c r="C70" s="35">
        <f t="shared" si="78"/>
        <v>0</v>
      </c>
      <c r="D70" s="17"/>
      <c r="E70" s="17"/>
      <c r="F70" s="17"/>
      <c r="G70" s="17"/>
      <c r="H70" s="36">
        <f t="shared" si="79"/>
        <v>0</v>
      </c>
      <c r="I70" s="17"/>
      <c r="J70" s="17"/>
      <c r="K70" s="17"/>
      <c r="L70" s="17"/>
      <c r="M70" s="36">
        <f t="shared" si="80"/>
        <v>0</v>
      </c>
      <c r="N70" s="17"/>
      <c r="O70" s="17"/>
      <c r="P70" s="17"/>
      <c r="Q70" s="17"/>
      <c r="R70" s="36">
        <f t="shared" si="81"/>
        <v>0</v>
      </c>
      <c r="S70" s="17"/>
      <c r="T70" s="17"/>
      <c r="U70" s="17"/>
      <c r="V70" s="17"/>
      <c r="W70" s="36">
        <f t="shared" si="82"/>
        <v>0</v>
      </c>
      <c r="X70" s="17"/>
      <c r="Y70" s="17"/>
      <c r="Z70" s="17"/>
      <c r="AA70" s="17"/>
      <c r="AB70" s="36">
        <f t="shared" si="83"/>
        <v>0</v>
      </c>
      <c r="AC70" s="17"/>
      <c r="AD70" s="17"/>
      <c r="AE70" s="17"/>
      <c r="AF70" s="17"/>
      <c r="AG70" s="36">
        <f t="shared" si="84"/>
        <v>0</v>
      </c>
      <c r="AH70" s="17"/>
      <c r="AI70" s="17"/>
      <c r="AJ70" s="17"/>
      <c r="AK70" s="17"/>
      <c r="AL70" s="36">
        <f t="shared" si="85"/>
        <v>0</v>
      </c>
      <c r="AM70" s="17"/>
      <c r="AN70" s="17"/>
      <c r="AO70" s="17"/>
      <c r="AP70" s="17"/>
      <c r="AQ70" s="36">
        <f t="shared" si="86"/>
        <v>0</v>
      </c>
      <c r="AR70" s="17"/>
      <c r="AS70" s="17"/>
      <c r="AT70" s="17"/>
      <c r="AU70" s="17"/>
      <c r="AV70" s="36">
        <f t="shared" si="87"/>
        <v>0</v>
      </c>
      <c r="AW70" s="17"/>
      <c r="AX70" s="17"/>
      <c r="AY70" s="17"/>
      <c r="AZ70" s="17"/>
      <c r="BA70" s="36">
        <f t="shared" si="88"/>
        <v>0</v>
      </c>
    </row>
    <row r="71" ht="12.75" customHeight="1">
      <c r="A71" s="18">
        <v>60.0</v>
      </c>
      <c r="B71" s="16" t="s">
        <v>107</v>
      </c>
      <c r="C71" s="35">
        <f t="shared" si="78"/>
        <v>0</v>
      </c>
      <c r="D71" s="17"/>
      <c r="E71" s="17"/>
      <c r="F71" s="17"/>
      <c r="G71" s="17"/>
      <c r="H71" s="36">
        <f t="shared" si="79"/>
        <v>0</v>
      </c>
      <c r="I71" s="17"/>
      <c r="J71" s="17"/>
      <c r="K71" s="17"/>
      <c r="L71" s="17"/>
      <c r="M71" s="36">
        <f t="shared" si="80"/>
        <v>0</v>
      </c>
      <c r="N71" s="17"/>
      <c r="O71" s="17"/>
      <c r="P71" s="17"/>
      <c r="Q71" s="17"/>
      <c r="R71" s="36">
        <f t="shared" si="81"/>
        <v>0</v>
      </c>
      <c r="S71" s="17"/>
      <c r="T71" s="17"/>
      <c r="U71" s="17"/>
      <c r="V71" s="17"/>
      <c r="W71" s="36">
        <f t="shared" si="82"/>
        <v>0</v>
      </c>
      <c r="X71" s="17"/>
      <c r="Y71" s="17"/>
      <c r="Z71" s="17"/>
      <c r="AA71" s="17"/>
      <c r="AB71" s="36">
        <f t="shared" si="83"/>
        <v>0</v>
      </c>
      <c r="AC71" s="17"/>
      <c r="AD71" s="17"/>
      <c r="AE71" s="17"/>
      <c r="AF71" s="17"/>
      <c r="AG71" s="36">
        <f t="shared" si="84"/>
        <v>0</v>
      </c>
      <c r="AH71" s="17"/>
      <c r="AI71" s="17"/>
      <c r="AJ71" s="17"/>
      <c r="AK71" s="17"/>
      <c r="AL71" s="36">
        <f t="shared" si="85"/>
        <v>0</v>
      </c>
      <c r="AM71" s="17"/>
      <c r="AN71" s="17"/>
      <c r="AO71" s="17"/>
      <c r="AP71" s="17"/>
      <c r="AQ71" s="36">
        <f t="shared" si="86"/>
        <v>0</v>
      </c>
      <c r="AR71" s="17"/>
      <c r="AS71" s="17"/>
      <c r="AT71" s="17"/>
      <c r="AU71" s="17"/>
      <c r="AV71" s="36">
        <f t="shared" si="87"/>
        <v>0</v>
      </c>
      <c r="AW71" s="17"/>
      <c r="AX71" s="17"/>
      <c r="AY71" s="17"/>
      <c r="AZ71" s="17"/>
      <c r="BA71" s="36">
        <f t="shared" si="88"/>
        <v>0</v>
      </c>
    </row>
    <row r="72" ht="12.75" customHeight="1">
      <c r="A72" s="18">
        <v>61.0</v>
      </c>
      <c r="B72" s="16" t="s">
        <v>45</v>
      </c>
      <c r="C72" s="35">
        <f t="shared" si="78"/>
        <v>0</v>
      </c>
      <c r="D72" s="17"/>
      <c r="E72" s="17"/>
      <c r="F72" s="17"/>
      <c r="G72" s="17"/>
      <c r="H72" s="36">
        <f t="shared" si="79"/>
        <v>0</v>
      </c>
      <c r="I72" s="17"/>
      <c r="J72" s="17"/>
      <c r="K72" s="17"/>
      <c r="L72" s="17"/>
      <c r="M72" s="36">
        <f t="shared" si="80"/>
        <v>0</v>
      </c>
      <c r="N72" s="17"/>
      <c r="O72" s="17"/>
      <c r="P72" s="17"/>
      <c r="Q72" s="17"/>
      <c r="R72" s="36">
        <f t="shared" si="81"/>
        <v>0</v>
      </c>
      <c r="S72" s="17"/>
      <c r="T72" s="17"/>
      <c r="U72" s="17"/>
      <c r="V72" s="17"/>
      <c r="W72" s="36">
        <f t="shared" si="82"/>
        <v>0</v>
      </c>
      <c r="X72" s="17"/>
      <c r="Y72" s="17"/>
      <c r="Z72" s="17"/>
      <c r="AA72" s="17"/>
      <c r="AB72" s="36">
        <f t="shared" si="83"/>
        <v>0</v>
      </c>
      <c r="AC72" s="17"/>
      <c r="AD72" s="17"/>
      <c r="AE72" s="17"/>
      <c r="AF72" s="17"/>
      <c r="AG72" s="36">
        <f t="shared" si="84"/>
        <v>0</v>
      </c>
      <c r="AH72" s="17"/>
      <c r="AI72" s="17"/>
      <c r="AJ72" s="17"/>
      <c r="AK72" s="17"/>
      <c r="AL72" s="36">
        <f t="shared" si="85"/>
        <v>0</v>
      </c>
      <c r="AM72" s="17"/>
      <c r="AN72" s="17"/>
      <c r="AO72" s="17"/>
      <c r="AP72" s="17"/>
      <c r="AQ72" s="36">
        <f t="shared" si="86"/>
        <v>0</v>
      </c>
      <c r="AR72" s="17"/>
      <c r="AS72" s="17"/>
      <c r="AT72" s="17"/>
      <c r="AU72" s="17"/>
      <c r="AV72" s="36">
        <f t="shared" si="87"/>
        <v>0</v>
      </c>
      <c r="AW72" s="17"/>
      <c r="AX72" s="17"/>
      <c r="AY72" s="17"/>
      <c r="AZ72" s="17"/>
      <c r="BA72" s="36">
        <f t="shared" si="88"/>
        <v>0</v>
      </c>
    </row>
    <row r="73" ht="12.75" customHeight="1">
      <c r="A73" s="12">
        <v>62.0</v>
      </c>
      <c r="B73" s="13" t="s">
        <v>108</v>
      </c>
      <c r="C73" s="14">
        <f t="shared" si="78"/>
        <v>0</v>
      </c>
      <c r="D73" s="14"/>
      <c r="E73" s="14"/>
      <c r="F73" s="14"/>
      <c r="G73" s="14"/>
      <c r="H73" s="14">
        <f t="shared" si="79"/>
        <v>0</v>
      </c>
      <c r="I73" s="14"/>
      <c r="J73" s="14"/>
      <c r="K73" s="14"/>
      <c r="L73" s="14"/>
      <c r="M73" s="14">
        <f t="shared" si="80"/>
        <v>0</v>
      </c>
      <c r="N73" s="14"/>
      <c r="O73" s="14"/>
      <c r="P73" s="14"/>
      <c r="Q73" s="14"/>
      <c r="R73" s="14">
        <f t="shared" si="81"/>
        <v>0</v>
      </c>
      <c r="S73" s="14"/>
      <c r="T73" s="14"/>
      <c r="U73" s="14"/>
      <c r="V73" s="14"/>
      <c r="W73" s="14">
        <f t="shared" si="82"/>
        <v>0</v>
      </c>
      <c r="X73" s="14"/>
      <c r="Y73" s="14"/>
      <c r="Z73" s="14"/>
      <c r="AA73" s="14"/>
      <c r="AB73" s="14">
        <f t="shared" si="83"/>
        <v>0</v>
      </c>
      <c r="AC73" s="14"/>
      <c r="AD73" s="14"/>
      <c r="AE73" s="14"/>
      <c r="AF73" s="14"/>
      <c r="AG73" s="14">
        <f t="shared" si="84"/>
        <v>0</v>
      </c>
      <c r="AH73" s="14"/>
      <c r="AI73" s="14"/>
      <c r="AJ73" s="14"/>
      <c r="AK73" s="14"/>
      <c r="AL73" s="14">
        <f t="shared" si="85"/>
        <v>0</v>
      </c>
      <c r="AM73" s="14"/>
      <c r="AN73" s="14"/>
      <c r="AO73" s="14"/>
      <c r="AP73" s="14"/>
      <c r="AQ73" s="14">
        <f t="shared" si="86"/>
        <v>0</v>
      </c>
      <c r="AR73" s="14"/>
      <c r="AS73" s="14"/>
      <c r="AT73" s="14"/>
      <c r="AU73" s="14"/>
      <c r="AV73" s="14">
        <f t="shared" si="87"/>
        <v>0</v>
      </c>
      <c r="AW73" s="14"/>
      <c r="AX73" s="14"/>
      <c r="AY73" s="14"/>
      <c r="AZ73" s="14"/>
      <c r="BA73" s="14">
        <f t="shared" si="88"/>
        <v>0</v>
      </c>
    </row>
    <row r="74" ht="12.75" customHeight="1">
      <c r="A74" s="9" t="s">
        <v>109</v>
      </c>
      <c r="B74" s="10" t="s">
        <v>110</v>
      </c>
      <c r="C74" s="11">
        <f t="shared" ref="C74:BA74" si="89">C75+C76+C82+C87+C100+C105+C106+C107</f>
        <v>214.421152</v>
      </c>
      <c r="D74" s="11">
        <f t="shared" si="89"/>
        <v>48.188</v>
      </c>
      <c r="E74" s="11">
        <f t="shared" si="89"/>
        <v>52.774</v>
      </c>
      <c r="F74" s="11">
        <f t="shared" si="89"/>
        <v>53.604</v>
      </c>
      <c r="G74" s="11">
        <f t="shared" si="89"/>
        <v>56.374</v>
      </c>
      <c r="H74" s="11">
        <f t="shared" si="89"/>
        <v>210.94</v>
      </c>
      <c r="I74" s="11">
        <f t="shared" si="89"/>
        <v>0.039399</v>
      </c>
      <c r="J74" s="11">
        <f t="shared" si="89"/>
        <v>0.119399</v>
      </c>
      <c r="K74" s="11">
        <f t="shared" si="89"/>
        <v>0.120399</v>
      </c>
      <c r="L74" s="11">
        <f t="shared" si="89"/>
        <v>0.120399</v>
      </c>
      <c r="M74" s="11">
        <f t="shared" si="89"/>
        <v>0.399596</v>
      </c>
      <c r="N74" s="11">
        <f t="shared" si="89"/>
        <v>0.048001</v>
      </c>
      <c r="O74" s="11">
        <f t="shared" si="89"/>
        <v>0.048001</v>
      </c>
      <c r="P74" s="11">
        <f t="shared" si="89"/>
        <v>0.209001</v>
      </c>
      <c r="Q74" s="11">
        <f t="shared" si="89"/>
        <v>0.129001</v>
      </c>
      <c r="R74" s="11">
        <f t="shared" si="89"/>
        <v>0.434004</v>
      </c>
      <c r="S74" s="11">
        <f t="shared" si="89"/>
        <v>0.054204</v>
      </c>
      <c r="T74" s="11">
        <f t="shared" si="89"/>
        <v>0.054204</v>
      </c>
      <c r="U74" s="11">
        <f t="shared" si="89"/>
        <v>0.215204</v>
      </c>
      <c r="V74" s="11">
        <f t="shared" si="89"/>
        <v>0.135204</v>
      </c>
      <c r="W74" s="11">
        <f t="shared" si="89"/>
        <v>0.458816</v>
      </c>
      <c r="X74" s="11">
        <f t="shared" si="89"/>
        <v>0.056662</v>
      </c>
      <c r="Y74" s="11">
        <f t="shared" si="89"/>
        <v>0.056662</v>
      </c>
      <c r="Z74" s="11">
        <f t="shared" si="89"/>
        <v>0.217662</v>
      </c>
      <c r="AA74" s="11">
        <f t="shared" si="89"/>
        <v>0.137662</v>
      </c>
      <c r="AB74" s="11">
        <f t="shared" si="89"/>
        <v>0.468648</v>
      </c>
      <c r="AC74" s="11">
        <f t="shared" si="89"/>
        <v>0</v>
      </c>
      <c r="AD74" s="11">
        <f t="shared" si="89"/>
        <v>0</v>
      </c>
      <c r="AE74" s="11">
        <f t="shared" si="89"/>
        <v>0</v>
      </c>
      <c r="AF74" s="11">
        <f t="shared" si="89"/>
        <v>0</v>
      </c>
      <c r="AG74" s="11">
        <f t="shared" si="89"/>
        <v>0</v>
      </c>
      <c r="AH74" s="11">
        <f t="shared" si="89"/>
        <v>0.054173</v>
      </c>
      <c r="AI74" s="11">
        <f t="shared" si="89"/>
        <v>0.054173</v>
      </c>
      <c r="AJ74" s="11">
        <f t="shared" si="89"/>
        <v>0.135173</v>
      </c>
      <c r="AK74" s="11">
        <f t="shared" si="89"/>
        <v>0.215173</v>
      </c>
      <c r="AL74" s="11">
        <f t="shared" si="89"/>
        <v>0.458692</v>
      </c>
      <c r="AM74" s="11">
        <f t="shared" si="89"/>
        <v>0.045239</v>
      </c>
      <c r="AN74" s="11">
        <f t="shared" si="89"/>
        <v>0.045239</v>
      </c>
      <c r="AO74" s="11">
        <f t="shared" si="89"/>
        <v>0.126239</v>
      </c>
      <c r="AP74" s="11">
        <f t="shared" si="89"/>
        <v>0.206239</v>
      </c>
      <c r="AQ74" s="11">
        <f t="shared" si="89"/>
        <v>0.422956</v>
      </c>
      <c r="AR74" s="11">
        <f t="shared" si="89"/>
        <v>0.050427</v>
      </c>
      <c r="AS74" s="11">
        <f t="shared" si="89"/>
        <v>0.050427</v>
      </c>
      <c r="AT74" s="11">
        <f t="shared" si="89"/>
        <v>0.211427</v>
      </c>
      <c r="AU74" s="11">
        <f t="shared" si="89"/>
        <v>0.131427</v>
      </c>
      <c r="AV74" s="11">
        <f t="shared" si="89"/>
        <v>0.443708</v>
      </c>
      <c r="AW74" s="11">
        <f t="shared" si="89"/>
        <v>0.038183</v>
      </c>
      <c r="AX74" s="11">
        <f t="shared" si="89"/>
        <v>0.038183</v>
      </c>
      <c r="AY74" s="11">
        <f t="shared" si="89"/>
        <v>0.199183</v>
      </c>
      <c r="AZ74" s="11">
        <f t="shared" si="89"/>
        <v>0.119183</v>
      </c>
      <c r="BA74" s="11">
        <f t="shared" si="89"/>
        <v>0.394732</v>
      </c>
    </row>
    <row r="75" ht="12.75" customHeight="1">
      <c r="A75" s="12">
        <v>63.0</v>
      </c>
      <c r="B75" s="13" t="s">
        <v>111</v>
      </c>
      <c r="C75" s="14">
        <f>H75+M75+R75+W75+AB75+AG75+AL75+AQ75+AV75+BA75</f>
        <v>4.06</v>
      </c>
      <c r="D75" s="14"/>
      <c r="E75" s="28">
        <v>1.35</v>
      </c>
      <c r="F75" s="28">
        <v>1.35</v>
      </c>
      <c r="G75" s="28">
        <v>1.36</v>
      </c>
      <c r="H75" s="14">
        <f>SUM(D75:G75)</f>
        <v>4.06</v>
      </c>
      <c r="I75" s="14"/>
      <c r="J75" s="14"/>
      <c r="K75" s="14"/>
      <c r="L75" s="14"/>
      <c r="M75" s="14">
        <f>SUM(I75:L75)</f>
        <v>0</v>
      </c>
      <c r="N75" s="14"/>
      <c r="O75" s="14"/>
      <c r="P75" s="14"/>
      <c r="Q75" s="14"/>
      <c r="R75" s="14">
        <f>SUM(N75:Q75)</f>
        <v>0</v>
      </c>
      <c r="S75" s="14"/>
      <c r="T75" s="14"/>
      <c r="U75" s="14"/>
      <c r="V75" s="14"/>
      <c r="W75" s="14">
        <f>SUM(S75:V75)</f>
        <v>0</v>
      </c>
      <c r="X75" s="14"/>
      <c r="Y75" s="14"/>
      <c r="Z75" s="14"/>
      <c r="AA75" s="14"/>
      <c r="AB75" s="14">
        <f>SUM(X75:AA75)</f>
        <v>0</v>
      </c>
      <c r="AC75" s="14"/>
      <c r="AD75" s="14"/>
      <c r="AE75" s="14"/>
      <c r="AF75" s="14"/>
      <c r="AG75" s="14">
        <f>SUM(AC75:AF75)</f>
        <v>0</v>
      </c>
      <c r="AH75" s="14"/>
      <c r="AI75" s="14"/>
      <c r="AJ75" s="14"/>
      <c r="AK75" s="14"/>
      <c r="AL75" s="14">
        <f>SUM(AH75:AK75)</f>
        <v>0</v>
      </c>
      <c r="AM75" s="14"/>
      <c r="AN75" s="14"/>
      <c r="AO75" s="14"/>
      <c r="AP75" s="14"/>
      <c r="AQ75" s="14">
        <f>SUM(AM75:AP75)</f>
        <v>0</v>
      </c>
      <c r="AR75" s="14"/>
      <c r="AS75" s="14"/>
      <c r="AT75" s="14"/>
      <c r="AU75" s="14"/>
      <c r="AV75" s="14">
        <f>SUM(AR75:AU75)</f>
        <v>0</v>
      </c>
      <c r="AW75" s="14"/>
      <c r="AX75" s="14"/>
      <c r="AY75" s="14"/>
      <c r="AZ75" s="14"/>
      <c r="BA75" s="14">
        <f>SUM(AW75:AZ75)</f>
        <v>0</v>
      </c>
    </row>
    <row r="76" ht="12.75" customHeight="1">
      <c r="A76" s="12" t="s">
        <v>112</v>
      </c>
      <c r="B76" s="13" t="s">
        <v>113</v>
      </c>
      <c r="C76" s="14">
        <f t="shared" ref="C76:BA76" si="90">SUM(C77:C81)</f>
        <v>11.949152</v>
      </c>
      <c r="D76" s="14">
        <f t="shared" si="90"/>
        <v>0</v>
      </c>
      <c r="E76" s="14">
        <f t="shared" si="90"/>
        <v>3.036</v>
      </c>
      <c r="F76" s="14">
        <f t="shared" si="90"/>
        <v>3.036</v>
      </c>
      <c r="G76" s="14">
        <f t="shared" si="90"/>
        <v>3.036</v>
      </c>
      <c r="H76" s="14">
        <f t="shared" si="90"/>
        <v>9.108</v>
      </c>
      <c r="I76" s="14">
        <f t="shared" si="90"/>
        <v>0.039399</v>
      </c>
      <c r="J76" s="14">
        <f t="shared" si="90"/>
        <v>0.039399</v>
      </c>
      <c r="K76" s="14">
        <f t="shared" si="90"/>
        <v>0.120399</v>
      </c>
      <c r="L76" s="14">
        <f t="shared" si="90"/>
        <v>0.120399</v>
      </c>
      <c r="M76" s="14">
        <f t="shared" si="90"/>
        <v>0.319596</v>
      </c>
      <c r="N76" s="14">
        <f t="shared" si="90"/>
        <v>0.048001</v>
      </c>
      <c r="O76" s="14">
        <f t="shared" si="90"/>
        <v>0.048001</v>
      </c>
      <c r="P76" s="14">
        <f t="shared" si="90"/>
        <v>0.129001</v>
      </c>
      <c r="Q76" s="14">
        <f t="shared" si="90"/>
        <v>0.129001</v>
      </c>
      <c r="R76" s="14">
        <f t="shared" si="90"/>
        <v>0.354004</v>
      </c>
      <c r="S76" s="14">
        <f t="shared" si="90"/>
        <v>0.054204</v>
      </c>
      <c r="T76" s="14">
        <f t="shared" si="90"/>
        <v>0.054204</v>
      </c>
      <c r="U76" s="14">
        <f t="shared" si="90"/>
        <v>0.135204</v>
      </c>
      <c r="V76" s="14">
        <f t="shared" si="90"/>
        <v>0.135204</v>
      </c>
      <c r="W76" s="14">
        <f t="shared" si="90"/>
        <v>0.378816</v>
      </c>
      <c r="X76" s="14">
        <f t="shared" si="90"/>
        <v>0.056662</v>
      </c>
      <c r="Y76" s="14">
        <f t="shared" si="90"/>
        <v>0.056662</v>
      </c>
      <c r="Z76" s="14">
        <f t="shared" si="90"/>
        <v>0.137662</v>
      </c>
      <c r="AA76" s="14">
        <f t="shared" si="90"/>
        <v>0.137662</v>
      </c>
      <c r="AB76" s="14">
        <f t="shared" si="90"/>
        <v>0.388648</v>
      </c>
      <c r="AC76" s="14">
        <f t="shared" si="90"/>
        <v>0</v>
      </c>
      <c r="AD76" s="14">
        <f t="shared" si="90"/>
        <v>0</v>
      </c>
      <c r="AE76" s="14">
        <f t="shared" si="90"/>
        <v>0</v>
      </c>
      <c r="AF76" s="14">
        <f t="shared" si="90"/>
        <v>0</v>
      </c>
      <c r="AG76" s="14">
        <f t="shared" si="90"/>
        <v>0</v>
      </c>
      <c r="AH76" s="14">
        <f t="shared" si="90"/>
        <v>0.054173</v>
      </c>
      <c r="AI76" s="14">
        <f t="shared" si="90"/>
        <v>0.054173</v>
      </c>
      <c r="AJ76" s="14">
        <f t="shared" si="90"/>
        <v>0.135173</v>
      </c>
      <c r="AK76" s="14">
        <f t="shared" si="90"/>
        <v>0.135173</v>
      </c>
      <c r="AL76" s="14">
        <f t="shared" si="90"/>
        <v>0.378692</v>
      </c>
      <c r="AM76" s="14">
        <f t="shared" si="90"/>
        <v>0.045239</v>
      </c>
      <c r="AN76" s="14">
        <f t="shared" si="90"/>
        <v>0.045239</v>
      </c>
      <c r="AO76" s="14">
        <f t="shared" si="90"/>
        <v>0.126239</v>
      </c>
      <c r="AP76" s="14">
        <f t="shared" si="90"/>
        <v>0.126239</v>
      </c>
      <c r="AQ76" s="14">
        <f t="shared" si="90"/>
        <v>0.342956</v>
      </c>
      <c r="AR76" s="14">
        <f t="shared" si="90"/>
        <v>0.050427</v>
      </c>
      <c r="AS76" s="14">
        <f t="shared" si="90"/>
        <v>0.050427</v>
      </c>
      <c r="AT76" s="14">
        <f t="shared" si="90"/>
        <v>0.131427</v>
      </c>
      <c r="AU76" s="14">
        <f t="shared" si="90"/>
        <v>0.131427</v>
      </c>
      <c r="AV76" s="14">
        <f t="shared" si="90"/>
        <v>0.363708</v>
      </c>
      <c r="AW76" s="14">
        <f t="shared" si="90"/>
        <v>0.038183</v>
      </c>
      <c r="AX76" s="14">
        <f t="shared" si="90"/>
        <v>0.038183</v>
      </c>
      <c r="AY76" s="14">
        <f t="shared" si="90"/>
        <v>0.119183</v>
      </c>
      <c r="AZ76" s="14">
        <f t="shared" si="90"/>
        <v>0.119183</v>
      </c>
      <c r="BA76" s="14">
        <f t="shared" si="90"/>
        <v>0.314732</v>
      </c>
    </row>
    <row r="77" ht="12.75" customHeight="1">
      <c r="A77" s="18">
        <v>64.0</v>
      </c>
      <c r="B77" s="16" t="s">
        <v>114</v>
      </c>
      <c r="C77" s="35">
        <f t="shared" ref="C77:C81" si="91">H77+M77+R77+W77+AB77+AG77+AL77+AQ77+AV77+BA77</f>
        <v>8.460152</v>
      </c>
      <c r="D77" s="19"/>
      <c r="E77" s="19">
        <v>2.32</v>
      </c>
      <c r="F77" s="19">
        <v>2.32</v>
      </c>
      <c r="G77" s="19">
        <v>2.32</v>
      </c>
      <c r="H77" s="36">
        <f t="shared" ref="H77:H81" si="92">SUM(D77:G77)</f>
        <v>6.96</v>
      </c>
      <c r="I77" s="43">
        <v>0.039399</v>
      </c>
      <c r="J77" s="43">
        <v>0.039399</v>
      </c>
      <c r="K77" s="43">
        <v>0.039399</v>
      </c>
      <c r="L77" s="43">
        <v>0.039399</v>
      </c>
      <c r="M77" s="36">
        <f t="shared" ref="M77:M81" si="93">SUM(I77:L77)</f>
        <v>0.157596</v>
      </c>
      <c r="N77" s="43">
        <v>0.048001</v>
      </c>
      <c r="O77" s="43">
        <v>0.048001</v>
      </c>
      <c r="P77" s="43">
        <v>0.048001</v>
      </c>
      <c r="Q77" s="43">
        <v>0.048001</v>
      </c>
      <c r="R77" s="36">
        <f t="shared" ref="R77:R81" si="94">SUM(N77:Q77)</f>
        <v>0.192004</v>
      </c>
      <c r="S77" s="43">
        <v>0.048579</v>
      </c>
      <c r="T77" s="43">
        <v>0.048579</v>
      </c>
      <c r="U77" s="43">
        <v>0.048579</v>
      </c>
      <c r="V77" s="43">
        <v>0.048579</v>
      </c>
      <c r="W77" s="36">
        <f t="shared" ref="W77:W81" si="95">SUM(S77:V77)</f>
        <v>0.194316</v>
      </c>
      <c r="X77" s="43">
        <v>0.051037</v>
      </c>
      <c r="Y77" s="43">
        <v>0.051037</v>
      </c>
      <c r="Z77" s="43">
        <v>0.051037</v>
      </c>
      <c r="AA77" s="43">
        <v>0.051037</v>
      </c>
      <c r="AB77" s="36">
        <f t="shared" ref="AB77:AB81" si="96">SUM(X77:AA77)</f>
        <v>0.204148</v>
      </c>
      <c r="AC77" s="17"/>
      <c r="AD77" s="17"/>
      <c r="AE77" s="17"/>
      <c r="AF77" s="17"/>
      <c r="AG77" s="36">
        <f t="shared" ref="AG77:AG81" si="97">SUM(AC77:AF77)</f>
        <v>0</v>
      </c>
      <c r="AH77" s="44">
        <v>0.054173</v>
      </c>
      <c r="AI77" s="44">
        <v>0.054173</v>
      </c>
      <c r="AJ77" s="44">
        <v>0.054173</v>
      </c>
      <c r="AK77" s="44">
        <v>0.054173</v>
      </c>
      <c r="AL77" s="36">
        <f t="shared" ref="AL77:AL81" si="98">SUM(AH77:AK77)</f>
        <v>0.216692</v>
      </c>
      <c r="AM77" s="44">
        <v>0.045239</v>
      </c>
      <c r="AN77" s="44">
        <v>0.045239</v>
      </c>
      <c r="AO77" s="44">
        <v>0.045239</v>
      </c>
      <c r="AP77" s="44">
        <v>0.045239</v>
      </c>
      <c r="AQ77" s="36">
        <f t="shared" ref="AQ77:AQ81" si="99">SUM(AM77:AP77)</f>
        <v>0.180956</v>
      </c>
      <c r="AR77" s="44">
        <v>0.050427</v>
      </c>
      <c r="AS77" s="44">
        <v>0.050427</v>
      </c>
      <c r="AT77" s="44">
        <v>0.050427</v>
      </c>
      <c r="AU77" s="44">
        <v>0.050427</v>
      </c>
      <c r="AV77" s="36">
        <f t="shared" ref="AV77:AV81" si="100">SUM(AR77:AU77)</f>
        <v>0.201708</v>
      </c>
      <c r="AW77" s="44">
        <v>0.038183</v>
      </c>
      <c r="AX77" s="44">
        <v>0.038183</v>
      </c>
      <c r="AY77" s="44">
        <v>0.038183</v>
      </c>
      <c r="AZ77" s="44">
        <v>0.038183</v>
      </c>
      <c r="BA77" s="36">
        <f t="shared" ref="BA77:BA81" si="101">SUM(AW77:AZ77)</f>
        <v>0.152732</v>
      </c>
    </row>
    <row r="78" ht="12.75" customHeight="1">
      <c r="A78" s="18">
        <v>65.0</v>
      </c>
      <c r="B78" s="16" t="s">
        <v>115</v>
      </c>
      <c r="C78" s="35">
        <f t="shared" si="91"/>
        <v>0</v>
      </c>
      <c r="D78" s="17"/>
      <c r="E78" s="17"/>
      <c r="F78" s="17"/>
      <c r="G78" s="17"/>
      <c r="H78" s="36">
        <f t="shared" si="92"/>
        <v>0</v>
      </c>
      <c r="I78" s="17"/>
      <c r="J78" s="17"/>
      <c r="K78" s="17"/>
      <c r="L78" s="17"/>
      <c r="M78" s="36">
        <f t="shared" si="93"/>
        <v>0</v>
      </c>
      <c r="N78" s="17"/>
      <c r="O78" s="17"/>
      <c r="P78" s="17"/>
      <c r="Q78" s="17"/>
      <c r="R78" s="36">
        <f t="shared" si="94"/>
        <v>0</v>
      </c>
      <c r="S78" s="17"/>
      <c r="T78" s="17"/>
      <c r="U78" s="17"/>
      <c r="V78" s="17"/>
      <c r="W78" s="36">
        <f t="shared" si="95"/>
        <v>0</v>
      </c>
      <c r="X78" s="17"/>
      <c r="Y78" s="17"/>
      <c r="Z78" s="17"/>
      <c r="AA78" s="17"/>
      <c r="AB78" s="36">
        <f t="shared" si="96"/>
        <v>0</v>
      </c>
      <c r="AC78" s="17"/>
      <c r="AD78" s="17"/>
      <c r="AE78" s="17"/>
      <c r="AF78" s="17"/>
      <c r="AG78" s="36">
        <f t="shared" si="97"/>
        <v>0</v>
      </c>
      <c r="AH78" s="17"/>
      <c r="AI78" s="17"/>
      <c r="AJ78" s="17"/>
      <c r="AK78" s="17"/>
      <c r="AL78" s="36">
        <f t="shared" si="98"/>
        <v>0</v>
      </c>
      <c r="AM78" s="17"/>
      <c r="AN78" s="17"/>
      <c r="AO78" s="17"/>
      <c r="AP78" s="17"/>
      <c r="AQ78" s="36">
        <f t="shared" si="99"/>
        <v>0</v>
      </c>
      <c r="AR78" s="17"/>
      <c r="AS78" s="17"/>
      <c r="AT78" s="17"/>
      <c r="AU78" s="17"/>
      <c r="AV78" s="36">
        <f t="shared" si="100"/>
        <v>0</v>
      </c>
      <c r="AW78" s="17"/>
      <c r="AX78" s="17"/>
      <c r="AY78" s="17"/>
      <c r="AZ78" s="17"/>
      <c r="BA78" s="36">
        <f t="shared" si="101"/>
        <v>0</v>
      </c>
    </row>
    <row r="79" ht="12.75" customHeight="1">
      <c r="A79" s="18">
        <v>66.0</v>
      </c>
      <c r="B79" s="16" t="s">
        <v>116</v>
      </c>
      <c r="C79" s="35">
        <f t="shared" si="91"/>
        <v>0.294</v>
      </c>
      <c r="D79" s="19"/>
      <c r="E79" s="19">
        <v>0.083</v>
      </c>
      <c r="F79" s="19">
        <v>0.083</v>
      </c>
      <c r="G79" s="19">
        <v>0.083</v>
      </c>
      <c r="H79" s="36">
        <f t="shared" si="92"/>
        <v>0.249</v>
      </c>
      <c r="I79" s="19"/>
      <c r="J79" s="19"/>
      <c r="K79" s="19"/>
      <c r="L79" s="19"/>
      <c r="M79" s="36">
        <f t="shared" si="93"/>
        <v>0</v>
      </c>
      <c r="N79" s="27"/>
      <c r="O79" s="27"/>
      <c r="P79" s="27"/>
      <c r="Q79" s="27"/>
      <c r="R79" s="36">
        <f t="shared" si="94"/>
        <v>0</v>
      </c>
      <c r="S79" s="19">
        <v>0.005625</v>
      </c>
      <c r="T79" s="19">
        <v>0.005625</v>
      </c>
      <c r="U79" s="19">
        <v>0.005625</v>
      </c>
      <c r="V79" s="19">
        <v>0.005625</v>
      </c>
      <c r="W79" s="36">
        <f t="shared" si="95"/>
        <v>0.0225</v>
      </c>
      <c r="X79" s="19">
        <v>0.005625</v>
      </c>
      <c r="Y79" s="19">
        <v>0.005625</v>
      </c>
      <c r="Z79" s="19">
        <v>0.005625</v>
      </c>
      <c r="AA79" s="19">
        <v>0.005625</v>
      </c>
      <c r="AB79" s="36">
        <f t="shared" si="96"/>
        <v>0.0225</v>
      </c>
      <c r="AC79" s="17"/>
      <c r="AD79" s="17"/>
      <c r="AE79" s="17"/>
      <c r="AF79" s="17"/>
      <c r="AG79" s="36">
        <f t="shared" si="97"/>
        <v>0</v>
      </c>
      <c r="AH79" s="17"/>
      <c r="AI79" s="17"/>
      <c r="AJ79" s="17"/>
      <c r="AK79" s="17"/>
      <c r="AL79" s="36">
        <f t="shared" si="98"/>
        <v>0</v>
      </c>
      <c r="AM79" s="17"/>
      <c r="AN79" s="17"/>
      <c r="AO79" s="17"/>
      <c r="AP79" s="17"/>
      <c r="AQ79" s="36">
        <f t="shared" si="99"/>
        <v>0</v>
      </c>
      <c r="AR79" s="17"/>
      <c r="AS79" s="17"/>
      <c r="AT79" s="17"/>
      <c r="AU79" s="17"/>
      <c r="AV79" s="36">
        <f t="shared" si="100"/>
        <v>0</v>
      </c>
      <c r="AW79" s="17"/>
      <c r="AX79" s="17"/>
      <c r="AY79" s="17"/>
      <c r="AZ79" s="17"/>
      <c r="BA79" s="36">
        <f t="shared" si="101"/>
        <v>0</v>
      </c>
    </row>
    <row r="80" ht="12.75" customHeight="1">
      <c r="A80" s="18">
        <v>67.0</v>
      </c>
      <c r="B80" s="16" t="s">
        <v>117</v>
      </c>
      <c r="C80" s="35">
        <f t="shared" si="91"/>
        <v>1.899</v>
      </c>
      <c r="D80" s="19"/>
      <c r="E80" s="19">
        <v>0.633</v>
      </c>
      <c r="F80" s="19">
        <v>0.633</v>
      </c>
      <c r="G80" s="19">
        <v>0.633</v>
      </c>
      <c r="H80" s="36">
        <f t="shared" si="92"/>
        <v>1.899</v>
      </c>
      <c r="I80" s="17"/>
      <c r="J80" s="17"/>
      <c r="K80" s="17"/>
      <c r="L80" s="17"/>
      <c r="M80" s="36">
        <f t="shared" si="93"/>
        <v>0</v>
      </c>
      <c r="N80" s="17"/>
      <c r="O80" s="17"/>
      <c r="P80" s="17"/>
      <c r="Q80" s="17"/>
      <c r="R80" s="36">
        <f t="shared" si="94"/>
        <v>0</v>
      </c>
      <c r="S80" s="17"/>
      <c r="T80" s="17"/>
      <c r="U80" s="17"/>
      <c r="V80" s="17"/>
      <c r="W80" s="36">
        <f t="shared" si="95"/>
        <v>0</v>
      </c>
      <c r="X80" s="17"/>
      <c r="Y80" s="17"/>
      <c r="Z80" s="17"/>
      <c r="AA80" s="17"/>
      <c r="AB80" s="36">
        <f t="shared" si="96"/>
        <v>0</v>
      </c>
      <c r="AC80" s="17"/>
      <c r="AD80" s="17"/>
      <c r="AE80" s="17"/>
      <c r="AF80" s="17"/>
      <c r="AG80" s="36">
        <f t="shared" si="97"/>
        <v>0</v>
      </c>
      <c r="AH80" s="17"/>
      <c r="AI80" s="17"/>
      <c r="AJ80" s="17"/>
      <c r="AK80" s="17"/>
      <c r="AL80" s="36">
        <f t="shared" si="98"/>
        <v>0</v>
      </c>
      <c r="AM80" s="17"/>
      <c r="AN80" s="17"/>
      <c r="AO80" s="17"/>
      <c r="AP80" s="17"/>
      <c r="AQ80" s="36">
        <f t="shared" si="99"/>
        <v>0</v>
      </c>
      <c r="AR80" s="17"/>
      <c r="AS80" s="17"/>
      <c r="AT80" s="17"/>
      <c r="AU80" s="17"/>
      <c r="AV80" s="36">
        <f t="shared" si="100"/>
        <v>0</v>
      </c>
      <c r="AW80" s="17"/>
      <c r="AX80" s="17"/>
      <c r="AY80" s="17"/>
      <c r="AZ80" s="17"/>
      <c r="BA80" s="36">
        <f t="shared" si="101"/>
        <v>0</v>
      </c>
    </row>
    <row r="81" ht="12.75" customHeight="1">
      <c r="A81" s="18">
        <v>68.0</v>
      </c>
      <c r="B81" s="16" t="s">
        <v>118</v>
      </c>
      <c r="C81" s="35">
        <f t="shared" si="91"/>
        <v>1.296</v>
      </c>
      <c r="D81" s="17"/>
      <c r="E81" s="17"/>
      <c r="F81" s="19"/>
      <c r="G81" s="17"/>
      <c r="H81" s="36">
        <f t="shared" si="92"/>
        <v>0</v>
      </c>
      <c r="I81" s="17"/>
      <c r="J81" s="17"/>
      <c r="K81" s="19">
        <v>0.081</v>
      </c>
      <c r="L81" s="19">
        <v>0.081</v>
      </c>
      <c r="M81" s="36">
        <f t="shared" si="93"/>
        <v>0.162</v>
      </c>
      <c r="N81" s="17"/>
      <c r="O81" s="17"/>
      <c r="P81" s="19">
        <v>0.081</v>
      </c>
      <c r="Q81" s="19">
        <v>0.081</v>
      </c>
      <c r="R81" s="36">
        <f t="shared" si="94"/>
        <v>0.162</v>
      </c>
      <c r="S81" s="17"/>
      <c r="T81" s="17"/>
      <c r="U81" s="19">
        <v>0.081</v>
      </c>
      <c r="V81" s="19">
        <v>0.081</v>
      </c>
      <c r="W81" s="36">
        <f t="shared" si="95"/>
        <v>0.162</v>
      </c>
      <c r="X81" s="17"/>
      <c r="Y81" s="17"/>
      <c r="Z81" s="19">
        <v>0.081</v>
      </c>
      <c r="AA81" s="19">
        <v>0.081</v>
      </c>
      <c r="AB81" s="36">
        <f t="shared" si="96"/>
        <v>0.162</v>
      </c>
      <c r="AC81" s="17"/>
      <c r="AD81" s="17"/>
      <c r="AE81" s="17"/>
      <c r="AF81" s="17"/>
      <c r="AG81" s="36">
        <f t="shared" si="97"/>
        <v>0</v>
      </c>
      <c r="AH81" s="17"/>
      <c r="AI81" s="17"/>
      <c r="AJ81" s="19">
        <v>0.081</v>
      </c>
      <c r="AK81" s="19">
        <v>0.081</v>
      </c>
      <c r="AL81" s="36">
        <f t="shared" si="98"/>
        <v>0.162</v>
      </c>
      <c r="AM81" s="17"/>
      <c r="AN81" s="17"/>
      <c r="AO81" s="19">
        <v>0.081</v>
      </c>
      <c r="AP81" s="19">
        <v>0.081</v>
      </c>
      <c r="AQ81" s="36">
        <f t="shared" si="99"/>
        <v>0.162</v>
      </c>
      <c r="AR81" s="17"/>
      <c r="AS81" s="17"/>
      <c r="AT81" s="19">
        <v>0.081</v>
      </c>
      <c r="AU81" s="19">
        <v>0.081</v>
      </c>
      <c r="AV81" s="36">
        <f t="shared" si="100"/>
        <v>0.162</v>
      </c>
      <c r="AW81" s="17"/>
      <c r="AX81" s="17"/>
      <c r="AY81" s="19">
        <v>0.081</v>
      </c>
      <c r="AZ81" s="19">
        <v>0.081</v>
      </c>
      <c r="BA81" s="36">
        <f t="shared" si="101"/>
        <v>0.162</v>
      </c>
    </row>
    <row r="82" ht="12.75" customHeight="1">
      <c r="A82" s="12" t="s">
        <v>119</v>
      </c>
      <c r="B82" s="13" t="s">
        <v>120</v>
      </c>
      <c r="C82" s="14">
        <f t="shared" ref="C82:BA82" si="102">SUM(C83:C86)</f>
        <v>1.94</v>
      </c>
      <c r="D82" s="14">
        <f t="shared" si="102"/>
        <v>0</v>
      </c>
      <c r="E82" s="14">
        <f t="shared" si="102"/>
        <v>0.2</v>
      </c>
      <c r="F82" s="14">
        <f t="shared" si="102"/>
        <v>1.03</v>
      </c>
      <c r="G82" s="14">
        <f t="shared" si="102"/>
        <v>0.71</v>
      </c>
      <c r="H82" s="14">
        <f t="shared" si="102"/>
        <v>1.94</v>
      </c>
      <c r="I82" s="14">
        <f t="shared" si="102"/>
        <v>0</v>
      </c>
      <c r="J82" s="14">
        <f t="shared" si="102"/>
        <v>0</v>
      </c>
      <c r="K82" s="14">
        <f t="shared" si="102"/>
        <v>0</v>
      </c>
      <c r="L82" s="14">
        <f t="shared" si="102"/>
        <v>0</v>
      </c>
      <c r="M82" s="14">
        <f t="shared" si="102"/>
        <v>0</v>
      </c>
      <c r="N82" s="14">
        <f t="shared" si="102"/>
        <v>0</v>
      </c>
      <c r="O82" s="14">
        <f t="shared" si="102"/>
        <v>0</v>
      </c>
      <c r="P82" s="14">
        <f t="shared" si="102"/>
        <v>0</v>
      </c>
      <c r="Q82" s="14">
        <f t="shared" si="102"/>
        <v>0</v>
      </c>
      <c r="R82" s="14">
        <f t="shared" si="102"/>
        <v>0</v>
      </c>
      <c r="S82" s="14">
        <f t="shared" si="102"/>
        <v>0</v>
      </c>
      <c r="T82" s="14">
        <f t="shared" si="102"/>
        <v>0</v>
      </c>
      <c r="U82" s="14">
        <f t="shared" si="102"/>
        <v>0</v>
      </c>
      <c r="V82" s="14">
        <f t="shared" si="102"/>
        <v>0</v>
      </c>
      <c r="W82" s="14">
        <f t="shared" si="102"/>
        <v>0</v>
      </c>
      <c r="X82" s="14">
        <f t="shared" si="102"/>
        <v>0</v>
      </c>
      <c r="Y82" s="14">
        <f t="shared" si="102"/>
        <v>0</v>
      </c>
      <c r="Z82" s="14">
        <f t="shared" si="102"/>
        <v>0</v>
      </c>
      <c r="AA82" s="14">
        <f t="shared" si="102"/>
        <v>0</v>
      </c>
      <c r="AB82" s="14">
        <f t="shared" si="102"/>
        <v>0</v>
      </c>
      <c r="AC82" s="14">
        <f t="shared" si="102"/>
        <v>0</v>
      </c>
      <c r="AD82" s="14">
        <f t="shared" si="102"/>
        <v>0</v>
      </c>
      <c r="AE82" s="14">
        <f t="shared" si="102"/>
        <v>0</v>
      </c>
      <c r="AF82" s="14">
        <f t="shared" si="102"/>
        <v>0</v>
      </c>
      <c r="AG82" s="14">
        <f t="shared" si="102"/>
        <v>0</v>
      </c>
      <c r="AH82" s="14">
        <f t="shared" si="102"/>
        <v>0</v>
      </c>
      <c r="AI82" s="14">
        <f t="shared" si="102"/>
        <v>0</v>
      </c>
      <c r="AJ82" s="14">
        <f t="shared" si="102"/>
        <v>0</v>
      </c>
      <c r="AK82" s="14">
        <f t="shared" si="102"/>
        <v>0</v>
      </c>
      <c r="AL82" s="14">
        <f t="shared" si="102"/>
        <v>0</v>
      </c>
      <c r="AM82" s="14">
        <f t="shared" si="102"/>
        <v>0</v>
      </c>
      <c r="AN82" s="14">
        <f t="shared" si="102"/>
        <v>0</v>
      </c>
      <c r="AO82" s="14">
        <f t="shared" si="102"/>
        <v>0</v>
      </c>
      <c r="AP82" s="14">
        <f t="shared" si="102"/>
        <v>0</v>
      </c>
      <c r="AQ82" s="14">
        <f t="shared" si="102"/>
        <v>0</v>
      </c>
      <c r="AR82" s="14">
        <f t="shared" si="102"/>
        <v>0</v>
      </c>
      <c r="AS82" s="14">
        <f t="shared" si="102"/>
        <v>0</v>
      </c>
      <c r="AT82" s="14">
        <f t="shared" si="102"/>
        <v>0</v>
      </c>
      <c r="AU82" s="14">
        <f t="shared" si="102"/>
        <v>0</v>
      </c>
      <c r="AV82" s="14">
        <f t="shared" si="102"/>
        <v>0</v>
      </c>
      <c r="AW82" s="14">
        <f t="shared" si="102"/>
        <v>0</v>
      </c>
      <c r="AX82" s="14">
        <f t="shared" si="102"/>
        <v>0</v>
      </c>
      <c r="AY82" s="14">
        <f t="shared" si="102"/>
        <v>0</v>
      </c>
      <c r="AZ82" s="14">
        <f t="shared" si="102"/>
        <v>0</v>
      </c>
      <c r="BA82" s="14">
        <f t="shared" si="102"/>
        <v>0</v>
      </c>
    </row>
    <row r="83" ht="12.75" customHeight="1">
      <c r="A83" s="18">
        <v>69.0</v>
      </c>
      <c r="B83" s="16" t="s">
        <v>121</v>
      </c>
      <c r="C83" s="35">
        <f t="shared" ref="C83:C86" si="103">H83+M83+R83+W83+AB83+AG83+AL83+AQ83+AV83+BA83</f>
        <v>0.4</v>
      </c>
      <c r="D83" s="17"/>
      <c r="E83" s="19">
        <v>0.2</v>
      </c>
      <c r="F83" s="19">
        <v>0.2</v>
      </c>
      <c r="G83" s="17"/>
      <c r="H83" s="36">
        <f t="shared" ref="H83:H86" si="104">SUM(D83:G83)</f>
        <v>0.4</v>
      </c>
      <c r="I83" s="17"/>
      <c r="J83" s="17"/>
      <c r="K83" s="17"/>
      <c r="L83" s="17"/>
      <c r="M83" s="36">
        <f t="shared" ref="M83:M86" si="105">SUM(I83:L83)</f>
        <v>0</v>
      </c>
      <c r="N83" s="17"/>
      <c r="O83" s="17"/>
      <c r="P83" s="17"/>
      <c r="Q83" s="17"/>
      <c r="R83" s="36">
        <f t="shared" ref="R83:R86" si="106">SUM(N83:Q83)</f>
        <v>0</v>
      </c>
      <c r="S83" s="17"/>
      <c r="T83" s="17"/>
      <c r="U83" s="17"/>
      <c r="V83" s="17"/>
      <c r="W83" s="36">
        <f t="shared" ref="W83:W86" si="107">SUM(S83:V83)</f>
        <v>0</v>
      </c>
      <c r="X83" s="17"/>
      <c r="Y83" s="17"/>
      <c r="Z83" s="17"/>
      <c r="AA83" s="17"/>
      <c r="AB83" s="36">
        <f t="shared" ref="AB83:AB86" si="108">SUM(X83:AA83)</f>
        <v>0</v>
      </c>
      <c r="AC83" s="17"/>
      <c r="AD83" s="17"/>
      <c r="AE83" s="17"/>
      <c r="AF83" s="17"/>
      <c r="AG83" s="36">
        <f t="shared" ref="AG83:AG86" si="109">SUM(AC83:AF83)</f>
        <v>0</v>
      </c>
      <c r="AH83" s="17"/>
      <c r="AI83" s="17"/>
      <c r="AJ83" s="17"/>
      <c r="AK83" s="17"/>
      <c r="AL83" s="36">
        <f t="shared" ref="AL83:AL86" si="110">SUM(AH83:AK83)</f>
        <v>0</v>
      </c>
      <c r="AM83" s="17"/>
      <c r="AN83" s="17"/>
      <c r="AO83" s="17"/>
      <c r="AP83" s="17"/>
      <c r="AQ83" s="36">
        <f t="shared" ref="AQ83:AQ86" si="111">SUM(AM83:AP83)</f>
        <v>0</v>
      </c>
      <c r="AR83" s="17"/>
      <c r="AS83" s="17"/>
      <c r="AT83" s="17"/>
      <c r="AU83" s="17"/>
      <c r="AV83" s="36">
        <f t="shared" ref="AV83:AV86" si="112">SUM(AR83:AU83)</f>
        <v>0</v>
      </c>
      <c r="AW83" s="17"/>
      <c r="AX83" s="17"/>
      <c r="AY83" s="17"/>
      <c r="AZ83" s="17"/>
      <c r="BA83" s="36">
        <f t="shared" ref="BA83:BA86" si="113">SUM(AW83:AZ83)</f>
        <v>0</v>
      </c>
    </row>
    <row r="84" ht="12.75" customHeight="1">
      <c r="A84" s="18">
        <v>70.0</v>
      </c>
      <c r="B84" s="16" t="s">
        <v>122</v>
      </c>
      <c r="C84" s="35">
        <f t="shared" si="103"/>
        <v>0.12</v>
      </c>
      <c r="D84" s="17"/>
      <c r="E84" s="17"/>
      <c r="F84" s="19">
        <v>0.12</v>
      </c>
      <c r="G84" s="17"/>
      <c r="H84" s="36">
        <f t="shared" si="104"/>
        <v>0.12</v>
      </c>
      <c r="I84" s="17"/>
      <c r="J84" s="17"/>
      <c r="K84" s="17"/>
      <c r="L84" s="17"/>
      <c r="M84" s="36">
        <f t="shared" si="105"/>
        <v>0</v>
      </c>
      <c r="N84" s="17"/>
      <c r="O84" s="17"/>
      <c r="P84" s="17"/>
      <c r="Q84" s="17"/>
      <c r="R84" s="36">
        <f t="shared" si="106"/>
        <v>0</v>
      </c>
      <c r="S84" s="17"/>
      <c r="T84" s="17"/>
      <c r="U84" s="17"/>
      <c r="V84" s="17"/>
      <c r="W84" s="36">
        <f t="shared" si="107"/>
        <v>0</v>
      </c>
      <c r="X84" s="17"/>
      <c r="Y84" s="17"/>
      <c r="Z84" s="17"/>
      <c r="AA84" s="17"/>
      <c r="AB84" s="36">
        <f t="shared" si="108"/>
        <v>0</v>
      </c>
      <c r="AC84" s="17"/>
      <c r="AD84" s="17"/>
      <c r="AE84" s="17"/>
      <c r="AF84" s="17"/>
      <c r="AG84" s="36">
        <f t="shared" si="109"/>
        <v>0</v>
      </c>
      <c r="AH84" s="17"/>
      <c r="AI84" s="17"/>
      <c r="AJ84" s="17"/>
      <c r="AK84" s="17"/>
      <c r="AL84" s="36">
        <f t="shared" si="110"/>
        <v>0</v>
      </c>
      <c r="AM84" s="17"/>
      <c r="AN84" s="17"/>
      <c r="AO84" s="17"/>
      <c r="AP84" s="17"/>
      <c r="AQ84" s="36">
        <f t="shared" si="111"/>
        <v>0</v>
      </c>
      <c r="AR84" s="17"/>
      <c r="AS84" s="17"/>
      <c r="AT84" s="17"/>
      <c r="AU84" s="17"/>
      <c r="AV84" s="36">
        <f t="shared" si="112"/>
        <v>0</v>
      </c>
      <c r="AW84" s="17"/>
      <c r="AX84" s="17"/>
      <c r="AY84" s="17"/>
      <c r="AZ84" s="17"/>
      <c r="BA84" s="36">
        <f t="shared" si="113"/>
        <v>0</v>
      </c>
    </row>
    <row r="85" ht="12.75" customHeight="1">
      <c r="A85" s="18">
        <v>71.0</v>
      </c>
      <c r="B85" s="16" t="s">
        <v>123</v>
      </c>
      <c r="C85" s="35">
        <f t="shared" si="103"/>
        <v>0</v>
      </c>
      <c r="D85" s="17"/>
      <c r="E85" s="17"/>
      <c r="F85" s="17"/>
      <c r="G85" s="17"/>
      <c r="H85" s="36">
        <f t="shared" si="104"/>
        <v>0</v>
      </c>
      <c r="I85" s="17"/>
      <c r="J85" s="17"/>
      <c r="K85" s="17"/>
      <c r="L85" s="17"/>
      <c r="M85" s="36">
        <f t="shared" si="105"/>
        <v>0</v>
      </c>
      <c r="N85" s="17"/>
      <c r="O85" s="17"/>
      <c r="P85" s="17"/>
      <c r="Q85" s="17"/>
      <c r="R85" s="36">
        <f t="shared" si="106"/>
        <v>0</v>
      </c>
      <c r="S85" s="17"/>
      <c r="T85" s="17"/>
      <c r="U85" s="17"/>
      <c r="V85" s="17"/>
      <c r="W85" s="36">
        <f t="shared" si="107"/>
        <v>0</v>
      </c>
      <c r="X85" s="17"/>
      <c r="Y85" s="17"/>
      <c r="Z85" s="17"/>
      <c r="AA85" s="17"/>
      <c r="AB85" s="36">
        <f t="shared" si="108"/>
        <v>0</v>
      </c>
      <c r="AC85" s="17"/>
      <c r="AD85" s="17"/>
      <c r="AE85" s="17"/>
      <c r="AF85" s="17"/>
      <c r="AG85" s="36">
        <f t="shared" si="109"/>
        <v>0</v>
      </c>
      <c r="AH85" s="17"/>
      <c r="AI85" s="17"/>
      <c r="AJ85" s="17"/>
      <c r="AK85" s="17"/>
      <c r="AL85" s="36">
        <f t="shared" si="110"/>
        <v>0</v>
      </c>
      <c r="AM85" s="17"/>
      <c r="AN85" s="17"/>
      <c r="AO85" s="17"/>
      <c r="AP85" s="17"/>
      <c r="AQ85" s="36">
        <f t="shared" si="111"/>
        <v>0</v>
      </c>
      <c r="AR85" s="17"/>
      <c r="AS85" s="17"/>
      <c r="AT85" s="17"/>
      <c r="AU85" s="17"/>
      <c r="AV85" s="36">
        <f t="shared" si="112"/>
        <v>0</v>
      </c>
      <c r="AW85" s="17"/>
      <c r="AX85" s="17"/>
      <c r="AY85" s="17"/>
      <c r="AZ85" s="17"/>
      <c r="BA85" s="36">
        <f t="shared" si="113"/>
        <v>0</v>
      </c>
    </row>
    <row r="86" ht="12.75" customHeight="1">
      <c r="A86" s="18">
        <v>72.0</v>
      </c>
      <c r="B86" s="16" t="s">
        <v>124</v>
      </c>
      <c r="C86" s="35">
        <f t="shared" si="103"/>
        <v>1.42</v>
      </c>
      <c r="D86" s="17"/>
      <c r="E86" s="17"/>
      <c r="F86" s="19">
        <v>0.71</v>
      </c>
      <c r="G86" s="19">
        <v>0.71</v>
      </c>
      <c r="H86" s="36">
        <f t="shared" si="104"/>
        <v>1.42</v>
      </c>
      <c r="I86" s="17"/>
      <c r="J86" s="17"/>
      <c r="K86" s="17"/>
      <c r="L86" s="17"/>
      <c r="M86" s="36">
        <f t="shared" si="105"/>
        <v>0</v>
      </c>
      <c r="N86" s="17"/>
      <c r="O86" s="17"/>
      <c r="P86" s="17"/>
      <c r="Q86" s="17"/>
      <c r="R86" s="36">
        <f t="shared" si="106"/>
        <v>0</v>
      </c>
      <c r="S86" s="17"/>
      <c r="T86" s="17"/>
      <c r="U86" s="17"/>
      <c r="V86" s="17"/>
      <c r="W86" s="36">
        <f t="shared" si="107"/>
        <v>0</v>
      </c>
      <c r="X86" s="17"/>
      <c r="Y86" s="17"/>
      <c r="Z86" s="17"/>
      <c r="AA86" s="17"/>
      <c r="AB86" s="36">
        <f t="shared" si="108"/>
        <v>0</v>
      </c>
      <c r="AC86" s="17"/>
      <c r="AD86" s="17"/>
      <c r="AE86" s="17"/>
      <c r="AF86" s="17"/>
      <c r="AG86" s="36">
        <f t="shared" si="109"/>
        <v>0</v>
      </c>
      <c r="AH86" s="17"/>
      <c r="AI86" s="17"/>
      <c r="AJ86" s="17"/>
      <c r="AK86" s="17"/>
      <c r="AL86" s="36">
        <f t="shared" si="110"/>
        <v>0</v>
      </c>
      <c r="AM86" s="17"/>
      <c r="AN86" s="17"/>
      <c r="AO86" s="17"/>
      <c r="AP86" s="17"/>
      <c r="AQ86" s="36">
        <f t="shared" si="111"/>
        <v>0</v>
      </c>
      <c r="AR86" s="17"/>
      <c r="AS86" s="17"/>
      <c r="AT86" s="17"/>
      <c r="AU86" s="17"/>
      <c r="AV86" s="36">
        <f t="shared" si="112"/>
        <v>0</v>
      </c>
      <c r="AW86" s="17"/>
      <c r="AX86" s="17"/>
      <c r="AY86" s="17"/>
      <c r="AZ86" s="17"/>
      <c r="BA86" s="36">
        <f t="shared" si="113"/>
        <v>0</v>
      </c>
    </row>
    <row r="87" ht="12.75" customHeight="1">
      <c r="A87" s="12" t="s">
        <v>125</v>
      </c>
      <c r="B87" s="13" t="s">
        <v>126</v>
      </c>
      <c r="C87" s="14">
        <f t="shared" ref="C87:BA87" si="114">SUM(C88:C99)</f>
        <v>191.4</v>
      </c>
      <c r="D87" s="14">
        <f t="shared" si="114"/>
        <v>47.08</v>
      </c>
      <c r="E87" s="14">
        <f t="shared" si="114"/>
        <v>47.08</v>
      </c>
      <c r="F87" s="14">
        <f t="shared" si="114"/>
        <v>47.08</v>
      </c>
      <c r="G87" s="14">
        <f t="shared" si="114"/>
        <v>50.16</v>
      </c>
      <c r="H87" s="14">
        <f t="shared" si="114"/>
        <v>191.4</v>
      </c>
      <c r="I87" s="14">
        <f t="shared" si="114"/>
        <v>0</v>
      </c>
      <c r="J87" s="14">
        <f t="shared" si="114"/>
        <v>0</v>
      </c>
      <c r="K87" s="14">
        <f t="shared" si="114"/>
        <v>0</v>
      </c>
      <c r="L87" s="14">
        <f t="shared" si="114"/>
        <v>0</v>
      </c>
      <c r="M87" s="14">
        <f t="shared" si="114"/>
        <v>0</v>
      </c>
      <c r="N87" s="14">
        <f t="shared" si="114"/>
        <v>0</v>
      </c>
      <c r="O87" s="14">
        <f t="shared" si="114"/>
        <v>0</v>
      </c>
      <c r="P87" s="14">
        <f t="shared" si="114"/>
        <v>0</v>
      </c>
      <c r="Q87" s="14">
        <f t="shared" si="114"/>
        <v>0</v>
      </c>
      <c r="R87" s="14">
        <f t="shared" si="114"/>
        <v>0</v>
      </c>
      <c r="S87" s="14">
        <f t="shared" si="114"/>
        <v>0</v>
      </c>
      <c r="T87" s="14">
        <f t="shared" si="114"/>
        <v>0</v>
      </c>
      <c r="U87" s="14">
        <f t="shared" si="114"/>
        <v>0</v>
      </c>
      <c r="V87" s="14">
        <f t="shared" si="114"/>
        <v>0</v>
      </c>
      <c r="W87" s="14">
        <f t="shared" si="114"/>
        <v>0</v>
      </c>
      <c r="X87" s="14">
        <f t="shared" si="114"/>
        <v>0</v>
      </c>
      <c r="Y87" s="14">
        <f t="shared" si="114"/>
        <v>0</v>
      </c>
      <c r="Z87" s="14">
        <f t="shared" si="114"/>
        <v>0</v>
      </c>
      <c r="AA87" s="14">
        <f t="shared" si="114"/>
        <v>0</v>
      </c>
      <c r="AB87" s="14">
        <f t="shared" si="114"/>
        <v>0</v>
      </c>
      <c r="AC87" s="14">
        <f t="shared" si="114"/>
        <v>0</v>
      </c>
      <c r="AD87" s="14">
        <f t="shared" si="114"/>
        <v>0</v>
      </c>
      <c r="AE87" s="14">
        <f t="shared" si="114"/>
        <v>0</v>
      </c>
      <c r="AF87" s="14">
        <f t="shared" si="114"/>
        <v>0</v>
      </c>
      <c r="AG87" s="14">
        <f t="shared" si="114"/>
        <v>0</v>
      </c>
      <c r="AH87" s="14">
        <f t="shared" si="114"/>
        <v>0</v>
      </c>
      <c r="AI87" s="14">
        <f t="shared" si="114"/>
        <v>0</v>
      </c>
      <c r="AJ87" s="14">
        <f t="shared" si="114"/>
        <v>0</v>
      </c>
      <c r="AK87" s="14">
        <f t="shared" si="114"/>
        <v>0</v>
      </c>
      <c r="AL87" s="14">
        <f t="shared" si="114"/>
        <v>0</v>
      </c>
      <c r="AM87" s="14">
        <f t="shared" si="114"/>
        <v>0</v>
      </c>
      <c r="AN87" s="14">
        <f t="shared" si="114"/>
        <v>0</v>
      </c>
      <c r="AO87" s="14">
        <f t="shared" si="114"/>
        <v>0</v>
      </c>
      <c r="AP87" s="14">
        <f t="shared" si="114"/>
        <v>0</v>
      </c>
      <c r="AQ87" s="14">
        <f t="shared" si="114"/>
        <v>0</v>
      </c>
      <c r="AR87" s="14">
        <f t="shared" si="114"/>
        <v>0</v>
      </c>
      <c r="AS87" s="14">
        <f t="shared" si="114"/>
        <v>0</v>
      </c>
      <c r="AT87" s="14">
        <f t="shared" si="114"/>
        <v>0</v>
      </c>
      <c r="AU87" s="14">
        <f t="shared" si="114"/>
        <v>0</v>
      </c>
      <c r="AV87" s="14">
        <f t="shared" si="114"/>
        <v>0</v>
      </c>
      <c r="AW87" s="14">
        <f t="shared" si="114"/>
        <v>0</v>
      </c>
      <c r="AX87" s="14">
        <f t="shared" si="114"/>
        <v>0</v>
      </c>
      <c r="AY87" s="14">
        <f t="shared" si="114"/>
        <v>0</v>
      </c>
      <c r="AZ87" s="14">
        <f t="shared" si="114"/>
        <v>0</v>
      </c>
      <c r="BA87" s="14">
        <f t="shared" si="114"/>
        <v>0</v>
      </c>
    </row>
    <row r="88" ht="12.75" customHeight="1">
      <c r="A88" s="18">
        <v>73.1</v>
      </c>
      <c r="B88" s="16" t="s">
        <v>127</v>
      </c>
      <c r="C88" s="35">
        <f t="shared" ref="C88:C99" si="115">H88+M88+R88+W88+AB88+AG88+AL88+AQ88+AV88+BA88</f>
        <v>51.36</v>
      </c>
      <c r="D88" s="19">
        <v>12.84</v>
      </c>
      <c r="E88" s="19">
        <v>12.84</v>
      </c>
      <c r="F88" s="19">
        <v>12.84</v>
      </c>
      <c r="G88" s="19">
        <v>12.84</v>
      </c>
      <c r="H88" s="36">
        <f t="shared" ref="H88:H99" si="116">SUM(D88:G88)</f>
        <v>51.36</v>
      </c>
      <c r="I88" s="17"/>
      <c r="J88" s="17"/>
      <c r="K88" s="17"/>
      <c r="L88" s="17"/>
      <c r="M88" s="36">
        <f t="shared" ref="M88:M99" si="117">SUM(I88:L88)</f>
        <v>0</v>
      </c>
      <c r="N88" s="17"/>
      <c r="O88" s="17"/>
      <c r="P88" s="17"/>
      <c r="Q88" s="17"/>
      <c r="R88" s="36">
        <f t="shared" ref="R88:R99" si="118">SUM(N88:Q88)</f>
        <v>0</v>
      </c>
      <c r="S88" s="17"/>
      <c r="T88" s="17"/>
      <c r="U88" s="17"/>
      <c r="V88" s="17"/>
      <c r="W88" s="36">
        <f t="shared" ref="W88:W99" si="119">SUM(S88:V88)</f>
        <v>0</v>
      </c>
      <c r="X88" s="17"/>
      <c r="Y88" s="17"/>
      <c r="Z88" s="17"/>
      <c r="AA88" s="17"/>
      <c r="AB88" s="36">
        <f t="shared" ref="AB88:AB99" si="120">SUM(X88:AA88)</f>
        <v>0</v>
      </c>
      <c r="AC88" s="17"/>
      <c r="AD88" s="17"/>
      <c r="AE88" s="17"/>
      <c r="AF88" s="17"/>
      <c r="AG88" s="36">
        <f t="shared" ref="AG88:AG99" si="121">SUM(AC88:AF88)</f>
        <v>0</v>
      </c>
      <c r="AH88" s="17"/>
      <c r="AI88" s="17"/>
      <c r="AJ88" s="17"/>
      <c r="AK88" s="17"/>
      <c r="AL88" s="36">
        <f t="shared" ref="AL88:AL99" si="122">SUM(AH88:AK88)</f>
        <v>0</v>
      </c>
      <c r="AM88" s="17"/>
      <c r="AN88" s="17"/>
      <c r="AO88" s="17"/>
      <c r="AP88" s="17"/>
      <c r="AQ88" s="36">
        <f t="shared" ref="AQ88:AQ99" si="123">SUM(AM88:AP88)</f>
        <v>0</v>
      </c>
      <c r="AR88" s="17"/>
      <c r="AS88" s="17"/>
      <c r="AT88" s="17"/>
      <c r="AU88" s="17"/>
      <c r="AV88" s="36">
        <f t="shared" ref="AV88:AV99" si="124">SUM(AR88:AU88)</f>
        <v>0</v>
      </c>
      <c r="AW88" s="17"/>
      <c r="AX88" s="17"/>
      <c r="AY88" s="17"/>
      <c r="AZ88" s="17"/>
      <c r="BA88" s="36">
        <f t="shared" ref="BA88:BA99" si="125">SUM(AW88:AZ88)</f>
        <v>0</v>
      </c>
    </row>
    <row r="89" ht="12.75" customHeight="1">
      <c r="A89" s="18">
        <v>73.2</v>
      </c>
      <c r="B89" s="16" t="s">
        <v>128</v>
      </c>
      <c r="C89" s="35">
        <f t="shared" si="115"/>
        <v>15.84</v>
      </c>
      <c r="D89" s="19">
        <v>3.96</v>
      </c>
      <c r="E89" s="19">
        <v>3.96</v>
      </c>
      <c r="F89" s="19">
        <v>3.96</v>
      </c>
      <c r="G89" s="19">
        <v>3.96</v>
      </c>
      <c r="H89" s="36">
        <f t="shared" si="116"/>
        <v>15.84</v>
      </c>
      <c r="I89" s="17"/>
      <c r="J89" s="17"/>
      <c r="K89" s="17"/>
      <c r="L89" s="17"/>
      <c r="M89" s="36">
        <f t="shared" si="117"/>
        <v>0</v>
      </c>
      <c r="N89" s="17"/>
      <c r="O89" s="17"/>
      <c r="P89" s="17"/>
      <c r="Q89" s="17"/>
      <c r="R89" s="36">
        <f t="shared" si="118"/>
        <v>0</v>
      </c>
      <c r="S89" s="17"/>
      <c r="T89" s="17"/>
      <c r="U89" s="17"/>
      <c r="V89" s="17"/>
      <c r="W89" s="36">
        <f t="shared" si="119"/>
        <v>0</v>
      </c>
      <c r="X89" s="17"/>
      <c r="Y89" s="17"/>
      <c r="Z89" s="17"/>
      <c r="AA89" s="17"/>
      <c r="AB89" s="36">
        <f t="shared" si="120"/>
        <v>0</v>
      </c>
      <c r="AC89" s="17"/>
      <c r="AD89" s="17"/>
      <c r="AE89" s="17"/>
      <c r="AF89" s="17"/>
      <c r="AG89" s="36">
        <f t="shared" si="121"/>
        <v>0</v>
      </c>
      <c r="AH89" s="17"/>
      <c r="AI89" s="17"/>
      <c r="AJ89" s="17"/>
      <c r="AK89" s="17"/>
      <c r="AL89" s="36">
        <f t="shared" si="122"/>
        <v>0</v>
      </c>
      <c r="AM89" s="17"/>
      <c r="AN89" s="17"/>
      <c r="AO89" s="17"/>
      <c r="AP89" s="17"/>
      <c r="AQ89" s="36">
        <f t="shared" si="123"/>
        <v>0</v>
      </c>
      <c r="AR89" s="17"/>
      <c r="AS89" s="17"/>
      <c r="AT89" s="17"/>
      <c r="AU89" s="17"/>
      <c r="AV89" s="36">
        <f t="shared" si="124"/>
        <v>0</v>
      </c>
      <c r="AW89" s="17"/>
      <c r="AX89" s="17"/>
      <c r="AY89" s="17"/>
      <c r="AZ89" s="17"/>
      <c r="BA89" s="36">
        <f t="shared" si="125"/>
        <v>0</v>
      </c>
    </row>
    <row r="90" ht="12.75" customHeight="1">
      <c r="A90" s="18">
        <v>73.3</v>
      </c>
      <c r="B90" s="16" t="s">
        <v>129</v>
      </c>
      <c r="C90" s="35">
        <f t="shared" si="115"/>
        <v>2</v>
      </c>
      <c r="D90" s="19">
        <v>0.5</v>
      </c>
      <c r="E90" s="19">
        <v>0.5</v>
      </c>
      <c r="F90" s="19">
        <v>0.5</v>
      </c>
      <c r="G90" s="19">
        <v>0.5</v>
      </c>
      <c r="H90" s="36">
        <f t="shared" si="116"/>
        <v>2</v>
      </c>
      <c r="I90" s="17"/>
      <c r="J90" s="17"/>
      <c r="K90" s="17"/>
      <c r="L90" s="17"/>
      <c r="M90" s="36">
        <f t="shared" si="117"/>
        <v>0</v>
      </c>
      <c r="N90" s="17"/>
      <c r="O90" s="17"/>
      <c r="P90" s="17"/>
      <c r="Q90" s="17"/>
      <c r="R90" s="36">
        <f t="shared" si="118"/>
        <v>0</v>
      </c>
      <c r="S90" s="17"/>
      <c r="T90" s="17"/>
      <c r="U90" s="17"/>
      <c r="V90" s="17"/>
      <c r="W90" s="36">
        <f t="shared" si="119"/>
        <v>0</v>
      </c>
      <c r="X90" s="17"/>
      <c r="Y90" s="17"/>
      <c r="Z90" s="17"/>
      <c r="AA90" s="17"/>
      <c r="AB90" s="36">
        <f t="shared" si="120"/>
        <v>0</v>
      </c>
      <c r="AC90" s="17"/>
      <c r="AD90" s="17"/>
      <c r="AE90" s="17"/>
      <c r="AF90" s="17"/>
      <c r="AG90" s="36">
        <f t="shared" si="121"/>
        <v>0</v>
      </c>
      <c r="AH90" s="17"/>
      <c r="AI90" s="17"/>
      <c r="AJ90" s="17"/>
      <c r="AK90" s="17"/>
      <c r="AL90" s="36">
        <f t="shared" si="122"/>
        <v>0</v>
      </c>
      <c r="AM90" s="17"/>
      <c r="AN90" s="17"/>
      <c r="AO90" s="17"/>
      <c r="AP90" s="17"/>
      <c r="AQ90" s="36">
        <f t="shared" si="123"/>
        <v>0</v>
      </c>
      <c r="AR90" s="17"/>
      <c r="AS90" s="17"/>
      <c r="AT90" s="17"/>
      <c r="AU90" s="17"/>
      <c r="AV90" s="36">
        <f t="shared" si="124"/>
        <v>0</v>
      </c>
      <c r="AW90" s="17"/>
      <c r="AX90" s="17"/>
      <c r="AY90" s="17"/>
      <c r="AZ90" s="17"/>
      <c r="BA90" s="36">
        <f t="shared" si="125"/>
        <v>0</v>
      </c>
    </row>
    <row r="91" ht="12.75" customHeight="1">
      <c r="A91" s="18">
        <v>73.4</v>
      </c>
      <c r="B91" s="16" t="s">
        <v>130</v>
      </c>
      <c r="C91" s="35">
        <f t="shared" si="115"/>
        <v>1.36</v>
      </c>
      <c r="D91" s="19">
        <v>0.34</v>
      </c>
      <c r="E91" s="19">
        <v>0.34</v>
      </c>
      <c r="F91" s="19">
        <v>0.34</v>
      </c>
      <c r="G91" s="19">
        <v>0.34</v>
      </c>
      <c r="H91" s="36">
        <f t="shared" si="116"/>
        <v>1.36</v>
      </c>
      <c r="I91" s="17"/>
      <c r="J91" s="17"/>
      <c r="K91" s="17"/>
      <c r="L91" s="17"/>
      <c r="M91" s="36">
        <f t="shared" si="117"/>
        <v>0</v>
      </c>
      <c r="N91" s="17"/>
      <c r="O91" s="17"/>
      <c r="P91" s="17"/>
      <c r="Q91" s="17"/>
      <c r="R91" s="36">
        <f t="shared" si="118"/>
        <v>0</v>
      </c>
      <c r="S91" s="17"/>
      <c r="T91" s="17"/>
      <c r="U91" s="17"/>
      <c r="V91" s="17"/>
      <c r="W91" s="36">
        <f t="shared" si="119"/>
        <v>0</v>
      </c>
      <c r="X91" s="17"/>
      <c r="Y91" s="17"/>
      <c r="Z91" s="17"/>
      <c r="AA91" s="17"/>
      <c r="AB91" s="36">
        <f t="shared" si="120"/>
        <v>0</v>
      </c>
      <c r="AC91" s="17"/>
      <c r="AD91" s="17"/>
      <c r="AE91" s="17"/>
      <c r="AF91" s="17"/>
      <c r="AG91" s="36">
        <f t="shared" si="121"/>
        <v>0</v>
      </c>
      <c r="AH91" s="17"/>
      <c r="AI91" s="17"/>
      <c r="AJ91" s="17"/>
      <c r="AK91" s="17"/>
      <c r="AL91" s="36">
        <f t="shared" si="122"/>
        <v>0</v>
      </c>
      <c r="AM91" s="17"/>
      <c r="AN91" s="17"/>
      <c r="AO91" s="17"/>
      <c r="AP91" s="17"/>
      <c r="AQ91" s="36">
        <f t="shared" si="123"/>
        <v>0</v>
      </c>
      <c r="AR91" s="17"/>
      <c r="AS91" s="17"/>
      <c r="AT91" s="17"/>
      <c r="AU91" s="17"/>
      <c r="AV91" s="36">
        <f t="shared" si="124"/>
        <v>0</v>
      </c>
      <c r="AW91" s="17"/>
      <c r="AX91" s="17"/>
      <c r="AY91" s="17"/>
      <c r="AZ91" s="17"/>
      <c r="BA91" s="36">
        <f t="shared" si="125"/>
        <v>0</v>
      </c>
    </row>
    <row r="92" ht="12.75" customHeight="1">
      <c r="A92" s="18">
        <v>74.0</v>
      </c>
      <c r="B92" s="16" t="s">
        <v>131</v>
      </c>
      <c r="C92" s="35">
        <f t="shared" si="115"/>
        <v>90.16</v>
      </c>
      <c r="D92" s="19">
        <v>22.54</v>
      </c>
      <c r="E92" s="19">
        <v>22.54</v>
      </c>
      <c r="F92" s="19">
        <v>22.54</v>
      </c>
      <c r="G92" s="19">
        <v>22.54</v>
      </c>
      <c r="H92" s="36">
        <f t="shared" si="116"/>
        <v>90.16</v>
      </c>
      <c r="I92" s="17"/>
      <c r="J92" s="17"/>
      <c r="K92" s="17"/>
      <c r="L92" s="17"/>
      <c r="M92" s="36">
        <f t="shared" si="117"/>
        <v>0</v>
      </c>
      <c r="N92" s="17"/>
      <c r="O92" s="17"/>
      <c r="P92" s="17"/>
      <c r="Q92" s="17"/>
      <c r="R92" s="36">
        <f t="shared" si="118"/>
        <v>0</v>
      </c>
      <c r="S92" s="17"/>
      <c r="T92" s="17"/>
      <c r="U92" s="17"/>
      <c r="V92" s="17"/>
      <c r="W92" s="36">
        <f t="shared" si="119"/>
        <v>0</v>
      </c>
      <c r="X92" s="17"/>
      <c r="Y92" s="17"/>
      <c r="Z92" s="17"/>
      <c r="AA92" s="17"/>
      <c r="AB92" s="36">
        <f t="shared" si="120"/>
        <v>0</v>
      </c>
      <c r="AC92" s="17"/>
      <c r="AD92" s="17"/>
      <c r="AE92" s="17"/>
      <c r="AF92" s="17"/>
      <c r="AG92" s="36">
        <f t="shared" si="121"/>
        <v>0</v>
      </c>
      <c r="AH92" s="17"/>
      <c r="AI92" s="17"/>
      <c r="AJ92" s="17"/>
      <c r="AK92" s="17"/>
      <c r="AL92" s="36">
        <f t="shared" si="122"/>
        <v>0</v>
      </c>
      <c r="AM92" s="17"/>
      <c r="AN92" s="17"/>
      <c r="AO92" s="17"/>
      <c r="AP92" s="17"/>
      <c r="AQ92" s="36">
        <f t="shared" si="123"/>
        <v>0</v>
      </c>
      <c r="AR92" s="17"/>
      <c r="AS92" s="17"/>
      <c r="AT92" s="17"/>
      <c r="AU92" s="17"/>
      <c r="AV92" s="36">
        <f t="shared" si="124"/>
        <v>0</v>
      </c>
      <c r="AW92" s="17"/>
      <c r="AX92" s="17"/>
      <c r="AY92" s="17"/>
      <c r="AZ92" s="17"/>
      <c r="BA92" s="36">
        <f t="shared" si="125"/>
        <v>0</v>
      </c>
    </row>
    <row r="93" ht="12.75" customHeight="1">
      <c r="A93" s="18">
        <v>75.1</v>
      </c>
      <c r="B93" s="16" t="s">
        <v>132</v>
      </c>
      <c r="C93" s="35">
        <f t="shared" si="115"/>
        <v>3.08</v>
      </c>
      <c r="D93" s="19">
        <v>0.0</v>
      </c>
      <c r="E93" s="19">
        <v>0.0</v>
      </c>
      <c r="F93" s="19">
        <v>0.0</v>
      </c>
      <c r="G93" s="19">
        <v>3.08</v>
      </c>
      <c r="H93" s="36">
        <f t="shared" si="116"/>
        <v>3.08</v>
      </c>
      <c r="I93" s="17"/>
      <c r="J93" s="17"/>
      <c r="K93" s="17"/>
      <c r="L93" s="17"/>
      <c r="M93" s="36">
        <f t="shared" si="117"/>
        <v>0</v>
      </c>
      <c r="N93" s="17"/>
      <c r="O93" s="17"/>
      <c r="P93" s="17"/>
      <c r="Q93" s="17"/>
      <c r="R93" s="36">
        <f t="shared" si="118"/>
        <v>0</v>
      </c>
      <c r="S93" s="17"/>
      <c r="T93" s="17"/>
      <c r="U93" s="17"/>
      <c r="V93" s="17"/>
      <c r="W93" s="36">
        <f t="shared" si="119"/>
        <v>0</v>
      </c>
      <c r="X93" s="17"/>
      <c r="Y93" s="17"/>
      <c r="Z93" s="17"/>
      <c r="AA93" s="17"/>
      <c r="AB93" s="36">
        <f t="shared" si="120"/>
        <v>0</v>
      </c>
      <c r="AC93" s="17"/>
      <c r="AD93" s="17"/>
      <c r="AE93" s="17"/>
      <c r="AF93" s="17"/>
      <c r="AG93" s="36">
        <f t="shared" si="121"/>
        <v>0</v>
      </c>
      <c r="AH93" s="17"/>
      <c r="AI93" s="17"/>
      <c r="AJ93" s="17"/>
      <c r="AK93" s="17"/>
      <c r="AL93" s="36">
        <f t="shared" si="122"/>
        <v>0</v>
      </c>
      <c r="AM93" s="17"/>
      <c r="AN93" s="17"/>
      <c r="AO93" s="17"/>
      <c r="AP93" s="17"/>
      <c r="AQ93" s="36">
        <f t="shared" si="123"/>
        <v>0</v>
      </c>
      <c r="AR93" s="17"/>
      <c r="AS93" s="17"/>
      <c r="AT93" s="17"/>
      <c r="AU93" s="17"/>
      <c r="AV93" s="36">
        <f t="shared" si="124"/>
        <v>0</v>
      </c>
      <c r="AW93" s="17"/>
      <c r="AX93" s="17"/>
      <c r="AY93" s="17"/>
      <c r="AZ93" s="17"/>
      <c r="BA93" s="36">
        <f t="shared" si="125"/>
        <v>0</v>
      </c>
    </row>
    <row r="94" ht="12.75" customHeight="1">
      <c r="A94" s="18">
        <v>75.2</v>
      </c>
      <c r="B94" s="16" t="s">
        <v>133</v>
      </c>
      <c r="C94" s="35">
        <f t="shared" si="115"/>
        <v>5.68</v>
      </c>
      <c r="D94" s="19">
        <v>1.42</v>
      </c>
      <c r="E94" s="19">
        <v>1.42</v>
      </c>
      <c r="F94" s="19">
        <v>1.42</v>
      </c>
      <c r="G94" s="19">
        <v>1.42</v>
      </c>
      <c r="H94" s="36">
        <f t="shared" si="116"/>
        <v>5.68</v>
      </c>
      <c r="I94" s="17"/>
      <c r="J94" s="17"/>
      <c r="K94" s="17"/>
      <c r="L94" s="17"/>
      <c r="M94" s="36">
        <f t="shared" si="117"/>
        <v>0</v>
      </c>
      <c r="N94" s="17"/>
      <c r="O94" s="17"/>
      <c r="P94" s="17"/>
      <c r="Q94" s="17"/>
      <c r="R94" s="36">
        <f t="shared" si="118"/>
        <v>0</v>
      </c>
      <c r="S94" s="17"/>
      <c r="T94" s="17"/>
      <c r="U94" s="17"/>
      <c r="V94" s="17"/>
      <c r="W94" s="36">
        <f t="shared" si="119"/>
        <v>0</v>
      </c>
      <c r="X94" s="17"/>
      <c r="Y94" s="17"/>
      <c r="Z94" s="17"/>
      <c r="AA94" s="17"/>
      <c r="AB94" s="36">
        <f t="shared" si="120"/>
        <v>0</v>
      </c>
      <c r="AC94" s="17"/>
      <c r="AD94" s="17"/>
      <c r="AE94" s="17"/>
      <c r="AF94" s="17"/>
      <c r="AG94" s="36">
        <f t="shared" si="121"/>
        <v>0</v>
      </c>
      <c r="AH94" s="17"/>
      <c r="AI94" s="17"/>
      <c r="AJ94" s="17"/>
      <c r="AK94" s="17"/>
      <c r="AL94" s="36">
        <f t="shared" si="122"/>
        <v>0</v>
      </c>
      <c r="AM94" s="17"/>
      <c r="AN94" s="17"/>
      <c r="AO94" s="17"/>
      <c r="AP94" s="17"/>
      <c r="AQ94" s="36">
        <f t="shared" si="123"/>
        <v>0</v>
      </c>
      <c r="AR94" s="17"/>
      <c r="AS94" s="17"/>
      <c r="AT94" s="17"/>
      <c r="AU94" s="17"/>
      <c r="AV94" s="36">
        <f t="shared" si="124"/>
        <v>0</v>
      </c>
      <c r="AW94" s="17"/>
      <c r="AX94" s="17"/>
      <c r="AY94" s="17"/>
      <c r="AZ94" s="17"/>
      <c r="BA94" s="36">
        <f t="shared" si="125"/>
        <v>0</v>
      </c>
    </row>
    <row r="95" ht="12.75" customHeight="1">
      <c r="A95" s="18">
        <v>76.0</v>
      </c>
      <c r="B95" s="16" t="s">
        <v>134</v>
      </c>
      <c r="C95" s="35">
        <f t="shared" si="115"/>
        <v>0</v>
      </c>
      <c r="D95" s="19">
        <v>0.0</v>
      </c>
      <c r="E95" s="19">
        <v>0.0</v>
      </c>
      <c r="F95" s="19">
        <v>0.0</v>
      </c>
      <c r="G95" s="19">
        <v>0.0</v>
      </c>
      <c r="H95" s="36">
        <f t="shared" si="116"/>
        <v>0</v>
      </c>
      <c r="I95" s="17"/>
      <c r="J95" s="17"/>
      <c r="K95" s="17"/>
      <c r="L95" s="17"/>
      <c r="M95" s="36">
        <f t="shared" si="117"/>
        <v>0</v>
      </c>
      <c r="N95" s="17"/>
      <c r="O95" s="17"/>
      <c r="P95" s="17"/>
      <c r="Q95" s="17"/>
      <c r="R95" s="36">
        <f t="shared" si="118"/>
        <v>0</v>
      </c>
      <c r="S95" s="17"/>
      <c r="T95" s="17"/>
      <c r="U95" s="17"/>
      <c r="V95" s="17"/>
      <c r="W95" s="36">
        <f t="shared" si="119"/>
        <v>0</v>
      </c>
      <c r="X95" s="17"/>
      <c r="Y95" s="17"/>
      <c r="Z95" s="17"/>
      <c r="AA95" s="17"/>
      <c r="AB95" s="36">
        <f t="shared" si="120"/>
        <v>0</v>
      </c>
      <c r="AC95" s="17"/>
      <c r="AD95" s="17"/>
      <c r="AE95" s="17"/>
      <c r="AF95" s="17"/>
      <c r="AG95" s="36">
        <f t="shared" si="121"/>
        <v>0</v>
      </c>
      <c r="AH95" s="17"/>
      <c r="AI95" s="17"/>
      <c r="AJ95" s="17"/>
      <c r="AK95" s="17"/>
      <c r="AL95" s="36">
        <f t="shared" si="122"/>
        <v>0</v>
      </c>
      <c r="AM95" s="17"/>
      <c r="AN95" s="17"/>
      <c r="AO95" s="17"/>
      <c r="AP95" s="17"/>
      <c r="AQ95" s="36">
        <f t="shared" si="123"/>
        <v>0</v>
      </c>
      <c r="AR95" s="17"/>
      <c r="AS95" s="17"/>
      <c r="AT95" s="17"/>
      <c r="AU95" s="17"/>
      <c r="AV95" s="36">
        <f t="shared" si="124"/>
        <v>0</v>
      </c>
      <c r="AW95" s="17"/>
      <c r="AX95" s="17"/>
      <c r="AY95" s="17"/>
      <c r="AZ95" s="17"/>
      <c r="BA95" s="36">
        <f t="shared" si="125"/>
        <v>0</v>
      </c>
    </row>
    <row r="96" ht="12.75" customHeight="1">
      <c r="A96" s="18">
        <v>77.0</v>
      </c>
      <c r="B96" s="16" t="s">
        <v>135</v>
      </c>
      <c r="C96" s="35">
        <f t="shared" si="115"/>
        <v>0.2</v>
      </c>
      <c r="D96" s="19">
        <v>0.05</v>
      </c>
      <c r="E96" s="19">
        <v>0.05</v>
      </c>
      <c r="F96" s="19">
        <v>0.05</v>
      </c>
      <c r="G96" s="19">
        <v>0.05</v>
      </c>
      <c r="H96" s="36">
        <f t="shared" si="116"/>
        <v>0.2</v>
      </c>
      <c r="I96" s="17"/>
      <c r="J96" s="17"/>
      <c r="K96" s="17"/>
      <c r="L96" s="17"/>
      <c r="M96" s="36">
        <f t="shared" si="117"/>
        <v>0</v>
      </c>
      <c r="N96" s="17"/>
      <c r="O96" s="17"/>
      <c r="P96" s="17"/>
      <c r="Q96" s="17"/>
      <c r="R96" s="36">
        <f t="shared" si="118"/>
        <v>0</v>
      </c>
      <c r="S96" s="17"/>
      <c r="T96" s="17"/>
      <c r="U96" s="17"/>
      <c r="V96" s="17"/>
      <c r="W96" s="36">
        <f t="shared" si="119"/>
        <v>0</v>
      </c>
      <c r="X96" s="17"/>
      <c r="Y96" s="17"/>
      <c r="Z96" s="17"/>
      <c r="AA96" s="17"/>
      <c r="AB96" s="36">
        <f t="shared" si="120"/>
        <v>0</v>
      </c>
      <c r="AC96" s="17"/>
      <c r="AD96" s="17"/>
      <c r="AE96" s="17"/>
      <c r="AF96" s="17"/>
      <c r="AG96" s="36">
        <f t="shared" si="121"/>
        <v>0</v>
      </c>
      <c r="AH96" s="17"/>
      <c r="AI96" s="17"/>
      <c r="AJ96" s="17"/>
      <c r="AK96" s="17"/>
      <c r="AL96" s="36">
        <f t="shared" si="122"/>
        <v>0</v>
      </c>
      <c r="AM96" s="17"/>
      <c r="AN96" s="17"/>
      <c r="AO96" s="17"/>
      <c r="AP96" s="17"/>
      <c r="AQ96" s="36">
        <f t="shared" si="123"/>
        <v>0</v>
      </c>
      <c r="AR96" s="17"/>
      <c r="AS96" s="17"/>
      <c r="AT96" s="17"/>
      <c r="AU96" s="17"/>
      <c r="AV96" s="36">
        <f t="shared" si="124"/>
        <v>0</v>
      </c>
      <c r="AW96" s="17"/>
      <c r="AX96" s="17"/>
      <c r="AY96" s="17"/>
      <c r="AZ96" s="17"/>
      <c r="BA96" s="36">
        <f t="shared" si="125"/>
        <v>0</v>
      </c>
    </row>
    <row r="97" ht="12.75" customHeight="1">
      <c r="A97" s="18">
        <v>78.0</v>
      </c>
      <c r="B97" s="16" t="s">
        <v>136</v>
      </c>
      <c r="C97" s="35">
        <f t="shared" si="115"/>
        <v>0</v>
      </c>
      <c r="D97" s="19">
        <v>0.0</v>
      </c>
      <c r="E97" s="19">
        <v>0.0</v>
      </c>
      <c r="F97" s="19">
        <v>0.0</v>
      </c>
      <c r="G97" s="19">
        <v>0.0</v>
      </c>
      <c r="H97" s="36">
        <f t="shared" si="116"/>
        <v>0</v>
      </c>
      <c r="I97" s="17"/>
      <c r="J97" s="17"/>
      <c r="K97" s="17"/>
      <c r="L97" s="17"/>
      <c r="M97" s="36">
        <f t="shared" si="117"/>
        <v>0</v>
      </c>
      <c r="N97" s="17"/>
      <c r="O97" s="17"/>
      <c r="P97" s="17"/>
      <c r="Q97" s="17"/>
      <c r="R97" s="36">
        <f t="shared" si="118"/>
        <v>0</v>
      </c>
      <c r="S97" s="17"/>
      <c r="T97" s="17"/>
      <c r="U97" s="17"/>
      <c r="V97" s="17"/>
      <c r="W97" s="36">
        <f t="shared" si="119"/>
        <v>0</v>
      </c>
      <c r="X97" s="17"/>
      <c r="Y97" s="17"/>
      <c r="Z97" s="17"/>
      <c r="AA97" s="17"/>
      <c r="AB97" s="36">
        <f t="shared" si="120"/>
        <v>0</v>
      </c>
      <c r="AC97" s="17"/>
      <c r="AD97" s="17"/>
      <c r="AE97" s="17"/>
      <c r="AF97" s="17"/>
      <c r="AG97" s="36">
        <f t="shared" si="121"/>
        <v>0</v>
      </c>
      <c r="AH97" s="17"/>
      <c r="AI97" s="17"/>
      <c r="AJ97" s="17"/>
      <c r="AK97" s="17"/>
      <c r="AL97" s="36">
        <f t="shared" si="122"/>
        <v>0</v>
      </c>
      <c r="AM97" s="17"/>
      <c r="AN97" s="17"/>
      <c r="AO97" s="17"/>
      <c r="AP97" s="17"/>
      <c r="AQ97" s="36">
        <f t="shared" si="123"/>
        <v>0</v>
      </c>
      <c r="AR97" s="17"/>
      <c r="AS97" s="17"/>
      <c r="AT97" s="17"/>
      <c r="AU97" s="17"/>
      <c r="AV97" s="36">
        <f t="shared" si="124"/>
        <v>0</v>
      </c>
      <c r="AW97" s="17"/>
      <c r="AX97" s="17"/>
      <c r="AY97" s="17"/>
      <c r="AZ97" s="17"/>
      <c r="BA97" s="36">
        <f t="shared" si="125"/>
        <v>0</v>
      </c>
    </row>
    <row r="98" ht="12.75" customHeight="1">
      <c r="A98" s="18">
        <v>79.1</v>
      </c>
      <c r="B98" s="16" t="s">
        <v>45</v>
      </c>
      <c r="C98" s="35">
        <f t="shared" si="115"/>
        <v>1.92</v>
      </c>
      <c r="D98" s="19">
        <v>0.48</v>
      </c>
      <c r="E98" s="19">
        <v>0.48</v>
      </c>
      <c r="F98" s="19">
        <v>0.48</v>
      </c>
      <c r="G98" s="19">
        <v>0.48</v>
      </c>
      <c r="H98" s="36">
        <f t="shared" si="116"/>
        <v>1.92</v>
      </c>
      <c r="I98" s="17"/>
      <c r="J98" s="17"/>
      <c r="K98" s="17"/>
      <c r="L98" s="17"/>
      <c r="M98" s="36">
        <f t="shared" si="117"/>
        <v>0</v>
      </c>
      <c r="N98" s="17"/>
      <c r="O98" s="17"/>
      <c r="P98" s="17"/>
      <c r="Q98" s="17"/>
      <c r="R98" s="36">
        <f t="shared" si="118"/>
        <v>0</v>
      </c>
      <c r="S98" s="17"/>
      <c r="T98" s="17"/>
      <c r="U98" s="17"/>
      <c r="V98" s="17"/>
      <c r="W98" s="36">
        <f t="shared" si="119"/>
        <v>0</v>
      </c>
      <c r="X98" s="17"/>
      <c r="Y98" s="17"/>
      <c r="Z98" s="17"/>
      <c r="AA98" s="17"/>
      <c r="AB98" s="36">
        <f t="shared" si="120"/>
        <v>0</v>
      </c>
      <c r="AC98" s="17"/>
      <c r="AD98" s="17"/>
      <c r="AE98" s="17"/>
      <c r="AF98" s="17"/>
      <c r="AG98" s="36">
        <f t="shared" si="121"/>
        <v>0</v>
      </c>
      <c r="AH98" s="17"/>
      <c r="AI98" s="17"/>
      <c r="AJ98" s="17"/>
      <c r="AK98" s="17"/>
      <c r="AL98" s="36">
        <f t="shared" si="122"/>
        <v>0</v>
      </c>
      <c r="AM98" s="17"/>
      <c r="AN98" s="17"/>
      <c r="AO98" s="17"/>
      <c r="AP98" s="17"/>
      <c r="AQ98" s="36">
        <f t="shared" si="123"/>
        <v>0</v>
      </c>
      <c r="AR98" s="17"/>
      <c r="AS98" s="17"/>
      <c r="AT98" s="17"/>
      <c r="AU98" s="17"/>
      <c r="AV98" s="36">
        <f t="shared" si="124"/>
        <v>0</v>
      </c>
      <c r="AW98" s="17"/>
      <c r="AX98" s="17"/>
      <c r="AY98" s="17"/>
      <c r="AZ98" s="17"/>
      <c r="BA98" s="36">
        <f t="shared" si="125"/>
        <v>0</v>
      </c>
    </row>
    <row r="99" ht="12.75" customHeight="1">
      <c r="A99" s="18">
        <v>79.2</v>
      </c>
      <c r="B99" s="16" t="s">
        <v>137</v>
      </c>
      <c r="C99" s="35">
        <f t="shared" si="115"/>
        <v>19.8</v>
      </c>
      <c r="D99" s="19">
        <v>4.95</v>
      </c>
      <c r="E99" s="19">
        <v>4.95</v>
      </c>
      <c r="F99" s="19">
        <v>4.95</v>
      </c>
      <c r="G99" s="19">
        <v>4.95</v>
      </c>
      <c r="H99" s="36">
        <f t="shared" si="116"/>
        <v>19.8</v>
      </c>
      <c r="I99" s="17"/>
      <c r="J99" s="17"/>
      <c r="K99" s="17"/>
      <c r="L99" s="17"/>
      <c r="M99" s="36">
        <f t="shared" si="117"/>
        <v>0</v>
      </c>
      <c r="N99" s="17"/>
      <c r="O99" s="17"/>
      <c r="P99" s="17"/>
      <c r="Q99" s="17"/>
      <c r="R99" s="36">
        <f t="shared" si="118"/>
        <v>0</v>
      </c>
      <c r="S99" s="17"/>
      <c r="T99" s="17"/>
      <c r="U99" s="17"/>
      <c r="V99" s="17"/>
      <c r="W99" s="36">
        <f t="shared" si="119"/>
        <v>0</v>
      </c>
      <c r="X99" s="17"/>
      <c r="Y99" s="17"/>
      <c r="Z99" s="17"/>
      <c r="AA99" s="17"/>
      <c r="AB99" s="36">
        <f t="shared" si="120"/>
        <v>0</v>
      </c>
      <c r="AC99" s="17"/>
      <c r="AD99" s="17"/>
      <c r="AE99" s="17"/>
      <c r="AF99" s="17"/>
      <c r="AG99" s="36">
        <f t="shared" si="121"/>
        <v>0</v>
      </c>
      <c r="AH99" s="17"/>
      <c r="AI99" s="17"/>
      <c r="AJ99" s="17"/>
      <c r="AK99" s="17"/>
      <c r="AL99" s="36">
        <f t="shared" si="122"/>
        <v>0</v>
      </c>
      <c r="AM99" s="17"/>
      <c r="AN99" s="17"/>
      <c r="AO99" s="17"/>
      <c r="AP99" s="17"/>
      <c r="AQ99" s="36">
        <f t="shared" si="123"/>
        <v>0</v>
      </c>
      <c r="AR99" s="17"/>
      <c r="AS99" s="17"/>
      <c r="AT99" s="17"/>
      <c r="AU99" s="17"/>
      <c r="AV99" s="36">
        <f t="shared" si="124"/>
        <v>0</v>
      </c>
      <c r="AW99" s="17"/>
      <c r="AX99" s="17"/>
      <c r="AY99" s="17"/>
      <c r="AZ99" s="17"/>
      <c r="BA99" s="36">
        <f t="shared" si="125"/>
        <v>0</v>
      </c>
    </row>
    <row r="100" ht="12.75" customHeight="1">
      <c r="A100" s="12" t="s">
        <v>138</v>
      </c>
      <c r="B100" s="13" t="s">
        <v>139</v>
      </c>
      <c r="C100" s="14">
        <f t="shared" ref="C100:BA100" si="126">SUM(C101:C104)</f>
        <v>5.072</v>
      </c>
      <c r="D100" s="14">
        <f t="shared" si="126"/>
        <v>1.108</v>
      </c>
      <c r="E100" s="14">
        <f t="shared" si="126"/>
        <v>1.108</v>
      </c>
      <c r="F100" s="14">
        <f t="shared" si="126"/>
        <v>1.108</v>
      </c>
      <c r="G100" s="14">
        <f t="shared" si="126"/>
        <v>1.108</v>
      </c>
      <c r="H100" s="14">
        <f t="shared" si="126"/>
        <v>4.432</v>
      </c>
      <c r="I100" s="14">
        <f t="shared" si="126"/>
        <v>0</v>
      </c>
      <c r="J100" s="14">
        <f t="shared" si="126"/>
        <v>0.08</v>
      </c>
      <c r="K100" s="14">
        <f t="shared" si="126"/>
        <v>0</v>
      </c>
      <c r="L100" s="14">
        <f t="shared" si="126"/>
        <v>0</v>
      </c>
      <c r="M100" s="14">
        <f t="shared" si="126"/>
        <v>0.08</v>
      </c>
      <c r="N100" s="14">
        <f t="shared" si="126"/>
        <v>0</v>
      </c>
      <c r="O100" s="14">
        <f t="shared" si="126"/>
        <v>0</v>
      </c>
      <c r="P100" s="14">
        <f t="shared" si="126"/>
        <v>0.08</v>
      </c>
      <c r="Q100" s="14">
        <f t="shared" si="126"/>
        <v>0</v>
      </c>
      <c r="R100" s="14">
        <f t="shared" si="126"/>
        <v>0.08</v>
      </c>
      <c r="S100" s="14">
        <f t="shared" si="126"/>
        <v>0</v>
      </c>
      <c r="T100" s="14">
        <f t="shared" si="126"/>
        <v>0</v>
      </c>
      <c r="U100" s="14">
        <f t="shared" si="126"/>
        <v>0.08</v>
      </c>
      <c r="V100" s="14">
        <f t="shared" si="126"/>
        <v>0</v>
      </c>
      <c r="W100" s="14">
        <f t="shared" si="126"/>
        <v>0.08</v>
      </c>
      <c r="X100" s="14">
        <f t="shared" si="126"/>
        <v>0</v>
      </c>
      <c r="Y100" s="14">
        <f t="shared" si="126"/>
        <v>0</v>
      </c>
      <c r="Z100" s="14">
        <f t="shared" si="126"/>
        <v>0.08</v>
      </c>
      <c r="AA100" s="14">
        <f t="shared" si="126"/>
        <v>0</v>
      </c>
      <c r="AB100" s="14">
        <f t="shared" si="126"/>
        <v>0.08</v>
      </c>
      <c r="AC100" s="14">
        <f t="shared" si="126"/>
        <v>0</v>
      </c>
      <c r="AD100" s="14">
        <f t="shared" si="126"/>
        <v>0</v>
      </c>
      <c r="AE100" s="14">
        <f t="shared" si="126"/>
        <v>0</v>
      </c>
      <c r="AF100" s="14">
        <f t="shared" si="126"/>
        <v>0</v>
      </c>
      <c r="AG100" s="14">
        <f t="shared" si="126"/>
        <v>0</v>
      </c>
      <c r="AH100" s="14">
        <f t="shared" si="126"/>
        <v>0</v>
      </c>
      <c r="AI100" s="14">
        <f t="shared" si="126"/>
        <v>0</v>
      </c>
      <c r="AJ100" s="14">
        <f t="shared" si="126"/>
        <v>0</v>
      </c>
      <c r="AK100" s="14">
        <f t="shared" si="126"/>
        <v>0.08</v>
      </c>
      <c r="AL100" s="14">
        <f t="shared" si="126"/>
        <v>0.08</v>
      </c>
      <c r="AM100" s="14">
        <f t="shared" si="126"/>
        <v>0</v>
      </c>
      <c r="AN100" s="14">
        <f t="shared" si="126"/>
        <v>0</v>
      </c>
      <c r="AO100" s="14">
        <f t="shared" si="126"/>
        <v>0</v>
      </c>
      <c r="AP100" s="14">
        <f t="shared" si="126"/>
        <v>0.08</v>
      </c>
      <c r="AQ100" s="14">
        <f t="shared" si="126"/>
        <v>0.08</v>
      </c>
      <c r="AR100" s="14">
        <f t="shared" si="126"/>
        <v>0</v>
      </c>
      <c r="AS100" s="14">
        <f t="shared" si="126"/>
        <v>0</v>
      </c>
      <c r="AT100" s="14">
        <f t="shared" si="126"/>
        <v>0.08</v>
      </c>
      <c r="AU100" s="14">
        <f t="shared" si="126"/>
        <v>0</v>
      </c>
      <c r="AV100" s="14">
        <f t="shared" si="126"/>
        <v>0.08</v>
      </c>
      <c r="AW100" s="14">
        <f t="shared" si="126"/>
        <v>0</v>
      </c>
      <c r="AX100" s="14">
        <f t="shared" si="126"/>
        <v>0</v>
      </c>
      <c r="AY100" s="14">
        <f t="shared" si="126"/>
        <v>0.08</v>
      </c>
      <c r="AZ100" s="14">
        <f t="shared" si="126"/>
        <v>0</v>
      </c>
      <c r="BA100" s="14">
        <f t="shared" si="126"/>
        <v>0.08</v>
      </c>
    </row>
    <row r="101" ht="12.75" customHeight="1">
      <c r="A101" s="18">
        <v>80.0</v>
      </c>
      <c r="B101" s="16" t="s">
        <v>140</v>
      </c>
      <c r="C101" s="35">
        <f t="shared" ref="C101:C107" si="128">H101+M101+R101+W101+AB101+AG101+AL101+AQ101+AV101+BA101</f>
        <v>1.84</v>
      </c>
      <c r="D101" s="29">
        <f t="shared" ref="D101:G101" si="127">0.05*2*3</f>
        <v>0.3</v>
      </c>
      <c r="E101" s="29">
        <f t="shared" si="127"/>
        <v>0.3</v>
      </c>
      <c r="F101" s="29">
        <f t="shared" si="127"/>
        <v>0.3</v>
      </c>
      <c r="G101" s="29">
        <f t="shared" si="127"/>
        <v>0.3</v>
      </c>
      <c r="H101" s="36">
        <f t="shared" ref="H101:H107" si="130">SUM(D101:G101)</f>
        <v>1.2</v>
      </c>
      <c r="I101" s="17"/>
      <c r="J101" s="45">
        <v>0.08</v>
      </c>
      <c r="K101" s="17"/>
      <c r="L101" s="17"/>
      <c r="M101" s="36">
        <f t="shared" ref="M101:M107" si="131">SUM(I101:L101)</f>
        <v>0.08</v>
      </c>
      <c r="N101" s="17"/>
      <c r="O101" s="17"/>
      <c r="P101" s="45">
        <v>0.08</v>
      </c>
      <c r="Q101" s="17"/>
      <c r="R101" s="36">
        <f t="shared" ref="R101:R107" si="132">SUM(N101:Q101)</f>
        <v>0.08</v>
      </c>
      <c r="S101" s="17"/>
      <c r="T101" s="17"/>
      <c r="U101" s="45">
        <v>0.08</v>
      </c>
      <c r="V101" s="17"/>
      <c r="W101" s="36">
        <f t="shared" ref="W101:W107" si="133">SUM(S101:V101)</f>
        <v>0.08</v>
      </c>
      <c r="X101" s="17"/>
      <c r="Y101" s="17"/>
      <c r="Z101" s="45">
        <v>0.08</v>
      </c>
      <c r="AA101" s="17"/>
      <c r="AB101" s="36">
        <f t="shared" ref="AB101:AB107" si="134">SUM(X101:AA101)</f>
        <v>0.08</v>
      </c>
      <c r="AC101" s="17"/>
      <c r="AD101" s="17"/>
      <c r="AE101" s="45"/>
      <c r="AF101" s="17"/>
      <c r="AG101" s="36">
        <f t="shared" ref="AG101:AG107" si="135">SUM(AC101:AF101)</f>
        <v>0</v>
      </c>
      <c r="AH101" s="17"/>
      <c r="AI101" s="17"/>
      <c r="AJ101" s="17"/>
      <c r="AK101" s="45">
        <v>0.08</v>
      </c>
      <c r="AL101" s="36">
        <f t="shared" ref="AL101:AL107" si="136">SUM(AH101:AK101)</f>
        <v>0.08</v>
      </c>
      <c r="AM101" s="17"/>
      <c r="AN101" s="17"/>
      <c r="AO101" s="17"/>
      <c r="AP101" s="45">
        <v>0.08</v>
      </c>
      <c r="AQ101" s="36">
        <f t="shared" ref="AQ101:AQ107" si="137">SUM(AM101:AP101)</f>
        <v>0.08</v>
      </c>
      <c r="AR101" s="17"/>
      <c r="AS101" s="17"/>
      <c r="AT101" s="45">
        <v>0.08</v>
      </c>
      <c r="AU101" s="17"/>
      <c r="AV101" s="36">
        <f t="shared" ref="AV101:AV107" si="138">SUM(AR101:AU101)</f>
        <v>0.08</v>
      </c>
      <c r="AW101" s="17"/>
      <c r="AX101" s="17"/>
      <c r="AY101" s="45">
        <v>0.08</v>
      </c>
      <c r="AZ101" s="17"/>
      <c r="BA101" s="36">
        <f t="shared" ref="BA101:BA107" si="139">SUM(AW101:AZ101)</f>
        <v>0.08</v>
      </c>
    </row>
    <row r="102" ht="12.75" customHeight="1">
      <c r="A102" s="18">
        <v>81.0</v>
      </c>
      <c r="B102" s="16" t="s">
        <v>141</v>
      </c>
      <c r="C102" s="35">
        <f t="shared" si="128"/>
        <v>1.432</v>
      </c>
      <c r="D102" s="30">
        <f t="shared" ref="D102:G102" si="129">0.108+0.25</f>
        <v>0.358</v>
      </c>
      <c r="E102" s="30">
        <f t="shared" si="129"/>
        <v>0.358</v>
      </c>
      <c r="F102" s="30">
        <f t="shared" si="129"/>
        <v>0.358</v>
      </c>
      <c r="G102" s="30">
        <f t="shared" si="129"/>
        <v>0.358</v>
      </c>
      <c r="H102" s="36">
        <f t="shared" si="130"/>
        <v>1.432</v>
      </c>
      <c r="I102" s="17"/>
      <c r="J102" s="17"/>
      <c r="K102" s="17"/>
      <c r="L102" s="17"/>
      <c r="M102" s="36">
        <f t="shared" si="131"/>
        <v>0</v>
      </c>
      <c r="N102" s="17"/>
      <c r="O102" s="17"/>
      <c r="P102" s="17"/>
      <c r="Q102" s="17"/>
      <c r="R102" s="36">
        <f t="shared" si="132"/>
        <v>0</v>
      </c>
      <c r="S102" s="17"/>
      <c r="T102" s="17"/>
      <c r="U102" s="17"/>
      <c r="V102" s="17"/>
      <c r="W102" s="36">
        <f t="shared" si="133"/>
        <v>0</v>
      </c>
      <c r="X102" s="17"/>
      <c r="Y102" s="17"/>
      <c r="Z102" s="17"/>
      <c r="AA102" s="17"/>
      <c r="AB102" s="36">
        <f t="shared" si="134"/>
        <v>0</v>
      </c>
      <c r="AC102" s="17"/>
      <c r="AD102" s="17"/>
      <c r="AE102" s="17"/>
      <c r="AF102" s="17"/>
      <c r="AG102" s="36">
        <f t="shared" si="135"/>
        <v>0</v>
      </c>
      <c r="AH102" s="17"/>
      <c r="AI102" s="17"/>
      <c r="AJ102" s="17"/>
      <c r="AK102" s="17"/>
      <c r="AL102" s="36">
        <f t="shared" si="136"/>
        <v>0</v>
      </c>
      <c r="AM102" s="17"/>
      <c r="AN102" s="17"/>
      <c r="AO102" s="17"/>
      <c r="AP102" s="17"/>
      <c r="AQ102" s="36">
        <f t="shared" si="137"/>
        <v>0</v>
      </c>
      <c r="AR102" s="17"/>
      <c r="AS102" s="17"/>
      <c r="AT102" s="17"/>
      <c r="AU102" s="17"/>
      <c r="AV102" s="36">
        <f t="shared" si="138"/>
        <v>0</v>
      </c>
      <c r="AW102" s="17"/>
      <c r="AX102" s="17"/>
      <c r="AY102" s="17"/>
      <c r="AZ102" s="17"/>
      <c r="BA102" s="36">
        <f t="shared" si="139"/>
        <v>0</v>
      </c>
    </row>
    <row r="103" ht="12.75" customHeight="1">
      <c r="A103" s="18">
        <v>82.0</v>
      </c>
      <c r="B103" s="16" t="s">
        <v>142</v>
      </c>
      <c r="C103" s="35">
        <f t="shared" si="128"/>
        <v>0</v>
      </c>
      <c r="D103" s="46"/>
      <c r="E103" s="47"/>
      <c r="F103" s="47"/>
      <c r="G103" s="47"/>
      <c r="H103" s="36">
        <f t="shared" si="130"/>
        <v>0</v>
      </c>
      <c r="I103" s="17"/>
      <c r="J103" s="17"/>
      <c r="K103" s="17"/>
      <c r="L103" s="17"/>
      <c r="M103" s="36">
        <f t="shared" si="131"/>
        <v>0</v>
      </c>
      <c r="N103" s="17"/>
      <c r="O103" s="17"/>
      <c r="P103" s="17"/>
      <c r="Q103" s="17"/>
      <c r="R103" s="36">
        <f t="shared" si="132"/>
        <v>0</v>
      </c>
      <c r="S103" s="17"/>
      <c r="T103" s="17"/>
      <c r="U103" s="17"/>
      <c r="V103" s="17"/>
      <c r="W103" s="36">
        <f t="shared" si="133"/>
        <v>0</v>
      </c>
      <c r="X103" s="17"/>
      <c r="Y103" s="17"/>
      <c r="Z103" s="17"/>
      <c r="AA103" s="17"/>
      <c r="AB103" s="36">
        <f t="shared" si="134"/>
        <v>0</v>
      </c>
      <c r="AC103" s="17"/>
      <c r="AD103" s="17"/>
      <c r="AE103" s="17"/>
      <c r="AF103" s="17"/>
      <c r="AG103" s="36">
        <f t="shared" si="135"/>
        <v>0</v>
      </c>
      <c r="AH103" s="17"/>
      <c r="AI103" s="17"/>
      <c r="AJ103" s="17"/>
      <c r="AK103" s="17"/>
      <c r="AL103" s="36">
        <f t="shared" si="136"/>
        <v>0</v>
      </c>
      <c r="AM103" s="17"/>
      <c r="AN103" s="17"/>
      <c r="AO103" s="17"/>
      <c r="AP103" s="17"/>
      <c r="AQ103" s="36">
        <f t="shared" si="137"/>
        <v>0</v>
      </c>
      <c r="AR103" s="17"/>
      <c r="AS103" s="17"/>
      <c r="AT103" s="17"/>
      <c r="AU103" s="17"/>
      <c r="AV103" s="36">
        <f t="shared" si="138"/>
        <v>0</v>
      </c>
      <c r="AW103" s="17"/>
      <c r="AX103" s="17"/>
      <c r="AY103" s="17"/>
      <c r="AZ103" s="17"/>
      <c r="BA103" s="36">
        <f t="shared" si="139"/>
        <v>0</v>
      </c>
    </row>
    <row r="104" ht="12.75" customHeight="1">
      <c r="A104" s="18">
        <v>83.0</v>
      </c>
      <c r="B104" s="16" t="s">
        <v>143</v>
      </c>
      <c r="C104" s="35">
        <f t="shared" si="128"/>
        <v>1.8</v>
      </c>
      <c r="D104" s="30">
        <f t="shared" ref="D104:G104" si="140">0.15*3</f>
        <v>0.45</v>
      </c>
      <c r="E104" s="30">
        <f t="shared" si="140"/>
        <v>0.45</v>
      </c>
      <c r="F104" s="30">
        <f t="shared" si="140"/>
        <v>0.45</v>
      </c>
      <c r="G104" s="30">
        <f t="shared" si="140"/>
        <v>0.45</v>
      </c>
      <c r="H104" s="36">
        <f t="shared" si="130"/>
        <v>1.8</v>
      </c>
      <c r="I104" s="17"/>
      <c r="J104" s="17"/>
      <c r="K104" s="17"/>
      <c r="L104" s="17"/>
      <c r="M104" s="36">
        <f t="shared" si="131"/>
        <v>0</v>
      </c>
      <c r="N104" s="17"/>
      <c r="O104" s="17"/>
      <c r="P104" s="17"/>
      <c r="Q104" s="17"/>
      <c r="R104" s="36">
        <f t="shared" si="132"/>
        <v>0</v>
      </c>
      <c r="S104" s="17"/>
      <c r="T104" s="17"/>
      <c r="U104" s="17"/>
      <c r="V104" s="17"/>
      <c r="W104" s="36">
        <f t="shared" si="133"/>
        <v>0</v>
      </c>
      <c r="X104" s="17"/>
      <c r="Y104" s="17"/>
      <c r="Z104" s="17"/>
      <c r="AA104" s="17"/>
      <c r="AB104" s="36">
        <f t="shared" si="134"/>
        <v>0</v>
      </c>
      <c r="AC104" s="17"/>
      <c r="AD104" s="17"/>
      <c r="AE104" s="17"/>
      <c r="AF104" s="17"/>
      <c r="AG104" s="36">
        <f t="shared" si="135"/>
        <v>0</v>
      </c>
      <c r="AH104" s="17"/>
      <c r="AI104" s="17"/>
      <c r="AJ104" s="17"/>
      <c r="AK104" s="17"/>
      <c r="AL104" s="36">
        <f t="shared" si="136"/>
        <v>0</v>
      </c>
      <c r="AM104" s="17"/>
      <c r="AN104" s="17"/>
      <c r="AO104" s="17"/>
      <c r="AP104" s="17"/>
      <c r="AQ104" s="36">
        <f t="shared" si="137"/>
        <v>0</v>
      </c>
      <c r="AR104" s="17"/>
      <c r="AS104" s="17"/>
      <c r="AT104" s="17"/>
      <c r="AU104" s="17"/>
      <c r="AV104" s="36">
        <f t="shared" si="138"/>
        <v>0</v>
      </c>
      <c r="AW104" s="17"/>
      <c r="AX104" s="17"/>
      <c r="AY104" s="17"/>
      <c r="AZ104" s="17"/>
      <c r="BA104" s="36">
        <f t="shared" si="139"/>
        <v>0</v>
      </c>
    </row>
    <row r="105" ht="12.75" customHeight="1">
      <c r="A105" s="12">
        <v>84.0</v>
      </c>
      <c r="B105" s="13" t="s">
        <v>144</v>
      </c>
      <c r="C105" s="14">
        <f t="shared" si="128"/>
        <v>0</v>
      </c>
      <c r="D105" s="14"/>
      <c r="E105" s="14"/>
      <c r="F105" s="14"/>
      <c r="G105" s="14"/>
      <c r="H105" s="14">
        <f t="shared" si="130"/>
        <v>0</v>
      </c>
      <c r="I105" s="14"/>
      <c r="J105" s="14"/>
      <c r="K105" s="14"/>
      <c r="L105" s="14"/>
      <c r="M105" s="14">
        <f t="shared" si="131"/>
        <v>0</v>
      </c>
      <c r="N105" s="14"/>
      <c r="O105" s="14"/>
      <c r="P105" s="14"/>
      <c r="Q105" s="14"/>
      <c r="R105" s="14">
        <f t="shared" si="132"/>
        <v>0</v>
      </c>
      <c r="S105" s="14"/>
      <c r="T105" s="14"/>
      <c r="U105" s="14"/>
      <c r="V105" s="14"/>
      <c r="W105" s="14">
        <f t="shared" si="133"/>
        <v>0</v>
      </c>
      <c r="X105" s="14"/>
      <c r="Y105" s="14"/>
      <c r="Z105" s="14"/>
      <c r="AA105" s="14"/>
      <c r="AB105" s="14">
        <f t="shared" si="134"/>
        <v>0</v>
      </c>
      <c r="AC105" s="14"/>
      <c r="AD105" s="14"/>
      <c r="AE105" s="14"/>
      <c r="AF105" s="14"/>
      <c r="AG105" s="14">
        <f t="shared" si="135"/>
        <v>0</v>
      </c>
      <c r="AH105" s="14"/>
      <c r="AI105" s="14"/>
      <c r="AJ105" s="14"/>
      <c r="AK105" s="14"/>
      <c r="AL105" s="14">
        <f t="shared" si="136"/>
        <v>0</v>
      </c>
      <c r="AM105" s="14"/>
      <c r="AN105" s="14"/>
      <c r="AO105" s="14"/>
      <c r="AP105" s="14"/>
      <c r="AQ105" s="14">
        <f t="shared" si="137"/>
        <v>0</v>
      </c>
      <c r="AR105" s="14"/>
      <c r="AS105" s="14"/>
      <c r="AT105" s="14"/>
      <c r="AU105" s="14"/>
      <c r="AV105" s="14">
        <f t="shared" si="138"/>
        <v>0</v>
      </c>
      <c r="AW105" s="14"/>
      <c r="AX105" s="14"/>
      <c r="AY105" s="14"/>
      <c r="AZ105" s="14"/>
      <c r="BA105" s="14">
        <f t="shared" si="139"/>
        <v>0</v>
      </c>
    </row>
    <row r="106" ht="12.75" customHeight="1">
      <c r="A106" s="12">
        <v>85.0</v>
      </c>
      <c r="B106" s="13" t="s">
        <v>145</v>
      </c>
      <c r="C106" s="14">
        <f t="shared" si="128"/>
        <v>0</v>
      </c>
      <c r="D106" s="14"/>
      <c r="E106" s="14"/>
      <c r="F106" s="14"/>
      <c r="G106" s="14"/>
      <c r="H106" s="14">
        <f t="shared" si="130"/>
        <v>0</v>
      </c>
      <c r="I106" s="14"/>
      <c r="J106" s="14"/>
      <c r="K106" s="14"/>
      <c r="L106" s="14"/>
      <c r="M106" s="14">
        <f t="shared" si="131"/>
        <v>0</v>
      </c>
      <c r="N106" s="14"/>
      <c r="O106" s="14"/>
      <c r="P106" s="14"/>
      <c r="Q106" s="14"/>
      <c r="R106" s="14">
        <f t="shared" si="132"/>
        <v>0</v>
      </c>
      <c r="S106" s="14"/>
      <c r="T106" s="14"/>
      <c r="U106" s="14"/>
      <c r="V106" s="14"/>
      <c r="W106" s="14">
        <f t="shared" si="133"/>
        <v>0</v>
      </c>
      <c r="X106" s="14"/>
      <c r="Y106" s="14"/>
      <c r="Z106" s="14"/>
      <c r="AA106" s="14"/>
      <c r="AB106" s="14">
        <f t="shared" si="134"/>
        <v>0</v>
      </c>
      <c r="AC106" s="14"/>
      <c r="AD106" s="14"/>
      <c r="AE106" s="14"/>
      <c r="AF106" s="14"/>
      <c r="AG106" s="14">
        <f t="shared" si="135"/>
        <v>0</v>
      </c>
      <c r="AH106" s="14"/>
      <c r="AI106" s="14"/>
      <c r="AJ106" s="14"/>
      <c r="AK106" s="14"/>
      <c r="AL106" s="14">
        <f t="shared" si="136"/>
        <v>0</v>
      </c>
      <c r="AM106" s="14"/>
      <c r="AN106" s="14"/>
      <c r="AO106" s="14"/>
      <c r="AP106" s="14"/>
      <c r="AQ106" s="14">
        <f t="shared" si="137"/>
        <v>0</v>
      </c>
      <c r="AR106" s="14"/>
      <c r="AS106" s="14"/>
      <c r="AT106" s="14"/>
      <c r="AU106" s="14"/>
      <c r="AV106" s="14">
        <f t="shared" si="138"/>
        <v>0</v>
      </c>
      <c r="AW106" s="14"/>
      <c r="AX106" s="14"/>
      <c r="AY106" s="14"/>
      <c r="AZ106" s="14"/>
      <c r="BA106" s="14">
        <f t="shared" si="139"/>
        <v>0</v>
      </c>
    </row>
    <row r="107" ht="12.75" customHeight="1">
      <c r="A107" s="12">
        <v>86.0</v>
      </c>
      <c r="B107" s="13" t="s">
        <v>146</v>
      </c>
      <c r="C107" s="14">
        <f t="shared" si="128"/>
        <v>0</v>
      </c>
      <c r="D107" s="14"/>
      <c r="E107" s="14"/>
      <c r="F107" s="14"/>
      <c r="G107" s="14"/>
      <c r="H107" s="14">
        <f t="shared" si="130"/>
        <v>0</v>
      </c>
      <c r="I107" s="14"/>
      <c r="J107" s="14"/>
      <c r="K107" s="14"/>
      <c r="L107" s="14"/>
      <c r="M107" s="14">
        <f t="shared" si="131"/>
        <v>0</v>
      </c>
      <c r="N107" s="14"/>
      <c r="O107" s="14"/>
      <c r="P107" s="14"/>
      <c r="Q107" s="14"/>
      <c r="R107" s="14">
        <f t="shared" si="132"/>
        <v>0</v>
      </c>
      <c r="S107" s="14"/>
      <c r="T107" s="14"/>
      <c r="U107" s="14"/>
      <c r="V107" s="14"/>
      <c r="W107" s="14">
        <f t="shared" si="133"/>
        <v>0</v>
      </c>
      <c r="X107" s="14"/>
      <c r="Y107" s="14"/>
      <c r="Z107" s="14"/>
      <c r="AA107" s="14"/>
      <c r="AB107" s="14">
        <f t="shared" si="134"/>
        <v>0</v>
      </c>
      <c r="AC107" s="14"/>
      <c r="AD107" s="14"/>
      <c r="AE107" s="14"/>
      <c r="AF107" s="14"/>
      <c r="AG107" s="14">
        <f t="shared" si="135"/>
        <v>0</v>
      </c>
      <c r="AH107" s="14"/>
      <c r="AI107" s="14"/>
      <c r="AJ107" s="14"/>
      <c r="AK107" s="14"/>
      <c r="AL107" s="14">
        <f t="shared" si="136"/>
        <v>0</v>
      </c>
      <c r="AM107" s="14"/>
      <c r="AN107" s="14"/>
      <c r="AO107" s="14"/>
      <c r="AP107" s="14"/>
      <c r="AQ107" s="14">
        <f t="shared" si="137"/>
        <v>0</v>
      </c>
      <c r="AR107" s="14"/>
      <c r="AS107" s="14"/>
      <c r="AT107" s="14"/>
      <c r="AU107" s="14"/>
      <c r="AV107" s="14">
        <f t="shared" si="138"/>
        <v>0</v>
      </c>
      <c r="AW107" s="14"/>
      <c r="AX107" s="14"/>
      <c r="AY107" s="14"/>
      <c r="AZ107" s="14"/>
      <c r="BA107" s="14">
        <f t="shared" si="139"/>
        <v>0</v>
      </c>
    </row>
    <row r="108" ht="12.75" customHeight="1">
      <c r="A108" s="9" t="s">
        <v>147</v>
      </c>
      <c r="B108" s="10" t="s">
        <v>148</v>
      </c>
      <c r="C108" s="11">
        <f t="shared" ref="C108:BA108" si="141">C109+C120+C123+C129+C133+C139+C143+C148+C149+C150+C154</f>
        <v>27.89</v>
      </c>
      <c r="D108" s="11">
        <f t="shared" si="141"/>
        <v>0.125</v>
      </c>
      <c r="E108" s="11">
        <f t="shared" si="141"/>
        <v>11.86</v>
      </c>
      <c r="F108" s="11">
        <f t="shared" si="141"/>
        <v>12.425</v>
      </c>
      <c r="G108" s="11">
        <f t="shared" si="141"/>
        <v>3.48</v>
      </c>
      <c r="H108" s="11">
        <f t="shared" si="141"/>
        <v>27.89</v>
      </c>
      <c r="I108" s="11">
        <f t="shared" si="141"/>
        <v>0</v>
      </c>
      <c r="J108" s="11">
        <f t="shared" si="141"/>
        <v>0</v>
      </c>
      <c r="K108" s="11">
        <f t="shared" si="141"/>
        <v>0</v>
      </c>
      <c r="L108" s="11">
        <f t="shared" si="141"/>
        <v>0</v>
      </c>
      <c r="M108" s="11">
        <f t="shared" si="141"/>
        <v>0</v>
      </c>
      <c r="N108" s="11">
        <f t="shared" si="141"/>
        <v>0</v>
      </c>
      <c r="O108" s="11">
        <f t="shared" si="141"/>
        <v>0</v>
      </c>
      <c r="P108" s="11">
        <f t="shared" si="141"/>
        <v>0</v>
      </c>
      <c r="Q108" s="11">
        <f t="shared" si="141"/>
        <v>0</v>
      </c>
      <c r="R108" s="11">
        <f t="shared" si="141"/>
        <v>0</v>
      </c>
      <c r="S108" s="11">
        <f t="shared" si="141"/>
        <v>0</v>
      </c>
      <c r="T108" s="11">
        <f t="shared" si="141"/>
        <v>0</v>
      </c>
      <c r="U108" s="11">
        <f t="shared" si="141"/>
        <v>0</v>
      </c>
      <c r="V108" s="11">
        <f t="shared" si="141"/>
        <v>0</v>
      </c>
      <c r="W108" s="11">
        <f t="shared" si="141"/>
        <v>0</v>
      </c>
      <c r="X108" s="11">
        <f t="shared" si="141"/>
        <v>0</v>
      </c>
      <c r="Y108" s="11">
        <f t="shared" si="141"/>
        <v>0</v>
      </c>
      <c r="Z108" s="11">
        <f t="shared" si="141"/>
        <v>0</v>
      </c>
      <c r="AA108" s="11">
        <f t="shared" si="141"/>
        <v>0</v>
      </c>
      <c r="AB108" s="11">
        <f t="shared" si="141"/>
        <v>0</v>
      </c>
      <c r="AC108" s="11">
        <f t="shared" si="141"/>
        <v>0</v>
      </c>
      <c r="AD108" s="11">
        <f t="shared" si="141"/>
        <v>0</v>
      </c>
      <c r="AE108" s="11">
        <f t="shared" si="141"/>
        <v>0</v>
      </c>
      <c r="AF108" s="11">
        <f t="shared" si="141"/>
        <v>0</v>
      </c>
      <c r="AG108" s="11">
        <f t="shared" si="141"/>
        <v>0</v>
      </c>
      <c r="AH108" s="11">
        <f t="shared" si="141"/>
        <v>0</v>
      </c>
      <c r="AI108" s="11">
        <f t="shared" si="141"/>
        <v>0</v>
      </c>
      <c r="AJ108" s="11">
        <f t="shared" si="141"/>
        <v>0</v>
      </c>
      <c r="AK108" s="11">
        <f t="shared" si="141"/>
        <v>0</v>
      </c>
      <c r="AL108" s="11">
        <f t="shared" si="141"/>
        <v>0</v>
      </c>
      <c r="AM108" s="11">
        <f t="shared" si="141"/>
        <v>0</v>
      </c>
      <c r="AN108" s="11">
        <f t="shared" si="141"/>
        <v>0</v>
      </c>
      <c r="AO108" s="11">
        <f t="shared" si="141"/>
        <v>0</v>
      </c>
      <c r="AP108" s="11">
        <f t="shared" si="141"/>
        <v>0</v>
      </c>
      <c r="AQ108" s="11">
        <f t="shared" si="141"/>
        <v>0</v>
      </c>
      <c r="AR108" s="11">
        <f t="shared" si="141"/>
        <v>0</v>
      </c>
      <c r="AS108" s="11">
        <f t="shared" si="141"/>
        <v>0</v>
      </c>
      <c r="AT108" s="11">
        <f t="shared" si="141"/>
        <v>0</v>
      </c>
      <c r="AU108" s="11">
        <f t="shared" si="141"/>
        <v>0</v>
      </c>
      <c r="AV108" s="11">
        <f t="shared" si="141"/>
        <v>0</v>
      </c>
      <c r="AW108" s="11">
        <f t="shared" si="141"/>
        <v>0</v>
      </c>
      <c r="AX108" s="11">
        <f t="shared" si="141"/>
        <v>0</v>
      </c>
      <c r="AY108" s="11">
        <f t="shared" si="141"/>
        <v>0</v>
      </c>
      <c r="AZ108" s="11">
        <f t="shared" si="141"/>
        <v>0</v>
      </c>
      <c r="BA108" s="11">
        <f t="shared" si="141"/>
        <v>0</v>
      </c>
    </row>
    <row r="109" ht="12.75" customHeight="1">
      <c r="A109" s="12" t="s">
        <v>149</v>
      </c>
      <c r="B109" s="13" t="s">
        <v>150</v>
      </c>
      <c r="C109" s="14">
        <f t="shared" ref="C109:BA109" si="142">SUM(C110:C119)</f>
        <v>0.25</v>
      </c>
      <c r="D109" s="14">
        <f t="shared" si="142"/>
        <v>0</v>
      </c>
      <c r="E109" s="14">
        <f t="shared" si="142"/>
        <v>0.1</v>
      </c>
      <c r="F109" s="14">
        <f t="shared" si="142"/>
        <v>0.1</v>
      </c>
      <c r="G109" s="14">
        <f t="shared" si="142"/>
        <v>0.05</v>
      </c>
      <c r="H109" s="14">
        <f t="shared" si="142"/>
        <v>0.25</v>
      </c>
      <c r="I109" s="14">
        <f t="shared" si="142"/>
        <v>0</v>
      </c>
      <c r="J109" s="14">
        <f t="shared" si="142"/>
        <v>0</v>
      </c>
      <c r="K109" s="14">
        <f t="shared" si="142"/>
        <v>0</v>
      </c>
      <c r="L109" s="14">
        <f t="shared" si="142"/>
        <v>0</v>
      </c>
      <c r="M109" s="14">
        <f t="shared" si="142"/>
        <v>0</v>
      </c>
      <c r="N109" s="14">
        <f t="shared" si="142"/>
        <v>0</v>
      </c>
      <c r="O109" s="14">
        <f t="shared" si="142"/>
        <v>0</v>
      </c>
      <c r="P109" s="14">
        <f t="shared" si="142"/>
        <v>0</v>
      </c>
      <c r="Q109" s="14">
        <f t="shared" si="142"/>
        <v>0</v>
      </c>
      <c r="R109" s="14">
        <f t="shared" si="142"/>
        <v>0</v>
      </c>
      <c r="S109" s="14">
        <f t="shared" si="142"/>
        <v>0</v>
      </c>
      <c r="T109" s="14">
        <f t="shared" si="142"/>
        <v>0</v>
      </c>
      <c r="U109" s="14">
        <f t="shared" si="142"/>
        <v>0</v>
      </c>
      <c r="V109" s="14">
        <f t="shared" si="142"/>
        <v>0</v>
      </c>
      <c r="W109" s="14">
        <f t="shared" si="142"/>
        <v>0</v>
      </c>
      <c r="X109" s="14">
        <f t="shared" si="142"/>
        <v>0</v>
      </c>
      <c r="Y109" s="14">
        <f t="shared" si="142"/>
        <v>0</v>
      </c>
      <c r="Z109" s="14">
        <f t="shared" si="142"/>
        <v>0</v>
      </c>
      <c r="AA109" s="14">
        <f t="shared" si="142"/>
        <v>0</v>
      </c>
      <c r="AB109" s="14">
        <f t="shared" si="142"/>
        <v>0</v>
      </c>
      <c r="AC109" s="14">
        <f t="shared" si="142"/>
        <v>0</v>
      </c>
      <c r="AD109" s="14">
        <f t="shared" si="142"/>
        <v>0</v>
      </c>
      <c r="AE109" s="14">
        <f t="shared" si="142"/>
        <v>0</v>
      </c>
      <c r="AF109" s="14">
        <f t="shared" si="142"/>
        <v>0</v>
      </c>
      <c r="AG109" s="14">
        <f t="shared" si="142"/>
        <v>0</v>
      </c>
      <c r="AH109" s="14">
        <f t="shared" si="142"/>
        <v>0</v>
      </c>
      <c r="AI109" s="14">
        <f t="shared" si="142"/>
        <v>0</v>
      </c>
      <c r="AJ109" s="14">
        <f t="shared" si="142"/>
        <v>0</v>
      </c>
      <c r="AK109" s="14">
        <f t="shared" si="142"/>
        <v>0</v>
      </c>
      <c r="AL109" s="14">
        <f t="shared" si="142"/>
        <v>0</v>
      </c>
      <c r="AM109" s="14">
        <f t="shared" si="142"/>
        <v>0</v>
      </c>
      <c r="AN109" s="14">
        <f t="shared" si="142"/>
        <v>0</v>
      </c>
      <c r="AO109" s="14">
        <f t="shared" si="142"/>
        <v>0</v>
      </c>
      <c r="AP109" s="14">
        <f t="shared" si="142"/>
        <v>0</v>
      </c>
      <c r="AQ109" s="14">
        <f t="shared" si="142"/>
        <v>0</v>
      </c>
      <c r="AR109" s="14">
        <f t="shared" si="142"/>
        <v>0</v>
      </c>
      <c r="AS109" s="14">
        <f t="shared" si="142"/>
        <v>0</v>
      </c>
      <c r="AT109" s="14">
        <f t="shared" si="142"/>
        <v>0</v>
      </c>
      <c r="AU109" s="14">
        <f t="shared" si="142"/>
        <v>0</v>
      </c>
      <c r="AV109" s="14">
        <f t="shared" si="142"/>
        <v>0</v>
      </c>
      <c r="AW109" s="14">
        <f t="shared" si="142"/>
        <v>0</v>
      </c>
      <c r="AX109" s="14">
        <f t="shared" si="142"/>
        <v>0</v>
      </c>
      <c r="AY109" s="14">
        <f t="shared" si="142"/>
        <v>0</v>
      </c>
      <c r="AZ109" s="14">
        <f t="shared" si="142"/>
        <v>0</v>
      </c>
      <c r="BA109" s="14">
        <f t="shared" si="142"/>
        <v>0</v>
      </c>
    </row>
    <row r="110" ht="12.75" customHeight="1">
      <c r="A110" s="18">
        <v>87.0</v>
      </c>
      <c r="B110" s="16" t="s">
        <v>151</v>
      </c>
      <c r="C110" s="35">
        <f t="shared" ref="C110:C119" si="143">H110+M110+R110+W110+AB110+AG110+AL110+AQ110+AV110+BA110</f>
        <v>0</v>
      </c>
      <c r="D110" s="17"/>
      <c r="E110" s="17"/>
      <c r="F110" s="17"/>
      <c r="G110" s="17"/>
      <c r="H110" s="36">
        <f t="shared" ref="H110:H119" si="144">SUM(D110:G110)</f>
        <v>0</v>
      </c>
      <c r="I110" s="17"/>
      <c r="J110" s="17"/>
      <c r="K110" s="17"/>
      <c r="L110" s="17"/>
      <c r="M110" s="36">
        <f t="shared" ref="M110:M119" si="145">SUM(I110:L110)</f>
        <v>0</v>
      </c>
      <c r="N110" s="17"/>
      <c r="O110" s="17"/>
      <c r="P110" s="17"/>
      <c r="Q110" s="17"/>
      <c r="R110" s="36">
        <f t="shared" ref="R110:R119" si="146">SUM(N110:Q110)</f>
        <v>0</v>
      </c>
      <c r="S110" s="17"/>
      <c r="T110" s="17"/>
      <c r="U110" s="17"/>
      <c r="V110" s="17"/>
      <c r="W110" s="36">
        <f t="shared" ref="W110:W119" si="147">SUM(S110:V110)</f>
        <v>0</v>
      </c>
      <c r="X110" s="17"/>
      <c r="Y110" s="17"/>
      <c r="Z110" s="17"/>
      <c r="AA110" s="17"/>
      <c r="AB110" s="36">
        <f t="shared" ref="AB110:AB119" si="148">SUM(X110:AA110)</f>
        <v>0</v>
      </c>
      <c r="AC110" s="17"/>
      <c r="AD110" s="17"/>
      <c r="AE110" s="17"/>
      <c r="AF110" s="17"/>
      <c r="AG110" s="36">
        <f t="shared" ref="AG110:AG119" si="149">SUM(AC110:AF110)</f>
        <v>0</v>
      </c>
      <c r="AH110" s="17"/>
      <c r="AI110" s="17"/>
      <c r="AJ110" s="17"/>
      <c r="AK110" s="17"/>
      <c r="AL110" s="36">
        <f t="shared" ref="AL110:AL119" si="150">SUM(AH110:AK110)</f>
        <v>0</v>
      </c>
      <c r="AM110" s="17"/>
      <c r="AN110" s="17"/>
      <c r="AO110" s="17"/>
      <c r="AP110" s="17"/>
      <c r="AQ110" s="36">
        <f t="shared" ref="AQ110:AQ119" si="151">SUM(AM110:AP110)</f>
        <v>0</v>
      </c>
      <c r="AR110" s="17"/>
      <c r="AS110" s="17"/>
      <c r="AT110" s="17"/>
      <c r="AU110" s="17"/>
      <c r="AV110" s="36">
        <f t="shared" ref="AV110:AV119" si="152">SUM(AR110:AU110)</f>
        <v>0</v>
      </c>
      <c r="AW110" s="17"/>
      <c r="AX110" s="17"/>
      <c r="AY110" s="17"/>
      <c r="AZ110" s="17"/>
      <c r="BA110" s="36">
        <f t="shared" ref="BA110:BA119" si="153">SUM(AW110:AZ110)</f>
        <v>0</v>
      </c>
    </row>
    <row r="111" ht="12.75" customHeight="1">
      <c r="A111" s="18">
        <v>88.0</v>
      </c>
      <c r="B111" s="16" t="s">
        <v>152</v>
      </c>
      <c r="C111" s="35">
        <f t="shared" si="143"/>
        <v>0</v>
      </c>
      <c r="D111" s="17"/>
      <c r="E111" s="17"/>
      <c r="F111" s="17"/>
      <c r="G111" s="17"/>
      <c r="H111" s="36">
        <f t="shared" si="144"/>
        <v>0</v>
      </c>
      <c r="I111" s="17"/>
      <c r="J111" s="17"/>
      <c r="K111" s="17"/>
      <c r="L111" s="17"/>
      <c r="M111" s="36">
        <f t="shared" si="145"/>
        <v>0</v>
      </c>
      <c r="N111" s="17"/>
      <c r="O111" s="17"/>
      <c r="P111" s="17"/>
      <c r="Q111" s="17"/>
      <c r="R111" s="36">
        <f t="shared" si="146"/>
        <v>0</v>
      </c>
      <c r="S111" s="17"/>
      <c r="T111" s="17"/>
      <c r="U111" s="17"/>
      <c r="V111" s="17"/>
      <c r="W111" s="36">
        <f t="shared" si="147"/>
        <v>0</v>
      </c>
      <c r="X111" s="17"/>
      <c r="Y111" s="17"/>
      <c r="Z111" s="17"/>
      <c r="AA111" s="17"/>
      <c r="AB111" s="36">
        <f t="shared" si="148"/>
        <v>0</v>
      </c>
      <c r="AC111" s="17"/>
      <c r="AD111" s="17"/>
      <c r="AE111" s="17"/>
      <c r="AF111" s="17"/>
      <c r="AG111" s="36">
        <f t="shared" si="149"/>
        <v>0</v>
      </c>
      <c r="AH111" s="17"/>
      <c r="AI111" s="17"/>
      <c r="AJ111" s="17"/>
      <c r="AK111" s="17"/>
      <c r="AL111" s="36">
        <f t="shared" si="150"/>
        <v>0</v>
      </c>
      <c r="AM111" s="17"/>
      <c r="AN111" s="17"/>
      <c r="AO111" s="17"/>
      <c r="AP111" s="17"/>
      <c r="AQ111" s="36">
        <f t="shared" si="151"/>
        <v>0</v>
      </c>
      <c r="AR111" s="17"/>
      <c r="AS111" s="17"/>
      <c r="AT111" s="17"/>
      <c r="AU111" s="17"/>
      <c r="AV111" s="36">
        <f t="shared" si="152"/>
        <v>0</v>
      </c>
      <c r="AW111" s="17"/>
      <c r="AX111" s="17"/>
      <c r="AY111" s="17"/>
      <c r="AZ111" s="17"/>
      <c r="BA111" s="36">
        <f t="shared" si="153"/>
        <v>0</v>
      </c>
    </row>
    <row r="112" ht="12.75" customHeight="1">
      <c r="A112" s="18">
        <v>89.0</v>
      </c>
      <c r="B112" s="16" t="s">
        <v>153</v>
      </c>
      <c r="C112" s="35">
        <f t="shared" si="143"/>
        <v>0</v>
      </c>
      <c r="D112" s="17"/>
      <c r="E112" s="17"/>
      <c r="F112" s="17"/>
      <c r="G112" s="17"/>
      <c r="H112" s="36">
        <f t="shared" si="144"/>
        <v>0</v>
      </c>
      <c r="I112" s="17"/>
      <c r="J112" s="17"/>
      <c r="K112" s="17"/>
      <c r="L112" s="17"/>
      <c r="M112" s="36">
        <f t="shared" si="145"/>
        <v>0</v>
      </c>
      <c r="N112" s="17"/>
      <c r="O112" s="17"/>
      <c r="P112" s="17"/>
      <c r="Q112" s="17"/>
      <c r="R112" s="36">
        <f t="shared" si="146"/>
        <v>0</v>
      </c>
      <c r="S112" s="17"/>
      <c r="T112" s="17"/>
      <c r="U112" s="17"/>
      <c r="V112" s="17"/>
      <c r="W112" s="36">
        <f t="shared" si="147"/>
        <v>0</v>
      </c>
      <c r="X112" s="17"/>
      <c r="Y112" s="17"/>
      <c r="Z112" s="17"/>
      <c r="AA112" s="17"/>
      <c r="AB112" s="36">
        <f t="shared" si="148"/>
        <v>0</v>
      </c>
      <c r="AC112" s="17"/>
      <c r="AD112" s="17"/>
      <c r="AE112" s="17"/>
      <c r="AF112" s="17"/>
      <c r="AG112" s="36">
        <f t="shared" si="149"/>
        <v>0</v>
      </c>
      <c r="AH112" s="17"/>
      <c r="AI112" s="17"/>
      <c r="AJ112" s="17"/>
      <c r="AK112" s="17"/>
      <c r="AL112" s="36">
        <f t="shared" si="150"/>
        <v>0</v>
      </c>
      <c r="AM112" s="17"/>
      <c r="AN112" s="17"/>
      <c r="AO112" s="17"/>
      <c r="AP112" s="17"/>
      <c r="AQ112" s="36">
        <f t="shared" si="151"/>
        <v>0</v>
      </c>
      <c r="AR112" s="17"/>
      <c r="AS112" s="17"/>
      <c r="AT112" s="17"/>
      <c r="AU112" s="17"/>
      <c r="AV112" s="36">
        <f t="shared" si="152"/>
        <v>0</v>
      </c>
      <c r="AW112" s="17"/>
      <c r="AX112" s="17"/>
      <c r="AY112" s="17"/>
      <c r="AZ112" s="17"/>
      <c r="BA112" s="36">
        <f t="shared" si="153"/>
        <v>0</v>
      </c>
    </row>
    <row r="113" ht="12.75" customHeight="1">
      <c r="A113" s="18">
        <v>90.0</v>
      </c>
      <c r="B113" s="16" t="s">
        <v>154</v>
      </c>
      <c r="C113" s="35">
        <f t="shared" si="143"/>
        <v>0</v>
      </c>
      <c r="D113" s="17"/>
      <c r="E113" s="17"/>
      <c r="F113" s="17"/>
      <c r="G113" s="17"/>
      <c r="H113" s="36">
        <f t="shared" si="144"/>
        <v>0</v>
      </c>
      <c r="I113" s="17"/>
      <c r="J113" s="17"/>
      <c r="K113" s="17"/>
      <c r="L113" s="17"/>
      <c r="M113" s="36">
        <f t="shared" si="145"/>
        <v>0</v>
      </c>
      <c r="N113" s="17"/>
      <c r="O113" s="17"/>
      <c r="P113" s="17"/>
      <c r="Q113" s="17"/>
      <c r="R113" s="36">
        <f t="shared" si="146"/>
        <v>0</v>
      </c>
      <c r="S113" s="17"/>
      <c r="T113" s="17"/>
      <c r="U113" s="17"/>
      <c r="V113" s="17"/>
      <c r="W113" s="36">
        <f t="shared" si="147"/>
        <v>0</v>
      </c>
      <c r="X113" s="17"/>
      <c r="Y113" s="17"/>
      <c r="Z113" s="17"/>
      <c r="AA113" s="17"/>
      <c r="AB113" s="36">
        <f t="shared" si="148"/>
        <v>0</v>
      </c>
      <c r="AC113" s="17"/>
      <c r="AD113" s="17"/>
      <c r="AE113" s="17"/>
      <c r="AF113" s="17"/>
      <c r="AG113" s="36">
        <f t="shared" si="149"/>
        <v>0</v>
      </c>
      <c r="AH113" s="17"/>
      <c r="AI113" s="17"/>
      <c r="AJ113" s="17"/>
      <c r="AK113" s="17"/>
      <c r="AL113" s="36">
        <f t="shared" si="150"/>
        <v>0</v>
      </c>
      <c r="AM113" s="17"/>
      <c r="AN113" s="17"/>
      <c r="AO113" s="17"/>
      <c r="AP113" s="17"/>
      <c r="AQ113" s="36">
        <f t="shared" si="151"/>
        <v>0</v>
      </c>
      <c r="AR113" s="17"/>
      <c r="AS113" s="17"/>
      <c r="AT113" s="17"/>
      <c r="AU113" s="17"/>
      <c r="AV113" s="36">
        <f t="shared" si="152"/>
        <v>0</v>
      </c>
      <c r="AW113" s="17"/>
      <c r="AX113" s="17"/>
      <c r="AY113" s="17"/>
      <c r="AZ113" s="17"/>
      <c r="BA113" s="36">
        <f t="shared" si="153"/>
        <v>0</v>
      </c>
    </row>
    <row r="114" ht="12.75" customHeight="1">
      <c r="A114" s="18">
        <v>91.0</v>
      </c>
      <c r="B114" s="16" t="s">
        <v>155</v>
      </c>
      <c r="C114" s="35">
        <f t="shared" si="143"/>
        <v>0.25</v>
      </c>
      <c r="D114" s="19">
        <v>0.0</v>
      </c>
      <c r="E114" s="19">
        <v>0.1</v>
      </c>
      <c r="F114" s="19">
        <v>0.1</v>
      </c>
      <c r="G114" s="19">
        <v>0.05</v>
      </c>
      <c r="H114" s="36">
        <f t="shared" si="144"/>
        <v>0.25</v>
      </c>
      <c r="I114" s="17"/>
      <c r="J114" s="17"/>
      <c r="K114" s="17"/>
      <c r="L114" s="17"/>
      <c r="M114" s="36">
        <f t="shared" si="145"/>
        <v>0</v>
      </c>
      <c r="N114" s="17"/>
      <c r="O114" s="17"/>
      <c r="P114" s="17"/>
      <c r="Q114" s="17"/>
      <c r="R114" s="36">
        <f t="shared" si="146"/>
        <v>0</v>
      </c>
      <c r="S114" s="17"/>
      <c r="T114" s="17"/>
      <c r="U114" s="17"/>
      <c r="V114" s="17"/>
      <c r="W114" s="36">
        <f t="shared" si="147"/>
        <v>0</v>
      </c>
      <c r="X114" s="17"/>
      <c r="Y114" s="17"/>
      <c r="Z114" s="17"/>
      <c r="AA114" s="17"/>
      <c r="AB114" s="36">
        <f t="shared" si="148"/>
        <v>0</v>
      </c>
      <c r="AC114" s="17"/>
      <c r="AD114" s="17"/>
      <c r="AE114" s="17"/>
      <c r="AF114" s="17"/>
      <c r="AG114" s="36">
        <f t="shared" si="149"/>
        <v>0</v>
      </c>
      <c r="AH114" s="17"/>
      <c r="AI114" s="17"/>
      <c r="AJ114" s="17"/>
      <c r="AK114" s="17"/>
      <c r="AL114" s="36">
        <f t="shared" si="150"/>
        <v>0</v>
      </c>
      <c r="AM114" s="17"/>
      <c r="AN114" s="17"/>
      <c r="AO114" s="17"/>
      <c r="AP114" s="17"/>
      <c r="AQ114" s="36">
        <f t="shared" si="151"/>
        <v>0</v>
      </c>
      <c r="AR114" s="17"/>
      <c r="AS114" s="17"/>
      <c r="AT114" s="17"/>
      <c r="AU114" s="17"/>
      <c r="AV114" s="36">
        <f t="shared" si="152"/>
        <v>0</v>
      </c>
      <c r="AW114" s="17"/>
      <c r="AX114" s="17"/>
      <c r="AY114" s="17"/>
      <c r="AZ114" s="17"/>
      <c r="BA114" s="36">
        <f t="shared" si="153"/>
        <v>0</v>
      </c>
    </row>
    <row r="115" ht="12.75" customHeight="1">
      <c r="A115" s="18">
        <v>92.0</v>
      </c>
      <c r="B115" s="16" t="s">
        <v>156</v>
      </c>
      <c r="C115" s="35">
        <f t="shared" si="143"/>
        <v>0</v>
      </c>
      <c r="D115" s="17"/>
      <c r="E115" s="17"/>
      <c r="F115" s="17"/>
      <c r="G115" s="17"/>
      <c r="H115" s="36">
        <f t="shared" si="144"/>
        <v>0</v>
      </c>
      <c r="I115" s="17"/>
      <c r="J115" s="17"/>
      <c r="K115" s="17"/>
      <c r="L115" s="17"/>
      <c r="M115" s="36">
        <f t="shared" si="145"/>
        <v>0</v>
      </c>
      <c r="N115" s="17"/>
      <c r="O115" s="17"/>
      <c r="P115" s="17"/>
      <c r="Q115" s="17"/>
      <c r="R115" s="36">
        <f t="shared" si="146"/>
        <v>0</v>
      </c>
      <c r="S115" s="17"/>
      <c r="T115" s="17"/>
      <c r="U115" s="17"/>
      <c r="V115" s="17"/>
      <c r="W115" s="36">
        <f t="shared" si="147"/>
        <v>0</v>
      </c>
      <c r="X115" s="17"/>
      <c r="Y115" s="17"/>
      <c r="Z115" s="17"/>
      <c r="AA115" s="17"/>
      <c r="AB115" s="36">
        <f t="shared" si="148"/>
        <v>0</v>
      </c>
      <c r="AC115" s="17"/>
      <c r="AD115" s="17"/>
      <c r="AE115" s="17"/>
      <c r="AF115" s="17"/>
      <c r="AG115" s="36">
        <f t="shared" si="149"/>
        <v>0</v>
      </c>
      <c r="AH115" s="17"/>
      <c r="AI115" s="17"/>
      <c r="AJ115" s="17"/>
      <c r="AK115" s="17"/>
      <c r="AL115" s="36">
        <f t="shared" si="150"/>
        <v>0</v>
      </c>
      <c r="AM115" s="17"/>
      <c r="AN115" s="17"/>
      <c r="AO115" s="17"/>
      <c r="AP115" s="17"/>
      <c r="AQ115" s="36">
        <f t="shared" si="151"/>
        <v>0</v>
      </c>
      <c r="AR115" s="17"/>
      <c r="AS115" s="17"/>
      <c r="AT115" s="17"/>
      <c r="AU115" s="17"/>
      <c r="AV115" s="36">
        <f t="shared" si="152"/>
        <v>0</v>
      </c>
      <c r="AW115" s="17"/>
      <c r="AX115" s="17"/>
      <c r="AY115" s="17"/>
      <c r="AZ115" s="17"/>
      <c r="BA115" s="36">
        <f t="shared" si="153"/>
        <v>0</v>
      </c>
    </row>
    <row r="116" ht="12.75" customHeight="1">
      <c r="A116" s="18">
        <v>93.0</v>
      </c>
      <c r="B116" s="16" t="s">
        <v>157</v>
      </c>
      <c r="C116" s="35">
        <f t="shared" si="143"/>
        <v>0</v>
      </c>
      <c r="D116" s="17"/>
      <c r="E116" s="17"/>
      <c r="F116" s="17"/>
      <c r="G116" s="17"/>
      <c r="H116" s="36">
        <f t="shared" si="144"/>
        <v>0</v>
      </c>
      <c r="I116" s="17"/>
      <c r="J116" s="17"/>
      <c r="K116" s="17"/>
      <c r="L116" s="17"/>
      <c r="M116" s="36">
        <f t="shared" si="145"/>
        <v>0</v>
      </c>
      <c r="N116" s="17"/>
      <c r="O116" s="17"/>
      <c r="P116" s="17"/>
      <c r="Q116" s="17"/>
      <c r="R116" s="36">
        <f t="shared" si="146"/>
        <v>0</v>
      </c>
      <c r="S116" s="17"/>
      <c r="T116" s="17"/>
      <c r="U116" s="17"/>
      <c r="V116" s="17"/>
      <c r="W116" s="36">
        <f t="shared" si="147"/>
        <v>0</v>
      </c>
      <c r="X116" s="17"/>
      <c r="Y116" s="17"/>
      <c r="Z116" s="17"/>
      <c r="AA116" s="17"/>
      <c r="AB116" s="36">
        <f t="shared" si="148"/>
        <v>0</v>
      </c>
      <c r="AC116" s="17"/>
      <c r="AD116" s="17"/>
      <c r="AE116" s="17"/>
      <c r="AF116" s="17"/>
      <c r="AG116" s="36">
        <f t="shared" si="149"/>
        <v>0</v>
      </c>
      <c r="AH116" s="17"/>
      <c r="AI116" s="17"/>
      <c r="AJ116" s="17"/>
      <c r="AK116" s="17"/>
      <c r="AL116" s="36">
        <f t="shared" si="150"/>
        <v>0</v>
      </c>
      <c r="AM116" s="17"/>
      <c r="AN116" s="17"/>
      <c r="AO116" s="17"/>
      <c r="AP116" s="17"/>
      <c r="AQ116" s="36">
        <f t="shared" si="151"/>
        <v>0</v>
      </c>
      <c r="AR116" s="17"/>
      <c r="AS116" s="17"/>
      <c r="AT116" s="17"/>
      <c r="AU116" s="17"/>
      <c r="AV116" s="36">
        <f t="shared" si="152"/>
        <v>0</v>
      </c>
      <c r="AW116" s="17"/>
      <c r="AX116" s="17"/>
      <c r="AY116" s="17"/>
      <c r="AZ116" s="17"/>
      <c r="BA116" s="36">
        <f t="shared" si="153"/>
        <v>0</v>
      </c>
    </row>
    <row r="117" ht="12.75" customHeight="1">
      <c r="A117" s="18">
        <v>94.0</v>
      </c>
      <c r="B117" s="16" t="s">
        <v>158</v>
      </c>
      <c r="C117" s="35">
        <f t="shared" si="143"/>
        <v>0</v>
      </c>
      <c r="D117" s="17"/>
      <c r="E117" s="17"/>
      <c r="F117" s="17"/>
      <c r="G117" s="17"/>
      <c r="H117" s="36">
        <f t="shared" si="144"/>
        <v>0</v>
      </c>
      <c r="I117" s="17"/>
      <c r="J117" s="17"/>
      <c r="K117" s="17"/>
      <c r="L117" s="17"/>
      <c r="M117" s="36">
        <f t="shared" si="145"/>
        <v>0</v>
      </c>
      <c r="N117" s="17"/>
      <c r="O117" s="17"/>
      <c r="P117" s="17"/>
      <c r="Q117" s="17"/>
      <c r="R117" s="36">
        <f t="shared" si="146"/>
        <v>0</v>
      </c>
      <c r="S117" s="17"/>
      <c r="T117" s="17"/>
      <c r="U117" s="17"/>
      <c r="V117" s="17"/>
      <c r="W117" s="36">
        <f t="shared" si="147"/>
        <v>0</v>
      </c>
      <c r="X117" s="17"/>
      <c r="Y117" s="17"/>
      <c r="Z117" s="17"/>
      <c r="AA117" s="17"/>
      <c r="AB117" s="36">
        <f t="shared" si="148"/>
        <v>0</v>
      </c>
      <c r="AC117" s="17"/>
      <c r="AD117" s="17"/>
      <c r="AE117" s="17"/>
      <c r="AF117" s="17"/>
      <c r="AG117" s="36">
        <f t="shared" si="149"/>
        <v>0</v>
      </c>
      <c r="AH117" s="17"/>
      <c r="AI117" s="17"/>
      <c r="AJ117" s="17"/>
      <c r="AK117" s="17"/>
      <c r="AL117" s="36">
        <f t="shared" si="150"/>
        <v>0</v>
      </c>
      <c r="AM117" s="17"/>
      <c r="AN117" s="17"/>
      <c r="AO117" s="17"/>
      <c r="AP117" s="17"/>
      <c r="AQ117" s="36">
        <f t="shared" si="151"/>
        <v>0</v>
      </c>
      <c r="AR117" s="17"/>
      <c r="AS117" s="17"/>
      <c r="AT117" s="17"/>
      <c r="AU117" s="17"/>
      <c r="AV117" s="36">
        <f t="shared" si="152"/>
        <v>0</v>
      </c>
      <c r="AW117" s="17"/>
      <c r="AX117" s="17"/>
      <c r="AY117" s="17"/>
      <c r="AZ117" s="17"/>
      <c r="BA117" s="36">
        <f t="shared" si="153"/>
        <v>0</v>
      </c>
    </row>
    <row r="118" ht="12.75" customHeight="1">
      <c r="A118" s="18">
        <v>95.0</v>
      </c>
      <c r="B118" s="16" t="s">
        <v>159</v>
      </c>
      <c r="C118" s="35">
        <f t="shared" si="143"/>
        <v>0</v>
      </c>
      <c r="D118" s="17"/>
      <c r="E118" s="17"/>
      <c r="F118" s="17"/>
      <c r="G118" s="17"/>
      <c r="H118" s="36">
        <f t="shared" si="144"/>
        <v>0</v>
      </c>
      <c r="I118" s="17"/>
      <c r="J118" s="17"/>
      <c r="K118" s="17"/>
      <c r="L118" s="17"/>
      <c r="M118" s="36">
        <f t="shared" si="145"/>
        <v>0</v>
      </c>
      <c r="N118" s="17"/>
      <c r="O118" s="17"/>
      <c r="P118" s="17"/>
      <c r="Q118" s="17"/>
      <c r="R118" s="36">
        <f t="shared" si="146"/>
        <v>0</v>
      </c>
      <c r="S118" s="17"/>
      <c r="T118" s="17"/>
      <c r="U118" s="17"/>
      <c r="V118" s="17"/>
      <c r="W118" s="36">
        <f t="shared" si="147"/>
        <v>0</v>
      </c>
      <c r="X118" s="17"/>
      <c r="Y118" s="17"/>
      <c r="Z118" s="17"/>
      <c r="AA118" s="17"/>
      <c r="AB118" s="36">
        <f t="shared" si="148"/>
        <v>0</v>
      </c>
      <c r="AC118" s="17"/>
      <c r="AD118" s="17"/>
      <c r="AE118" s="17"/>
      <c r="AF118" s="17"/>
      <c r="AG118" s="36">
        <f t="shared" si="149"/>
        <v>0</v>
      </c>
      <c r="AH118" s="17"/>
      <c r="AI118" s="17"/>
      <c r="AJ118" s="17"/>
      <c r="AK118" s="17"/>
      <c r="AL118" s="36">
        <f t="shared" si="150"/>
        <v>0</v>
      </c>
      <c r="AM118" s="17"/>
      <c r="AN118" s="17"/>
      <c r="AO118" s="17"/>
      <c r="AP118" s="17"/>
      <c r="AQ118" s="36">
        <f t="shared" si="151"/>
        <v>0</v>
      </c>
      <c r="AR118" s="17"/>
      <c r="AS118" s="17"/>
      <c r="AT118" s="17"/>
      <c r="AU118" s="17"/>
      <c r="AV118" s="36">
        <f t="shared" si="152"/>
        <v>0</v>
      </c>
      <c r="AW118" s="17"/>
      <c r="AX118" s="17"/>
      <c r="AY118" s="17"/>
      <c r="AZ118" s="17"/>
      <c r="BA118" s="36">
        <f t="shared" si="153"/>
        <v>0</v>
      </c>
    </row>
    <row r="119" ht="12.75" customHeight="1">
      <c r="A119" s="18">
        <v>96.0</v>
      </c>
      <c r="B119" s="16" t="s">
        <v>160</v>
      </c>
      <c r="C119" s="35">
        <f t="shared" si="143"/>
        <v>0</v>
      </c>
      <c r="D119" s="17"/>
      <c r="E119" s="17"/>
      <c r="F119" s="17"/>
      <c r="G119" s="17"/>
      <c r="H119" s="36">
        <f t="shared" si="144"/>
        <v>0</v>
      </c>
      <c r="I119" s="17"/>
      <c r="J119" s="17"/>
      <c r="K119" s="17"/>
      <c r="L119" s="17"/>
      <c r="M119" s="36">
        <f t="shared" si="145"/>
        <v>0</v>
      </c>
      <c r="N119" s="17"/>
      <c r="O119" s="17"/>
      <c r="P119" s="17"/>
      <c r="Q119" s="17"/>
      <c r="R119" s="36">
        <f t="shared" si="146"/>
        <v>0</v>
      </c>
      <c r="S119" s="17"/>
      <c r="T119" s="17"/>
      <c r="U119" s="17"/>
      <c r="V119" s="17"/>
      <c r="W119" s="36">
        <f t="shared" si="147"/>
        <v>0</v>
      </c>
      <c r="X119" s="17"/>
      <c r="Y119" s="17"/>
      <c r="Z119" s="17"/>
      <c r="AA119" s="17"/>
      <c r="AB119" s="36">
        <f t="shared" si="148"/>
        <v>0</v>
      </c>
      <c r="AC119" s="17"/>
      <c r="AD119" s="17"/>
      <c r="AE119" s="17"/>
      <c r="AF119" s="17"/>
      <c r="AG119" s="36">
        <f t="shared" si="149"/>
        <v>0</v>
      </c>
      <c r="AH119" s="17"/>
      <c r="AI119" s="17"/>
      <c r="AJ119" s="17"/>
      <c r="AK119" s="17"/>
      <c r="AL119" s="36">
        <f t="shared" si="150"/>
        <v>0</v>
      </c>
      <c r="AM119" s="17"/>
      <c r="AN119" s="17"/>
      <c r="AO119" s="17"/>
      <c r="AP119" s="17"/>
      <c r="AQ119" s="36">
        <f t="shared" si="151"/>
        <v>0</v>
      </c>
      <c r="AR119" s="17"/>
      <c r="AS119" s="17"/>
      <c r="AT119" s="17"/>
      <c r="AU119" s="17"/>
      <c r="AV119" s="36">
        <f t="shared" si="152"/>
        <v>0</v>
      </c>
      <c r="AW119" s="17"/>
      <c r="AX119" s="17"/>
      <c r="AY119" s="17"/>
      <c r="AZ119" s="17"/>
      <c r="BA119" s="36">
        <f t="shared" si="153"/>
        <v>0</v>
      </c>
    </row>
    <row r="120" ht="12.75" customHeight="1">
      <c r="A120" s="12" t="s">
        <v>149</v>
      </c>
      <c r="B120" s="13" t="s">
        <v>161</v>
      </c>
      <c r="C120" s="14">
        <f t="shared" ref="C120:BA120" si="154">SUM(C121:C122)</f>
        <v>8.64</v>
      </c>
      <c r="D120" s="14">
        <f t="shared" si="154"/>
        <v>0</v>
      </c>
      <c r="E120" s="14">
        <f t="shared" si="154"/>
        <v>2.88</v>
      </c>
      <c r="F120" s="14">
        <f t="shared" si="154"/>
        <v>2.88</v>
      </c>
      <c r="G120" s="14">
        <f t="shared" si="154"/>
        <v>2.88</v>
      </c>
      <c r="H120" s="14">
        <f t="shared" si="154"/>
        <v>8.64</v>
      </c>
      <c r="I120" s="14">
        <f t="shared" si="154"/>
        <v>0</v>
      </c>
      <c r="J120" s="14">
        <f t="shared" si="154"/>
        <v>0</v>
      </c>
      <c r="K120" s="14">
        <f t="shared" si="154"/>
        <v>0</v>
      </c>
      <c r="L120" s="14">
        <f t="shared" si="154"/>
        <v>0</v>
      </c>
      <c r="M120" s="14">
        <f t="shared" si="154"/>
        <v>0</v>
      </c>
      <c r="N120" s="14">
        <f t="shared" si="154"/>
        <v>0</v>
      </c>
      <c r="O120" s="14">
        <f t="shared" si="154"/>
        <v>0</v>
      </c>
      <c r="P120" s="14">
        <f t="shared" si="154"/>
        <v>0</v>
      </c>
      <c r="Q120" s="14">
        <f t="shared" si="154"/>
        <v>0</v>
      </c>
      <c r="R120" s="14">
        <f t="shared" si="154"/>
        <v>0</v>
      </c>
      <c r="S120" s="14">
        <f t="shared" si="154"/>
        <v>0</v>
      </c>
      <c r="T120" s="14">
        <f t="shared" si="154"/>
        <v>0</v>
      </c>
      <c r="U120" s="14">
        <f t="shared" si="154"/>
        <v>0</v>
      </c>
      <c r="V120" s="14">
        <f t="shared" si="154"/>
        <v>0</v>
      </c>
      <c r="W120" s="14">
        <f t="shared" si="154"/>
        <v>0</v>
      </c>
      <c r="X120" s="14">
        <f t="shared" si="154"/>
        <v>0</v>
      </c>
      <c r="Y120" s="14">
        <f t="shared" si="154"/>
        <v>0</v>
      </c>
      <c r="Z120" s="14">
        <f t="shared" si="154"/>
        <v>0</v>
      </c>
      <c r="AA120" s="14">
        <f t="shared" si="154"/>
        <v>0</v>
      </c>
      <c r="AB120" s="14">
        <f t="shared" si="154"/>
        <v>0</v>
      </c>
      <c r="AC120" s="14">
        <f t="shared" si="154"/>
        <v>0</v>
      </c>
      <c r="AD120" s="14">
        <f t="shared" si="154"/>
        <v>0</v>
      </c>
      <c r="AE120" s="14">
        <f t="shared" si="154"/>
        <v>0</v>
      </c>
      <c r="AF120" s="14">
        <f t="shared" si="154"/>
        <v>0</v>
      </c>
      <c r="AG120" s="14">
        <f t="shared" si="154"/>
        <v>0</v>
      </c>
      <c r="AH120" s="14">
        <f t="shared" si="154"/>
        <v>0</v>
      </c>
      <c r="AI120" s="14">
        <f t="shared" si="154"/>
        <v>0</v>
      </c>
      <c r="AJ120" s="14">
        <f t="shared" si="154"/>
        <v>0</v>
      </c>
      <c r="AK120" s="14">
        <f t="shared" si="154"/>
        <v>0</v>
      </c>
      <c r="AL120" s="14">
        <f t="shared" si="154"/>
        <v>0</v>
      </c>
      <c r="AM120" s="14">
        <f t="shared" si="154"/>
        <v>0</v>
      </c>
      <c r="AN120" s="14">
        <f t="shared" si="154"/>
        <v>0</v>
      </c>
      <c r="AO120" s="14">
        <f t="shared" si="154"/>
        <v>0</v>
      </c>
      <c r="AP120" s="14">
        <f t="shared" si="154"/>
        <v>0</v>
      </c>
      <c r="AQ120" s="14">
        <f t="shared" si="154"/>
        <v>0</v>
      </c>
      <c r="AR120" s="14">
        <f t="shared" si="154"/>
        <v>0</v>
      </c>
      <c r="AS120" s="14">
        <f t="shared" si="154"/>
        <v>0</v>
      </c>
      <c r="AT120" s="14">
        <f t="shared" si="154"/>
        <v>0</v>
      </c>
      <c r="AU120" s="14">
        <f t="shared" si="154"/>
        <v>0</v>
      </c>
      <c r="AV120" s="14">
        <f t="shared" si="154"/>
        <v>0</v>
      </c>
      <c r="AW120" s="14">
        <f t="shared" si="154"/>
        <v>0</v>
      </c>
      <c r="AX120" s="14">
        <f t="shared" si="154"/>
        <v>0</v>
      </c>
      <c r="AY120" s="14">
        <f t="shared" si="154"/>
        <v>0</v>
      </c>
      <c r="AZ120" s="14">
        <f t="shared" si="154"/>
        <v>0</v>
      </c>
      <c r="BA120" s="14">
        <f t="shared" si="154"/>
        <v>0</v>
      </c>
    </row>
    <row r="121" ht="12.75" customHeight="1">
      <c r="A121" s="18">
        <v>97.0</v>
      </c>
      <c r="B121" s="16" t="s">
        <v>162</v>
      </c>
      <c r="C121" s="35">
        <f t="shared" ref="C121:C122" si="155">H121+M121+R121+W121+AB121+AG121+AL121+AQ121+AV121+BA121</f>
        <v>8.64</v>
      </c>
      <c r="D121" s="17"/>
      <c r="E121" s="19">
        <v>2.88</v>
      </c>
      <c r="F121" s="19">
        <v>2.88</v>
      </c>
      <c r="G121" s="19">
        <v>2.88</v>
      </c>
      <c r="H121" s="36">
        <f t="shared" ref="H121:H122" si="156">SUM(D121:G121)</f>
        <v>8.64</v>
      </c>
      <c r="I121" s="17"/>
      <c r="J121" s="17"/>
      <c r="K121" s="17"/>
      <c r="L121" s="17"/>
      <c r="M121" s="36">
        <f t="shared" ref="M121:M122" si="157">SUM(I121:L121)</f>
        <v>0</v>
      </c>
      <c r="N121" s="17"/>
      <c r="O121" s="17"/>
      <c r="P121" s="17"/>
      <c r="Q121" s="17"/>
      <c r="R121" s="36">
        <f t="shared" ref="R121:R122" si="158">SUM(N121:Q121)</f>
        <v>0</v>
      </c>
      <c r="S121" s="17"/>
      <c r="T121" s="17"/>
      <c r="U121" s="17"/>
      <c r="V121" s="17"/>
      <c r="W121" s="36">
        <f t="shared" ref="W121:W122" si="159">SUM(S121:V121)</f>
        <v>0</v>
      </c>
      <c r="X121" s="17"/>
      <c r="Y121" s="17"/>
      <c r="Z121" s="17"/>
      <c r="AA121" s="17"/>
      <c r="AB121" s="36">
        <f t="shared" ref="AB121:AB122" si="160">SUM(X121:AA121)</f>
        <v>0</v>
      </c>
      <c r="AC121" s="17"/>
      <c r="AD121" s="17"/>
      <c r="AE121" s="17"/>
      <c r="AF121" s="17"/>
      <c r="AG121" s="36">
        <f t="shared" ref="AG121:AG122" si="161">SUM(AC121:AF121)</f>
        <v>0</v>
      </c>
      <c r="AH121" s="17"/>
      <c r="AI121" s="17"/>
      <c r="AJ121" s="17"/>
      <c r="AK121" s="17"/>
      <c r="AL121" s="36">
        <f t="shared" ref="AL121:AL122" si="162">SUM(AH121:AK121)</f>
        <v>0</v>
      </c>
      <c r="AM121" s="17"/>
      <c r="AN121" s="17"/>
      <c r="AO121" s="17"/>
      <c r="AP121" s="17"/>
      <c r="AQ121" s="36">
        <f t="shared" ref="AQ121:AQ122" si="163">SUM(AM121:AP121)</f>
        <v>0</v>
      </c>
      <c r="AR121" s="17"/>
      <c r="AS121" s="17"/>
      <c r="AT121" s="17"/>
      <c r="AU121" s="17"/>
      <c r="AV121" s="36">
        <f t="shared" ref="AV121:AV122" si="164">SUM(AR121:AU121)</f>
        <v>0</v>
      </c>
      <c r="AW121" s="17"/>
      <c r="AX121" s="17"/>
      <c r="AY121" s="17"/>
      <c r="AZ121" s="17"/>
      <c r="BA121" s="36">
        <f t="shared" ref="BA121:BA122" si="165">SUM(AW121:AZ121)</f>
        <v>0</v>
      </c>
    </row>
    <row r="122" ht="12.75" customHeight="1">
      <c r="A122" s="18">
        <v>98.0</v>
      </c>
      <c r="B122" s="16" t="s">
        <v>45</v>
      </c>
      <c r="C122" s="35">
        <f t="shared" si="155"/>
        <v>0</v>
      </c>
      <c r="D122" s="17"/>
      <c r="E122" s="17"/>
      <c r="F122" s="17"/>
      <c r="G122" s="17"/>
      <c r="H122" s="36">
        <f t="shared" si="156"/>
        <v>0</v>
      </c>
      <c r="I122" s="17"/>
      <c r="J122" s="17"/>
      <c r="K122" s="17"/>
      <c r="L122" s="17"/>
      <c r="M122" s="36">
        <f t="shared" si="157"/>
        <v>0</v>
      </c>
      <c r="N122" s="17"/>
      <c r="O122" s="17"/>
      <c r="P122" s="17"/>
      <c r="Q122" s="17"/>
      <c r="R122" s="36">
        <f t="shared" si="158"/>
        <v>0</v>
      </c>
      <c r="S122" s="17"/>
      <c r="T122" s="17"/>
      <c r="U122" s="17"/>
      <c r="V122" s="17"/>
      <c r="W122" s="36">
        <f t="shared" si="159"/>
        <v>0</v>
      </c>
      <c r="X122" s="17"/>
      <c r="Y122" s="17"/>
      <c r="Z122" s="17"/>
      <c r="AA122" s="17"/>
      <c r="AB122" s="36">
        <f t="shared" si="160"/>
        <v>0</v>
      </c>
      <c r="AC122" s="17"/>
      <c r="AD122" s="17"/>
      <c r="AE122" s="17"/>
      <c r="AF122" s="17"/>
      <c r="AG122" s="36">
        <f t="shared" si="161"/>
        <v>0</v>
      </c>
      <c r="AH122" s="17"/>
      <c r="AI122" s="17"/>
      <c r="AJ122" s="17"/>
      <c r="AK122" s="17"/>
      <c r="AL122" s="36">
        <f t="shared" si="162"/>
        <v>0</v>
      </c>
      <c r="AM122" s="17"/>
      <c r="AN122" s="17"/>
      <c r="AO122" s="17"/>
      <c r="AP122" s="17"/>
      <c r="AQ122" s="36">
        <f t="shared" si="163"/>
        <v>0</v>
      </c>
      <c r="AR122" s="17"/>
      <c r="AS122" s="17"/>
      <c r="AT122" s="17"/>
      <c r="AU122" s="17"/>
      <c r="AV122" s="36">
        <f t="shared" si="164"/>
        <v>0</v>
      </c>
      <c r="AW122" s="17"/>
      <c r="AX122" s="17"/>
      <c r="AY122" s="17"/>
      <c r="AZ122" s="17"/>
      <c r="BA122" s="36">
        <f t="shared" si="165"/>
        <v>0</v>
      </c>
    </row>
    <row r="123" ht="12.75" customHeight="1">
      <c r="A123" s="12" t="s">
        <v>163</v>
      </c>
      <c r="B123" s="13" t="s">
        <v>164</v>
      </c>
      <c r="C123" s="14">
        <f t="shared" ref="C123:BA123" si="166">SUM(C124:C128)</f>
        <v>1.95</v>
      </c>
      <c r="D123" s="14">
        <f t="shared" si="166"/>
        <v>0</v>
      </c>
      <c r="E123" s="14">
        <f t="shared" si="166"/>
        <v>0.78</v>
      </c>
      <c r="F123" s="14">
        <f t="shared" si="166"/>
        <v>1.17</v>
      </c>
      <c r="G123" s="14">
        <f t="shared" si="166"/>
        <v>0</v>
      </c>
      <c r="H123" s="14">
        <f t="shared" si="166"/>
        <v>1.95</v>
      </c>
      <c r="I123" s="14">
        <f t="shared" si="166"/>
        <v>0</v>
      </c>
      <c r="J123" s="14">
        <f t="shared" si="166"/>
        <v>0</v>
      </c>
      <c r="K123" s="14">
        <f t="shared" si="166"/>
        <v>0</v>
      </c>
      <c r="L123" s="14">
        <f t="shared" si="166"/>
        <v>0</v>
      </c>
      <c r="M123" s="14">
        <f t="shared" si="166"/>
        <v>0</v>
      </c>
      <c r="N123" s="14">
        <f t="shared" si="166"/>
        <v>0</v>
      </c>
      <c r="O123" s="14">
        <f t="shared" si="166"/>
        <v>0</v>
      </c>
      <c r="P123" s="14">
        <f t="shared" si="166"/>
        <v>0</v>
      </c>
      <c r="Q123" s="14">
        <f t="shared" si="166"/>
        <v>0</v>
      </c>
      <c r="R123" s="14">
        <f t="shared" si="166"/>
        <v>0</v>
      </c>
      <c r="S123" s="14">
        <f t="shared" si="166"/>
        <v>0</v>
      </c>
      <c r="T123" s="14">
        <f t="shared" si="166"/>
        <v>0</v>
      </c>
      <c r="U123" s="14">
        <f t="shared" si="166"/>
        <v>0</v>
      </c>
      <c r="V123" s="14">
        <f t="shared" si="166"/>
        <v>0</v>
      </c>
      <c r="W123" s="14">
        <f t="shared" si="166"/>
        <v>0</v>
      </c>
      <c r="X123" s="14">
        <f t="shared" si="166"/>
        <v>0</v>
      </c>
      <c r="Y123" s="14">
        <f t="shared" si="166"/>
        <v>0</v>
      </c>
      <c r="Z123" s="14">
        <f t="shared" si="166"/>
        <v>0</v>
      </c>
      <c r="AA123" s="14">
        <f t="shared" si="166"/>
        <v>0</v>
      </c>
      <c r="AB123" s="14">
        <f t="shared" si="166"/>
        <v>0</v>
      </c>
      <c r="AC123" s="14">
        <f t="shared" si="166"/>
        <v>0</v>
      </c>
      <c r="AD123" s="14">
        <f t="shared" si="166"/>
        <v>0</v>
      </c>
      <c r="AE123" s="14">
        <f t="shared" si="166"/>
        <v>0</v>
      </c>
      <c r="AF123" s="14">
        <f t="shared" si="166"/>
        <v>0</v>
      </c>
      <c r="AG123" s="14">
        <f t="shared" si="166"/>
        <v>0</v>
      </c>
      <c r="AH123" s="14">
        <f t="shared" si="166"/>
        <v>0</v>
      </c>
      <c r="AI123" s="14">
        <f t="shared" si="166"/>
        <v>0</v>
      </c>
      <c r="AJ123" s="14">
        <f t="shared" si="166"/>
        <v>0</v>
      </c>
      <c r="AK123" s="14">
        <f t="shared" si="166"/>
        <v>0</v>
      </c>
      <c r="AL123" s="14">
        <f t="shared" si="166"/>
        <v>0</v>
      </c>
      <c r="AM123" s="14">
        <f t="shared" si="166"/>
        <v>0</v>
      </c>
      <c r="AN123" s="14">
        <f t="shared" si="166"/>
        <v>0</v>
      </c>
      <c r="AO123" s="14">
        <f t="shared" si="166"/>
        <v>0</v>
      </c>
      <c r="AP123" s="14">
        <f t="shared" si="166"/>
        <v>0</v>
      </c>
      <c r="AQ123" s="14">
        <f t="shared" si="166"/>
        <v>0</v>
      </c>
      <c r="AR123" s="14">
        <f t="shared" si="166"/>
        <v>0</v>
      </c>
      <c r="AS123" s="14">
        <f t="shared" si="166"/>
        <v>0</v>
      </c>
      <c r="AT123" s="14">
        <f t="shared" si="166"/>
        <v>0</v>
      </c>
      <c r="AU123" s="14">
        <f t="shared" si="166"/>
        <v>0</v>
      </c>
      <c r="AV123" s="14">
        <f t="shared" si="166"/>
        <v>0</v>
      </c>
      <c r="AW123" s="14">
        <f t="shared" si="166"/>
        <v>0</v>
      </c>
      <c r="AX123" s="14">
        <f t="shared" si="166"/>
        <v>0</v>
      </c>
      <c r="AY123" s="14">
        <f t="shared" si="166"/>
        <v>0</v>
      </c>
      <c r="AZ123" s="14">
        <f t="shared" si="166"/>
        <v>0</v>
      </c>
      <c r="BA123" s="14">
        <f t="shared" si="166"/>
        <v>0</v>
      </c>
    </row>
    <row r="124" ht="12.75" customHeight="1">
      <c r="A124" s="18">
        <v>99.0</v>
      </c>
      <c r="B124" s="16" t="s">
        <v>165</v>
      </c>
      <c r="C124" s="35">
        <f t="shared" ref="C124:C128" si="167">H124+M124+R124+W124+AB124+AG124+AL124+AQ124+AV124+BA124</f>
        <v>0.78</v>
      </c>
      <c r="D124" s="17"/>
      <c r="E124" s="19">
        <v>0.78</v>
      </c>
      <c r="F124" s="17"/>
      <c r="G124" s="17"/>
      <c r="H124" s="36">
        <f t="shared" ref="H124:H128" si="168">SUM(D124:G124)</f>
        <v>0.78</v>
      </c>
      <c r="I124" s="17"/>
      <c r="J124" s="17"/>
      <c r="K124" s="17"/>
      <c r="L124" s="17"/>
      <c r="M124" s="36">
        <f t="shared" ref="M124:M128" si="169">SUM(I124:L124)</f>
        <v>0</v>
      </c>
      <c r="N124" s="17"/>
      <c r="O124" s="17"/>
      <c r="P124" s="17"/>
      <c r="Q124" s="17"/>
      <c r="R124" s="36">
        <f t="shared" ref="R124:R128" si="170">SUM(N124:Q124)</f>
        <v>0</v>
      </c>
      <c r="S124" s="17"/>
      <c r="T124" s="17"/>
      <c r="U124" s="17"/>
      <c r="V124" s="17"/>
      <c r="W124" s="36">
        <f t="shared" ref="W124:W128" si="171">SUM(S124:V124)</f>
        <v>0</v>
      </c>
      <c r="X124" s="17"/>
      <c r="Y124" s="17"/>
      <c r="Z124" s="17"/>
      <c r="AA124" s="17"/>
      <c r="AB124" s="36">
        <f t="shared" ref="AB124:AB128" si="172">SUM(X124:AA124)</f>
        <v>0</v>
      </c>
      <c r="AC124" s="17"/>
      <c r="AD124" s="17"/>
      <c r="AE124" s="17"/>
      <c r="AF124" s="17"/>
      <c r="AG124" s="36">
        <f t="shared" ref="AG124:AG128" si="173">SUM(AC124:AF124)</f>
        <v>0</v>
      </c>
      <c r="AH124" s="17"/>
      <c r="AI124" s="17"/>
      <c r="AJ124" s="17"/>
      <c r="AK124" s="17"/>
      <c r="AL124" s="36">
        <f t="shared" ref="AL124:AL128" si="174">SUM(AH124:AK124)</f>
        <v>0</v>
      </c>
      <c r="AM124" s="17"/>
      <c r="AN124" s="17"/>
      <c r="AO124" s="17"/>
      <c r="AP124" s="17"/>
      <c r="AQ124" s="36">
        <f t="shared" ref="AQ124:AQ128" si="175">SUM(AM124:AP124)</f>
        <v>0</v>
      </c>
      <c r="AR124" s="17"/>
      <c r="AS124" s="17"/>
      <c r="AT124" s="17"/>
      <c r="AU124" s="17"/>
      <c r="AV124" s="36">
        <f t="shared" ref="AV124:AV128" si="176">SUM(AR124:AU124)</f>
        <v>0</v>
      </c>
      <c r="AW124" s="17"/>
      <c r="AX124" s="17"/>
      <c r="AY124" s="17"/>
      <c r="AZ124" s="17"/>
      <c r="BA124" s="36">
        <f t="shared" ref="BA124:BA128" si="177">SUM(AW124:AZ124)</f>
        <v>0</v>
      </c>
    </row>
    <row r="125" ht="12.75" customHeight="1">
      <c r="A125" s="18">
        <v>100.0</v>
      </c>
      <c r="B125" s="16" t="s">
        <v>166</v>
      </c>
      <c r="C125" s="35">
        <f t="shared" si="167"/>
        <v>0.92</v>
      </c>
      <c r="D125" s="17"/>
      <c r="E125" s="17"/>
      <c r="F125" s="19">
        <v>0.92</v>
      </c>
      <c r="G125" s="17"/>
      <c r="H125" s="36">
        <f t="shared" si="168"/>
        <v>0.92</v>
      </c>
      <c r="I125" s="17"/>
      <c r="J125" s="17"/>
      <c r="K125" s="17"/>
      <c r="L125" s="17"/>
      <c r="M125" s="36">
        <f t="shared" si="169"/>
        <v>0</v>
      </c>
      <c r="N125" s="17"/>
      <c r="O125" s="17"/>
      <c r="P125" s="17"/>
      <c r="Q125" s="17"/>
      <c r="R125" s="36">
        <f t="shared" si="170"/>
        <v>0</v>
      </c>
      <c r="S125" s="17"/>
      <c r="T125" s="17"/>
      <c r="U125" s="17"/>
      <c r="V125" s="17"/>
      <c r="W125" s="36">
        <f t="shared" si="171"/>
        <v>0</v>
      </c>
      <c r="X125" s="17"/>
      <c r="Y125" s="17"/>
      <c r="Z125" s="17"/>
      <c r="AA125" s="17"/>
      <c r="AB125" s="36">
        <f t="shared" si="172"/>
        <v>0</v>
      </c>
      <c r="AC125" s="17"/>
      <c r="AD125" s="17"/>
      <c r="AE125" s="17"/>
      <c r="AF125" s="17"/>
      <c r="AG125" s="36">
        <f t="shared" si="173"/>
        <v>0</v>
      </c>
      <c r="AH125" s="17"/>
      <c r="AI125" s="17"/>
      <c r="AJ125" s="17"/>
      <c r="AK125" s="17"/>
      <c r="AL125" s="36">
        <f t="shared" si="174"/>
        <v>0</v>
      </c>
      <c r="AM125" s="17"/>
      <c r="AN125" s="17"/>
      <c r="AO125" s="17"/>
      <c r="AP125" s="17"/>
      <c r="AQ125" s="36">
        <f t="shared" si="175"/>
        <v>0</v>
      </c>
      <c r="AR125" s="17"/>
      <c r="AS125" s="17"/>
      <c r="AT125" s="17"/>
      <c r="AU125" s="17"/>
      <c r="AV125" s="36">
        <f t="shared" si="176"/>
        <v>0</v>
      </c>
      <c r="AW125" s="17"/>
      <c r="AX125" s="17"/>
      <c r="AY125" s="17"/>
      <c r="AZ125" s="17"/>
      <c r="BA125" s="36">
        <f t="shared" si="177"/>
        <v>0</v>
      </c>
    </row>
    <row r="126" ht="12.75" customHeight="1">
      <c r="A126" s="18">
        <v>101.0</v>
      </c>
      <c r="B126" s="16" t="s">
        <v>167</v>
      </c>
      <c r="C126" s="35">
        <f t="shared" si="167"/>
        <v>0</v>
      </c>
      <c r="D126" s="17"/>
      <c r="E126" s="17"/>
      <c r="F126" s="17"/>
      <c r="G126" s="17"/>
      <c r="H126" s="36">
        <f t="shared" si="168"/>
        <v>0</v>
      </c>
      <c r="I126" s="17"/>
      <c r="J126" s="17"/>
      <c r="K126" s="17"/>
      <c r="L126" s="17"/>
      <c r="M126" s="36">
        <f t="shared" si="169"/>
        <v>0</v>
      </c>
      <c r="N126" s="17"/>
      <c r="O126" s="17"/>
      <c r="P126" s="17"/>
      <c r="Q126" s="17"/>
      <c r="R126" s="36">
        <f t="shared" si="170"/>
        <v>0</v>
      </c>
      <c r="S126" s="17"/>
      <c r="T126" s="17"/>
      <c r="U126" s="17"/>
      <c r="V126" s="17"/>
      <c r="W126" s="36">
        <f t="shared" si="171"/>
        <v>0</v>
      </c>
      <c r="X126" s="17"/>
      <c r="Y126" s="17"/>
      <c r="Z126" s="17"/>
      <c r="AA126" s="17"/>
      <c r="AB126" s="36">
        <f t="shared" si="172"/>
        <v>0</v>
      </c>
      <c r="AC126" s="17"/>
      <c r="AD126" s="17"/>
      <c r="AE126" s="17"/>
      <c r="AF126" s="17"/>
      <c r="AG126" s="36">
        <f t="shared" si="173"/>
        <v>0</v>
      </c>
      <c r="AH126" s="17"/>
      <c r="AI126" s="17"/>
      <c r="AJ126" s="17"/>
      <c r="AK126" s="17"/>
      <c r="AL126" s="36">
        <f t="shared" si="174"/>
        <v>0</v>
      </c>
      <c r="AM126" s="17"/>
      <c r="AN126" s="17"/>
      <c r="AO126" s="17"/>
      <c r="AP126" s="17"/>
      <c r="AQ126" s="36">
        <f t="shared" si="175"/>
        <v>0</v>
      </c>
      <c r="AR126" s="17"/>
      <c r="AS126" s="17"/>
      <c r="AT126" s="17"/>
      <c r="AU126" s="17"/>
      <c r="AV126" s="36">
        <f t="shared" si="176"/>
        <v>0</v>
      </c>
      <c r="AW126" s="17"/>
      <c r="AX126" s="17"/>
      <c r="AY126" s="17"/>
      <c r="AZ126" s="17"/>
      <c r="BA126" s="36">
        <f t="shared" si="177"/>
        <v>0</v>
      </c>
    </row>
    <row r="127" ht="12.75" customHeight="1">
      <c r="A127" s="18">
        <v>102.0</v>
      </c>
      <c r="B127" s="16" t="s">
        <v>168</v>
      </c>
      <c r="C127" s="35">
        <f t="shared" si="167"/>
        <v>0</v>
      </c>
      <c r="D127" s="17"/>
      <c r="E127" s="17"/>
      <c r="F127" s="17"/>
      <c r="G127" s="17"/>
      <c r="H127" s="36">
        <f t="shared" si="168"/>
        <v>0</v>
      </c>
      <c r="I127" s="17"/>
      <c r="J127" s="17"/>
      <c r="K127" s="17"/>
      <c r="L127" s="17"/>
      <c r="M127" s="36">
        <f t="shared" si="169"/>
        <v>0</v>
      </c>
      <c r="N127" s="17"/>
      <c r="O127" s="17"/>
      <c r="P127" s="17"/>
      <c r="Q127" s="17"/>
      <c r="R127" s="36">
        <f t="shared" si="170"/>
        <v>0</v>
      </c>
      <c r="S127" s="17"/>
      <c r="T127" s="17"/>
      <c r="U127" s="17"/>
      <c r="V127" s="17"/>
      <c r="W127" s="36">
        <f t="shared" si="171"/>
        <v>0</v>
      </c>
      <c r="X127" s="17"/>
      <c r="Y127" s="17"/>
      <c r="Z127" s="17"/>
      <c r="AA127" s="17"/>
      <c r="AB127" s="36">
        <f t="shared" si="172"/>
        <v>0</v>
      </c>
      <c r="AC127" s="17"/>
      <c r="AD127" s="17"/>
      <c r="AE127" s="17"/>
      <c r="AF127" s="17"/>
      <c r="AG127" s="36">
        <f t="shared" si="173"/>
        <v>0</v>
      </c>
      <c r="AH127" s="17"/>
      <c r="AI127" s="17"/>
      <c r="AJ127" s="17"/>
      <c r="AK127" s="17"/>
      <c r="AL127" s="36">
        <f t="shared" si="174"/>
        <v>0</v>
      </c>
      <c r="AM127" s="17"/>
      <c r="AN127" s="17"/>
      <c r="AO127" s="17"/>
      <c r="AP127" s="17"/>
      <c r="AQ127" s="36">
        <f t="shared" si="175"/>
        <v>0</v>
      </c>
      <c r="AR127" s="17"/>
      <c r="AS127" s="17"/>
      <c r="AT127" s="17"/>
      <c r="AU127" s="17"/>
      <c r="AV127" s="36">
        <f t="shared" si="176"/>
        <v>0</v>
      </c>
      <c r="AW127" s="17"/>
      <c r="AX127" s="17"/>
      <c r="AY127" s="17"/>
      <c r="AZ127" s="17"/>
      <c r="BA127" s="36">
        <f t="shared" si="177"/>
        <v>0</v>
      </c>
    </row>
    <row r="128" ht="12.75" customHeight="1">
      <c r="A128" s="18">
        <v>103.0</v>
      </c>
      <c r="B128" s="16" t="s">
        <v>45</v>
      </c>
      <c r="C128" s="35">
        <f t="shared" si="167"/>
        <v>0.25</v>
      </c>
      <c r="D128" s="17"/>
      <c r="E128" s="17"/>
      <c r="F128" s="19">
        <v>0.25</v>
      </c>
      <c r="G128" s="17"/>
      <c r="H128" s="36">
        <f t="shared" si="168"/>
        <v>0.25</v>
      </c>
      <c r="I128" s="17"/>
      <c r="J128" s="17"/>
      <c r="K128" s="17"/>
      <c r="L128" s="17"/>
      <c r="M128" s="36">
        <f t="shared" si="169"/>
        <v>0</v>
      </c>
      <c r="N128" s="17"/>
      <c r="O128" s="17"/>
      <c r="P128" s="17"/>
      <c r="Q128" s="17"/>
      <c r="R128" s="36">
        <f t="shared" si="170"/>
        <v>0</v>
      </c>
      <c r="S128" s="17"/>
      <c r="T128" s="17"/>
      <c r="U128" s="17"/>
      <c r="V128" s="17"/>
      <c r="W128" s="36">
        <f t="shared" si="171"/>
        <v>0</v>
      </c>
      <c r="X128" s="17"/>
      <c r="Y128" s="17"/>
      <c r="Z128" s="17"/>
      <c r="AA128" s="17"/>
      <c r="AB128" s="36">
        <f t="shared" si="172"/>
        <v>0</v>
      </c>
      <c r="AC128" s="17"/>
      <c r="AD128" s="17"/>
      <c r="AE128" s="17"/>
      <c r="AF128" s="17"/>
      <c r="AG128" s="36">
        <f t="shared" si="173"/>
        <v>0</v>
      </c>
      <c r="AH128" s="17"/>
      <c r="AI128" s="17"/>
      <c r="AJ128" s="17"/>
      <c r="AK128" s="17"/>
      <c r="AL128" s="36">
        <f t="shared" si="174"/>
        <v>0</v>
      </c>
      <c r="AM128" s="17"/>
      <c r="AN128" s="17"/>
      <c r="AO128" s="17"/>
      <c r="AP128" s="17"/>
      <c r="AQ128" s="36">
        <f t="shared" si="175"/>
        <v>0</v>
      </c>
      <c r="AR128" s="17"/>
      <c r="AS128" s="17"/>
      <c r="AT128" s="17"/>
      <c r="AU128" s="17"/>
      <c r="AV128" s="36">
        <f t="shared" si="176"/>
        <v>0</v>
      </c>
      <c r="AW128" s="17"/>
      <c r="AX128" s="17"/>
      <c r="AY128" s="17"/>
      <c r="AZ128" s="17"/>
      <c r="BA128" s="36">
        <f t="shared" si="177"/>
        <v>0</v>
      </c>
    </row>
    <row r="129" ht="12.75" customHeight="1">
      <c r="A129" s="12" t="s">
        <v>169</v>
      </c>
      <c r="B129" s="13" t="s">
        <v>170</v>
      </c>
      <c r="C129" s="14">
        <f t="shared" ref="C129:BA129" si="178">SUM(C130:C132)</f>
        <v>0.1</v>
      </c>
      <c r="D129" s="14">
        <f t="shared" si="178"/>
        <v>0</v>
      </c>
      <c r="E129" s="14">
        <f t="shared" si="178"/>
        <v>0</v>
      </c>
      <c r="F129" s="14">
        <f t="shared" si="178"/>
        <v>0.1</v>
      </c>
      <c r="G129" s="14">
        <f t="shared" si="178"/>
        <v>0</v>
      </c>
      <c r="H129" s="14">
        <f t="shared" si="178"/>
        <v>0.1</v>
      </c>
      <c r="I129" s="14">
        <f t="shared" si="178"/>
        <v>0</v>
      </c>
      <c r="J129" s="14">
        <f t="shared" si="178"/>
        <v>0</v>
      </c>
      <c r="K129" s="14">
        <f t="shared" si="178"/>
        <v>0</v>
      </c>
      <c r="L129" s="14">
        <f t="shared" si="178"/>
        <v>0</v>
      </c>
      <c r="M129" s="14">
        <f t="shared" si="178"/>
        <v>0</v>
      </c>
      <c r="N129" s="14">
        <f t="shared" si="178"/>
        <v>0</v>
      </c>
      <c r="O129" s="14">
        <f t="shared" si="178"/>
        <v>0</v>
      </c>
      <c r="P129" s="14">
        <f t="shared" si="178"/>
        <v>0</v>
      </c>
      <c r="Q129" s="14">
        <f t="shared" si="178"/>
        <v>0</v>
      </c>
      <c r="R129" s="14">
        <f t="shared" si="178"/>
        <v>0</v>
      </c>
      <c r="S129" s="14">
        <f t="shared" si="178"/>
        <v>0</v>
      </c>
      <c r="T129" s="14">
        <f t="shared" si="178"/>
        <v>0</v>
      </c>
      <c r="U129" s="14">
        <f t="shared" si="178"/>
        <v>0</v>
      </c>
      <c r="V129" s="14">
        <f t="shared" si="178"/>
        <v>0</v>
      </c>
      <c r="W129" s="14">
        <f t="shared" si="178"/>
        <v>0</v>
      </c>
      <c r="X129" s="14">
        <f t="shared" si="178"/>
        <v>0</v>
      </c>
      <c r="Y129" s="14">
        <f t="shared" si="178"/>
        <v>0</v>
      </c>
      <c r="Z129" s="14">
        <f t="shared" si="178"/>
        <v>0</v>
      </c>
      <c r="AA129" s="14">
        <f t="shared" si="178"/>
        <v>0</v>
      </c>
      <c r="AB129" s="14">
        <f t="shared" si="178"/>
        <v>0</v>
      </c>
      <c r="AC129" s="14">
        <f t="shared" si="178"/>
        <v>0</v>
      </c>
      <c r="AD129" s="14">
        <f t="shared" si="178"/>
        <v>0</v>
      </c>
      <c r="AE129" s="14">
        <f t="shared" si="178"/>
        <v>0</v>
      </c>
      <c r="AF129" s="14">
        <f t="shared" si="178"/>
        <v>0</v>
      </c>
      <c r="AG129" s="14">
        <f t="shared" si="178"/>
        <v>0</v>
      </c>
      <c r="AH129" s="14">
        <f t="shared" si="178"/>
        <v>0</v>
      </c>
      <c r="AI129" s="14">
        <f t="shared" si="178"/>
        <v>0</v>
      </c>
      <c r="AJ129" s="14">
        <f t="shared" si="178"/>
        <v>0</v>
      </c>
      <c r="AK129" s="14">
        <f t="shared" si="178"/>
        <v>0</v>
      </c>
      <c r="AL129" s="14">
        <f t="shared" si="178"/>
        <v>0</v>
      </c>
      <c r="AM129" s="14">
        <f t="shared" si="178"/>
        <v>0</v>
      </c>
      <c r="AN129" s="14">
        <f t="shared" si="178"/>
        <v>0</v>
      </c>
      <c r="AO129" s="14">
        <f t="shared" si="178"/>
        <v>0</v>
      </c>
      <c r="AP129" s="14">
        <f t="shared" si="178"/>
        <v>0</v>
      </c>
      <c r="AQ129" s="14">
        <f t="shared" si="178"/>
        <v>0</v>
      </c>
      <c r="AR129" s="14">
        <f t="shared" si="178"/>
        <v>0</v>
      </c>
      <c r="AS129" s="14">
        <f t="shared" si="178"/>
        <v>0</v>
      </c>
      <c r="AT129" s="14">
        <f t="shared" si="178"/>
        <v>0</v>
      </c>
      <c r="AU129" s="14">
        <f t="shared" si="178"/>
        <v>0</v>
      </c>
      <c r="AV129" s="14">
        <f t="shared" si="178"/>
        <v>0</v>
      </c>
      <c r="AW129" s="14">
        <f t="shared" si="178"/>
        <v>0</v>
      </c>
      <c r="AX129" s="14">
        <f t="shared" si="178"/>
        <v>0</v>
      </c>
      <c r="AY129" s="14">
        <f t="shared" si="178"/>
        <v>0</v>
      </c>
      <c r="AZ129" s="14">
        <f t="shared" si="178"/>
        <v>0</v>
      </c>
      <c r="BA129" s="14">
        <f t="shared" si="178"/>
        <v>0</v>
      </c>
    </row>
    <row r="130" ht="12.75" customHeight="1">
      <c r="A130" s="18">
        <v>104.0</v>
      </c>
      <c r="B130" s="16" t="s">
        <v>171</v>
      </c>
      <c r="C130" s="35">
        <f t="shared" ref="C130:C132" si="179">H130+M130+R130+W130+AB130+AG130+AL130+AQ130+AV130+BA130</f>
        <v>0.1</v>
      </c>
      <c r="D130" s="19">
        <v>0.0</v>
      </c>
      <c r="E130" s="19">
        <v>0.0</v>
      </c>
      <c r="F130" s="19">
        <v>0.1</v>
      </c>
      <c r="G130" s="19">
        <v>0.0</v>
      </c>
      <c r="H130" s="36">
        <f t="shared" ref="H130:H132" si="180">SUM(D130:G130)</f>
        <v>0.1</v>
      </c>
      <c r="I130" s="17"/>
      <c r="J130" s="17"/>
      <c r="K130" s="17"/>
      <c r="L130" s="17"/>
      <c r="M130" s="36">
        <f t="shared" ref="M130:M132" si="181">SUM(I130:L130)</f>
        <v>0</v>
      </c>
      <c r="N130" s="17"/>
      <c r="O130" s="17"/>
      <c r="P130" s="17"/>
      <c r="Q130" s="17"/>
      <c r="R130" s="36">
        <f t="shared" ref="R130:R132" si="182">SUM(N130:Q130)</f>
        <v>0</v>
      </c>
      <c r="S130" s="17"/>
      <c r="T130" s="17"/>
      <c r="U130" s="17"/>
      <c r="V130" s="17"/>
      <c r="W130" s="36">
        <f t="shared" ref="W130:W132" si="183">SUM(S130:V130)</f>
        <v>0</v>
      </c>
      <c r="X130" s="17"/>
      <c r="Y130" s="17"/>
      <c r="Z130" s="17"/>
      <c r="AA130" s="17"/>
      <c r="AB130" s="36">
        <f t="shared" ref="AB130:AB132" si="184">SUM(X130:AA130)</f>
        <v>0</v>
      </c>
      <c r="AC130" s="17"/>
      <c r="AD130" s="17"/>
      <c r="AE130" s="17"/>
      <c r="AF130" s="17"/>
      <c r="AG130" s="36">
        <f t="shared" ref="AG130:AG132" si="185">SUM(AC130:AF130)</f>
        <v>0</v>
      </c>
      <c r="AH130" s="17"/>
      <c r="AI130" s="17"/>
      <c r="AJ130" s="17"/>
      <c r="AK130" s="17"/>
      <c r="AL130" s="36">
        <f t="shared" ref="AL130:AL132" si="186">SUM(AH130:AK130)</f>
        <v>0</v>
      </c>
      <c r="AM130" s="17"/>
      <c r="AN130" s="17"/>
      <c r="AO130" s="17"/>
      <c r="AP130" s="17"/>
      <c r="AQ130" s="36">
        <f t="shared" ref="AQ130:AQ132" si="187">SUM(AM130:AP130)</f>
        <v>0</v>
      </c>
      <c r="AR130" s="17"/>
      <c r="AS130" s="17"/>
      <c r="AT130" s="17"/>
      <c r="AU130" s="17"/>
      <c r="AV130" s="36">
        <f t="shared" ref="AV130:AV132" si="188">SUM(AR130:AU130)</f>
        <v>0</v>
      </c>
      <c r="AW130" s="17"/>
      <c r="AX130" s="17"/>
      <c r="AY130" s="17"/>
      <c r="AZ130" s="17"/>
      <c r="BA130" s="36">
        <f t="shared" ref="BA130:BA132" si="189">SUM(AW130:AZ130)</f>
        <v>0</v>
      </c>
    </row>
    <row r="131" ht="12.75" customHeight="1">
      <c r="A131" s="18">
        <v>105.0</v>
      </c>
      <c r="B131" s="16" t="s">
        <v>172</v>
      </c>
      <c r="C131" s="35">
        <f t="shared" si="179"/>
        <v>0</v>
      </c>
      <c r="D131" s="19">
        <v>0.0</v>
      </c>
      <c r="E131" s="19">
        <v>0.0</v>
      </c>
      <c r="F131" s="19">
        <v>0.0</v>
      </c>
      <c r="G131" s="19">
        <v>0.0</v>
      </c>
      <c r="H131" s="36">
        <f t="shared" si="180"/>
        <v>0</v>
      </c>
      <c r="I131" s="17"/>
      <c r="J131" s="17"/>
      <c r="K131" s="17"/>
      <c r="L131" s="17"/>
      <c r="M131" s="36">
        <f t="shared" si="181"/>
        <v>0</v>
      </c>
      <c r="N131" s="17"/>
      <c r="O131" s="17"/>
      <c r="P131" s="17"/>
      <c r="Q131" s="17"/>
      <c r="R131" s="36">
        <f t="shared" si="182"/>
        <v>0</v>
      </c>
      <c r="S131" s="17"/>
      <c r="T131" s="17"/>
      <c r="U131" s="17"/>
      <c r="V131" s="17"/>
      <c r="W131" s="36">
        <f t="shared" si="183"/>
        <v>0</v>
      </c>
      <c r="X131" s="17"/>
      <c r="Y131" s="17"/>
      <c r="Z131" s="17"/>
      <c r="AA131" s="17"/>
      <c r="AB131" s="36">
        <f t="shared" si="184"/>
        <v>0</v>
      </c>
      <c r="AC131" s="17"/>
      <c r="AD131" s="17"/>
      <c r="AE131" s="17"/>
      <c r="AF131" s="17"/>
      <c r="AG131" s="36">
        <f t="shared" si="185"/>
        <v>0</v>
      </c>
      <c r="AH131" s="17"/>
      <c r="AI131" s="17"/>
      <c r="AJ131" s="17"/>
      <c r="AK131" s="17"/>
      <c r="AL131" s="36">
        <f t="shared" si="186"/>
        <v>0</v>
      </c>
      <c r="AM131" s="17"/>
      <c r="AN131" s="17"/>
      <c r="AO131" s="17"/>
      <c r="AP131" s="17"/>
      <c r="AQ131" s="36">
        <f t="shared" si="187"/>
        <v>0</v>
      </c>
      <c r="AR131" s="17"/>
      <c r="AS131" s="17"/>
      <c r="AT131" s="17"/>
      <c r="AU131" s="17"/>
      <c r="AV131" s="36">
        <f t="shared" si="188"/>
        <v>0</v>
      </c>
      <c r="AW131" s="17"/>
      <c r="AX131" s="17"/>
      <c r="AY131" s="17"/>
      <c r="AZ131" s="17"/>
      <c r="BA131" s="36">
        <f t="shared" si="189"/>
        <v>0</v>
      </c>
    </row>
    <row r="132" ht="12.75" customHeight="1">
      <c r="A132" s="18">
        <v>106.0</v>
      </c>
      <c r="B132" s="16" t="s">
        <v>173</v>
      </c>
      <c r="C132" s="35">
        <f t="shared" si="179"/>
        <v>0</v>
      </c>
      <c r="D132" s="19">
        <v>0.0</v>
      </c>
      <c r="E132" s="19">
        <v>0.0</v>
      </c>
      <c r="F132" s="19">
        <v>0.0</v>
      </c>
      <c r="G132" s="19">
        <v>0.0</v>
      </c>
      <c r="H132" s="36">
        <f t="shared" si="180"/>
        <v>0</v>
      </c>
      <c r="I132" s="17"/>
      <c r="J132" s="17"/>
      <c r="K132" s="17"/>
      <c r="L132" s="17"/>
      <c r="M132" s="36">
        <f t="shared" si="181"/>
        <v>0</v>
      </c>
      <c r="N132" s="17"/>
      <c r="O132" s="17"/>
      <c r="P132" s="17"/>
      <c r="Q132" s="17"/>
      <c r="R132" s="36">
        <f t="shared" si="182"/>
        <v>0</v>
      </c>
      <c r="S132" s="17"/>
      <c r="T132" s="17"/>
      <c r="U132" s="17"/>
      <c r="V132" s="17"/>
      <c r="W132" s="36">
        <f t="shared" si="183"/>
        <v>0</v>
      </c>
      <c r="X132" s="17"/>
      <c r="Y132" s="17"/>
      <c r="Z132" s="17"/>
      <c r="AA132" s="17"/>
      <c r="AB132" s="36">
        <f t="shared" si="184"/>
        <v>0</v>
      </c>
      <c r="AC132" s="17"/>
      <c r="AD132" s="17"/>
      <c r="AE132" s="17"/>
      <c r="AF132" s="17"/>
      <c r="AG132" s="36">
        <f t="shared" si="185"/>
        <v>0</v>
      </c>
      <c r="AH132" s="17"/>
      <c r="AI132" s="17"/>
      <c r="AJ132" s="17"/>
      <c r="AK132" s="17"/>
      <c r="AL132" s="36">
        <f t="shared" si="186"/>
        <v>0</v>
      </c>
      <c r="AM132" s="17"/>
      <c r="AN132" s="17"/>
      <c r="AO132" s="17"/>
      <c r="AP132" s="17"/>
      <c r="AQ132" s="36">
        <f t="shared" si="187"/>
        <v>0</v>
      </c>
      <c r="AR132" s="17"/>
      <c r="AS132" s="17"/>
      <c r="AT132" s="17"/>
      <c r="AU132" s="17"/>
      <c r="AV132" s="36">
        <f t="shared" si="188"/>
        <v>0</v>
      </c>
      <c r="AW132" s="17"/>
      <c r="AX132" s="17"/>
      <c r="AY132" s="17"/>
      <c r="AZ132" s="17"/>
      <c r="BA132" s="36">
        <f t="shared" si="189"/>
        <v>0</v>
      </c>
    </row>
    <row r="133" ht="12.75" customHeight="1">
      <c r="A133" s="12" t="s">
        <v>174</v>
      </c>
      <c r="B133" s="13" t="s">
        <v>175</v>
      </c>
      <c r="C133" s="14">
        <f t="shared" ref="C133:BA133" si="190">SUM(C134:C138)</f>
        <v>16.5</v>
      </c>
      <c r="D133" s="14">
        <f t="shared" si="190"/>
        <v>0.125</v>
      </c>
      <c r="E133" s="14">
        <f t="shared" si="190"/>
        <v>7.975</v>
      </c>
      <c r="F133" s="14">
        <f t="shared" si="190"/>
        <v>8.175</v>
      </c>
      <c r="G133" s="14">
        <f t="shared" si="190"/>
        <v>0.225</v>
      </c>
      <c r="H133" s="14">
        <f t="shared" si="190"/>
        <v>16.5</v>
      </c>
      <c r="I133" s="14">
        <f t="shared" si="190"/>
        <v>0</v>
      </c>
      <c r="J133" s="14">
        <f t="shared" si="190"/>
        <v>0</v>
      </c>
      <c r="K133" s="14">
        <f t="shared" si="190"/>
        <v>0</v>
      </c>
      <c r="L133" s="14">
        <f t="shared" si="190"/>
        <v>0</v>
      </c>
      <c r="M133" s="14">
        <f t="shared" si="190"/>
        <v>0</v>
      </c>
      <c r="N133" s="14">
        <f t="shared" si="190"/>
        <v>0</v>
      </c>
      <c r="O133" s="14">
        <f t="shared" si="190"/>
        <v>0</v>
      </c>
      <c r="P133" s="14">
        <f t="shared" si="190"/>
        <v>0</v>
      </c>
      <c r="Q133" s="14">
        <f t="shared" si="190"/>
        <v>0</v>
      </c>
      <c r="R133" s="14">
        <f t="shared" si="190"/>
        <v>0</v>
      </c>
      <c r="S133" s="14">
        <f t="shared" si="190"/>
        <v>0</v>
      </c>
      <c r="T133" s="14">
        <f t="shared" si="190"/>
        <v>0</v>
      </c>
      <c r="U133" s="14">
        <f t="shared" si="190"/>
        <v>0</v>
      </c>
      <c r="V133" s="14">
        <f t="shared" si="190"/>
        <v>0</v>
      </c>
      <c r="W133" s="14">
        <f t="shared" si="190"/>
        <v>0</v>
      </c>
      <c r="X133" s="14">
        <f t="shared" si="190"/>
        <v>0</v>
      </c>
      <c r="Y133" s="14">
        <f t="shared" si="190"/>
        <v>0</v>
      </c>
      <c r="Z133" s="14">
        <f t="shared" si="190"/>
        <v>0</v>
      </c>
      <c r="AA133" s="14">
        <f t="shared" si="190"/>
        <v>0</v>
      </c>
      <c r="AB133" s="14">
        <f t="shared" si="190"/>
        <v>0</v>
      </c>
      <c r="AC133" s="14">
        <f t="shared" si="190"/>
        <v>0</v>
      </c>
      <c r="AD133" s="14">
        <f t="shared" si="190"/>
        <v>0</v>
      </c>
      <c r="AE133" s="14">
        <f t="shared" si="190"/>
        <v>0</v>
      </c>
      <c r="AF133" s="14">
        <f t="shared" si="190"/>
        <v>0</v>
      </c>
      <c r="AG133" s="14">
        <f t="shared" si="190"/>
        <v>0</v>
      </c>
      <c r="AH133" s="14">
        <f t="shared" si="190"/>
        <v>0</v>
      </c>
      <c r="AI133" s="14">
        <f t="shared" si="190"/>
        <v>0</v>
      </c>
      <c r="AJ133" s="14">
        <f t="shared" si="190"/>
        <v>0</v>
      </c>
      <c r="AK133" s="14">
        <f t="shared" si="190"/>
        <v>0</v>
      </c>
      <c r="AL133" s="14">
        <f t="shared" si="190"/>
        <v>0</v>
      </c>
      <c r="AM133" s="14">
        <f t="shared" si="190"/>
        <v>0</v>
      </c>
      <c r="AN133" s="14">
        <f t="shared" si="190"/>
        <v>0</v>
      </c>
      <c r="AO133" s="14">
        <f t="shared" si="190"/>
        <v>0</v>
      </c>
      <c r="AP133" s="14">
        <f t="shared" si="190"/>
        <v>0</v>
      </c>
      <c r="AQ133" s="14">
        <f t="shared" si="190"/>
        <v>0</v>
      </c>
      <c r="AR133" s="14">
        <f t="shared" si="190"/>
        <v>0</v>
      </c>
      <c r="AS133" s="14">
        <f t="shared" si="190"/>
        <v>0</v>
      </c>
      <c r="AT133" s="14">
        <f t="shared" si="190"/>
        <v>0</v>
      </c>
      <c r="AU133" s="14">
        <f t="shared" si="190"/>
        <v>0</v>
      </c>
      <c r="AV133" s="14">
        <f t="shared" si="190"/>
        <v>0</v>
      </c>
      <c r="AW133" s="14">
        <f t="shared" si="190"/>
        <v>0</v>
      </c>
      <c r="AX133" s="14">
        <f t="shared" si="190"/>
        <v>0</v>
      </c>
      <c r="AY133" s="14">
        <f t="shared" si="190"/>
        <v>0</v>
      </c>
      <c r="AZ133" s="14">
        <f t="shared" si="190"/>
        <v>0</v>
      </c>
      <c r="BA133" s="14">
        <f t="shared" si="190"/>
        <v>0</v>
      </c>
    </row>
    <row r="134" ht="12.75" customHeight="1">
      <c r="A134" s="18">
        <v>107.0</v>
      </c>
      <c r="B134" s="16" t="s">
        <v>176</v>
      </c>
      <c r="C134" s="35">
        <f t="shared" ref="C134:C138" si="191">H134+M134+R134+W134+AB134+AG134+AL134+AQ134+AV134+BA134</f>
        <v>0</v>
      </c>
      <c r="D134" s="17"/>
      <c r="E134" s="19"/>
      <c r="F134" s="17"/>
      <c r="G134" s="17"/>
      <c r="H134" s="36">
        <f t="shared" ref="H134:H138" si="192">SUM(D134:G134)</f>
        <v>0</v>
      </c>
      <c r="I134" s="17"/>
      <c r="J134" s="17"/>
      <c r="K134" s="17"/>
      <c r="L134" s="17"/>
      <c r="M134" s="36">
        <f t="shared" ref="M134:M138" si="193">SUM(I134:L134)</f>
        <v>0</v>
      </c>
      <c r="N134" s="17"/>
      <c r="O134" s="17"/>
      <c r="P134" s="17"/>
      <c r="Q134" s="17"/>
      <c r="R134" s="36">
        <f t="shared" ref="R134:R138" si="194">SUM(N134:Q134)</f>
        <v>0</v>
      </c>
      <c r="S134" s="17"/>
      <c r="T134" s="17"/>
      <c r="U134" s="17"/>
      <c r="V134" s="17"/>
      <c r="W134" s="36">
        <f t="shared" ref="W134:W138" si="195">SUM(S134:V134)</f>
        <v>0</v>
      </c>
      <c r="X134" s="17"/>
      <c r="Y134" s="17"/>
      <c r="Z134" s="17"/>
      <c r="AA134" s="17"/>
      <c r="AB134" s="36">
        <f t="shared" ref="AB134:AB138" si="196">SUM(X134:AA134)</f>
        <v>0</v>
      </c>
      <c r="AC134" s="17"/>
      <c r="AD134" s="17"/>
      <c r="AE134" s="17"/>
      <c r="AF134" s="17"/>
      <c r="AG134" s="36">
        <f t="shared" ref="AG134:AG138" si="197">SUM(AC134:AF134)</f>
        <v>0</v>
      </c>
      <c r="AH134" s="17"/>
      <c r="AI134" s="17"/>
      <c r="AJ134" s="17"/>
      <c r="AK134" s="17"/>
      <c r="AL134" s="36">
        <f t="shared" ref="AL134:AL138" si="198">SUM(AH134:AK134)</f>
        <v>0</v>
      </c>
      <c r="AM134" s="17"/>
      <c r="AN134" s="17"/>
      <c r="AO134" s="17"/>
      <c r="AP134" s="17"/>
      <c r="AQ134" s="36">
        <f t="shared" ref="AQ134:AQ138" si="199">SUM(AM134:AP134)</f>
        <v>0</v>
      </c>
      <c r="AR134" s="17"/>
      <c r="AS134" s="17"/>
      <c r="AT134" s="17"/>
      <c r="AU134" s="17"/>
      <c r="AV134" s="36">
        <f t="shared" ref="AV134:AV138" si="200">SUM(AR134:AU134)</f>
        <v>0</v>
      </c>
      <c r="AW134" s="17"/>
      <c r="AX134" s="17"/>
      <c r="AY134" s="17"/>
      <c r="AZ134" s="17"/>
      <c r="BA134" s="36">
        <f t="shared" ref="BA134:BA138" si="201">SUM(AW134:AZ134)</f>
        <v>0</v>
      </c>
    </row>
    <row r="135" ht="12.75" customHeight="1">
      <c r="A135" s="18">
        <v>108.0</v>
      </c>
      <c r="B135" s="16" t="s">
        <v>177</v>
      </c>
      <c r="C135" s="35">
        <f t="shared" si="191"/>
        <v>0</v>
      </c>
      <c r="D135" s="17"/>
      <c r="E135" s="17"/>
      <c r="F135" s="17"/>
      <c r="G135" s="17"/>
      <c r="H135" s="36">
        <f t="shared" si="192"/>
        <v>0</v>
      </c>
      <c r="I135" s="17"/>
      <c r="J135" s="17"/>
      <c r="K135" s="17"/>
      <c r="L135" s="17"/>
      <c r="M135" s="36">
        <f t="shared" si="193"/>
        <v>0</v>
      </c>
      <c r="N135" s="17"/>
      <c r="O135" s="17"/>
      <c r="P135" s="17"/>
      <c r="Q135" s="17"/>
      <c r="R135" s="36">
        <f t="shared" si="194"/>
        <v>0</v>
      </c>
      <c r="S135" s="17"/>
      <c r="T135" s="17"/>
      <c r="U135" s="17"/>
      <c r="V135" s="17"/>
      <c r="W135" s="36">
        <f t="shared" si="195"/>
        <v>0</v>
      </c>
      <c r="X135" s="17"/>
      <c r="Y135" s="17"/>
      <c r="Z135" s="17"/>
      <c r="AA135" s="17"/>
      <c r="AB135" s="36">
        <f t="shared" si="196"/>
        <v>0</v>
      </c>
      <c r="AC135" s="17"/>
      <c r="AD135" s="17"/>
      <c r="AE135" s="17"/>
      <c r="AF135" s="17"/>
      <c r="AG135" s="36">
        <f t="shared" si="197"/>
        <v>0</v>
      </c>
      <c r="AH135" s="17"/>
      <c r="AI135" s="17"/>
      <c r="AJ135" s="17"/>
      <c r="AK135" s="17"/>
      <c r="AL135" s="36">
        <f t="shared" si="198"/>
        <v>0</v>
      </c>
      <c r="AM135" s="17"/>
      <c r="AN135" s="17"/>
      <c r="AO135" s="17"/>
      <c r="AP135" s="17"/>
      <c r="AQ135" s="36">
        <f t="shared" si="199"/>
        <v>0</v>
      </c>
      <c r="AR135" s="17"/>
      <c r="AS135" s="17"/>
      <c r="AT135" s="17"/>
      <c r="AU135" s="17"/>
      <c r="AV135" s="36">
        <f t="shared" si="200"/>
        <v>0</v>
      </c>
      <c r="AW135" s="17"/>
      <c r="AX135" s="17"/>
      <c r="AY135" s="17"/>
      <c r="AZ135" s="17"/>
      <c r="BA135" s="36">
        <f t="shared" si="201"/>
        <v>0</v>
      </c>
    </row>
    <row r="136" ht="12.75" customHeight="1">
      <c r="A136" s="18">
        <v>109.0</v>
      </c>
      <c r="B136" s="16" t="s">
        <v>178</v>
      </c>
      <c r="C136" s="35">
        <f t="shared" si="191"/>
        <v>0</v>
      </c>
      <c r="D136" s="17"/>
      <c r="E136" s="17"/>
      <c r="F136" s="17"/>
      <c r="G136" s="17"/>
      <c r="H136" s="36">
        <f t="shared" si="192"/>
        <v>0</v>
      </c>
      <c r="I136" s="17"/>
      <c r="J136" s="17"/>
      <c r="K136" s="17"/>
      <c r="L136" s="17"/>
      <c r="M136" s="36">
        <f t="shared" si="193"/>
        <v>0</v>
      </c>
      <c r="N136" s="17"/>
      <c r="O136" s="17"/>
      <c r="P136" s="17"/>
      <c r="Q136" s="17"/>
      <c r="R136" s="36">
        <f t="shared" si="194"/>
        <v>0</v>
      </c>
      <c r="S136" s="17"/>
      <c r="T136" s="17"/>
      <c r="U136" s="17"/>
      <c r="V136" s="17"/>
      <c r="W136" s="36">
        <f t="shared" si="195"/>
        <v>0</v>
      </c>
      <c r="X136" s="17"/>
      <c r="Y136" s="17"/>
      <c r="Z136" s="17"/>
      <c r="AA136" s="17"/>
      <c r="AB136" s="36">
        <f t="shared" si="196"/>
        <v>0</v>
      </c>
      <c r="AC136" s="17"/>
      <c r="AD136" s="17"/>
      <c r="AE136" s="17"/>
      <c r="AF136" s="17"/>
      <c r="AG136" s="36">
        <f t="shared" si="197"/>
        <v>0</v>
      </c>
      <c r="AH136" s="17"/>
      <c r="AI136" s="17"/>
      <c r="AJ136" s="17"/>
      <c r="AK136" s="17"/>
      <c r="AL136" s="36">
        <f t="shared" si="198"/>
        <v>0</v>
      </c>
      <c r="AM136" s="17"/>
      <c r="AN136" s="17"/>
      <c r="AO136" s="17"/>
      <c r="AP136" s="17"/>
      <c r="AQ136" s="36">
        <f t="shared" si="199"/>
        <v>0</v>
      </c>
      <c r="AR136" s="17"/>
      <c r="AS136" s="17"/>
      <c r="AT136" s="17"/>
      <c r="AU136" s="17"/>
      <c r="AV136" s="36">
        <f t="shared" si="200"/>
        <v>0</v>
      </c>
      <c r="AW136" s="17"/>
      <c r="AX136" s="17"/>
      <c r="AY136" s="17"/>
      <c r="AZ136" s="17"/>
      <c r="BA136" s="36">
        <f t="shared" si="201"/>
        <v>0</v>
      </c>
    </row>
    <row r="137" ht="12.75" customHeight="1">
      <c r="A137" s="18">
        <v>110.0</v>
      </c>
      <c r="B137" s="16" t="s">
        <v>179</v>
      </c>
      <c r="C137" s="35">
        <f t="shared" si="191"/>
        <v>16.5</v>
      </c>
      <c r="D137" s="19">
        <v>0.125</v>
      </c>
      <c r="E137" s="19">
        <f>0.125+0.1+7.75</f>
        <v>7.975</v>
      </c>
      <c r="F137" s="19">
        <f>0.125+0.3+7.75</f>
        <v>8.175</v>
      </c>
      <c r="G137" s="19">
        <f>0.125+0.1</f>
        <v>0.225</v>
      </c>
      <c r="H137" s="36">
        <f t="shared" si="192"/>
        <v>16.5</v>
      </c>
      <c r="I137" s="17"/>
      <c r="J137" s="17"/>
      <c r="K137" s="17"/>
      <c r="L137" s="17"/>
      <c r="M137" s="36">
        <f t="shared" si="193"/>
        <v>0</v>
      </c>
      <c r="N137" s="17"/>
      <c r="O137" s="17"/>
      <c r="P137" s="17"/>
      <c r="Q137" s="17"/>
      <c r="R137" s="36">
        <f t="shared" si="194"/>
        <v>0</v>
      </c>
      <c r="S137" s="17"/>
      <c r="T137" s="17"/>
      <c r="U137" s="17"/>
      <c r="V137" s="17"/>
      <c r="W137" s="36">
        <f t="shared" si="195"/>
        <v>0</v>
      </c>
      <c r="X137" s="17"/>
      <c r="Y137" s="17"/>
      <c r="Z137" s="17"/>
      <c r="AA137" s="17"/>
      <c r="AB137" s="36">
        <f t="shared" si="196"/>
        <v>0</v>
      </c>
      <c r="AC137" s="17"/>
      <c r="AD137" s="17"/>
      <c r="AE137" s="17"/>
      <c r="AF137" s="17"/>
      <c r="AG137" s="36">
        <f t="shared" si="197"/>
        <v>0</v>
      </c>
      <c r="AH137" s="17"/>
      <c r="AI137" s="17"/>
      <c r="AJ137" s="17"/>
      <c r="AK137" s="17"/>
      <c r="AL137" s="36">
        <f t="shared" si="198"/>
        <v>0</v>
      </c>
      <c r="AM137" s="17"/>
      <c r="AN137" s="17"/>
      <c r="AO137" s="17"/>
      <c r="AP137" s="17"/>
      <c r="AQ137" s="36">
        <f t="shared" si="199"/>
        <v>0</v>
      </c>
      <c r="AR137" s="17"/>
      <c r="AS137" s="17"/>
      <c r="AT137" s="17"/>
      <c r="AU137" s="17"/>
      <c r="AV137" s="36">
        <f t="shared" si="200"/>
        <v>0</v>
      </c>
      <c r="AW137" s="17"/>
      <c r="AX137" s="17"/>
      <c r="AY137" s="17"/>
      <c r="AZ137" s="17"/>
      <c r="BA137" s="36">
        <f t="shared" si="201"/>
        <v>0</v>
      </c>
    </row>
    <row r="138" ht="12.75" customHeight="1">
      <c r="A138" s="18">
        <v>111.0</v>
      </c>
      <c r="B138" s="16" t="s">
        <v>45</v>
      </c>
      <c r="C138" s="35">
        <f t="shared" si="191"/>
        <v>0</v>
      </c>
      <c r="D138" s="17"/>
      <c r="E138" s="17"/>
      <c r="F138" s="17"/>
      <c r="G138" s="17"/>
      <c r="H138" s="36">
        <f t="shared" si="192"/>
        <v>0</v>
      </c>
      <c r="I138" s="17"/>
      <c r="J138" s="17"/>
      <c r="K138" s="17"/>
      <c r="L138" s="17"/>
      <c r="M138" s="36">
        <f t="shared" si="193"/>
        <v>0</v>
      </c>
      <c r="N138" s="17"/>
      <c r="O138" s="17"/>
      <c r="P138" s="17"/>
      <c r="Q138" s="17"/>
      <c r="R138" s="36">
        <f t="shared" si="194"/>
        <v>0</v>
      </c>
      <c r="S138" s="17"/>
      <c r="T138" s="17"/>
      <c r="U138" s="17"/>
      <c r="V138" s="17"/>
      <c r="W138" s="36">
        <f t="shared" si="195"/>
        <v>0</v>
      </c>
      <c r="X138" s="17"/>
      <c r="Y138" s="17"/>
      <c r="Z138" s="17"/>
      <c r="AA138" s="17"/>
      <c r="AB138" s="36">
        <f t="shared" si="196"/>
        <v>0</v>
      </c>
      <c r="AC138" s="17"/>
      <c r="AD138" s="17"/>
      <c r="AE138" s="17"/>
      <c r="AF138" s="17"/>
      <c r="AG138" s="36">
        <f t="shared" si="197"/>
        <v>0</v>
      </c>
      <c r="AH138" s="17"/>
      <c r="AI138" s="17"/>
      <c r="AJ138" s="17"/>
      <c r="AK138" s="17"/>
      <c r="AL138" s="36">
        <f t="shared" si="198"/>
        <v>0</v>
      </c>
      <c r="AM138" s="17"/>
      <c r="AN138" s="17"/>
      <c r="AO138" s="17"/>
      <c r="AP138" s="17"/>
      <c r="AQ138" s="36">
        <f t="shared" si="199"/>
        <v>0</v>
      </c>
      <c r="AR138" s="17"/>
      <c r="AS138" s="17"/>
      <c r="AT138" s="17"/>
      <c r="AU138" s="17"/>
      <c r="AV138" s="36">
        <f t="shared" si="200"/>
        <v>0</v>
      </c>
      <c r="AW138" s="17"/>
      <c r="AX138" s="17"/>
      <c r="AY138" s="17"/>
      <c r="AZ138" s="17"/>
      <c r="BA138" s="36">
        <f t="shared" si="201"/>
        <v>0</v>
      </c>
    </row>
    <row r="139" ht="12.75" customHeight="1">
      <c r="A139" s="12" t="s">
        <v>180</v>
      </c>
      <c r="B139" s="13" t="s">
        <v>181</v>
      </c>
      <c r="C139" s="14">
        <f t="shared" ref="C139:BA139" si="202">SUM(C140:C142)</f>
        <v>0</v>
      </c>
      <c r="D139" s="14">
        <f t="shared" si="202"/>
        <v>0</v>
      </c>
      <c r="E139" s="14">
        <f t="shared" si="202"/>
        <v>0</v>
      </c>
      <c r="F139" s="14">
        <f t="shared" si="202"/>
        <v>0</v>
      </c>
      <c r="G139" s="14">
        <f t="shared" si="202"/>
        <v>0</v>
      </c>
      <c r="H139" s="14">
        <f t="shared" si="202"/>
        <v>0</v>
      </c>
      <c r="I139" s="14">
        <f t="shared" si="202"/>
        <v>0</v>
      </c>
      <c r="J139" s="14">
        <f t="shared" si="202"/>
        <v>0</v>
      </c>
      <c r="K139" s="14">
        <f t="shared" si="202"/>
        <v>0</v>
      </c>
      <c r="L139" s="14">
        <f t="shared" si="202"/>
        <v>0</v>
      </c>
      <c r="M139" s="14">
        <f t="shared" si="202"/>
        <v>0</v>
      </c>
      <c r="N139" s="14">
        <f t="shared" si="202"/>
        <v>0</v>
      </c>
      <c r="O139" s="14">
        <f t="shared" si="202"/>
        <v>0</v>
      </c>
      <c r="P139" s="14">
        <f t="shared" si="202"/>
        <v>0</v>
      </c>
      <c r="Q139" s="14">
        <f t="shared" si="202"/>
        <v>0</v>
      </c>
      <c r="R139" s="14">
        <f t="shared" si="202"/>
        <v>0</v>
      </c>
      <c r="S139" s="14">
        <f t="shared" si="202"/>
        <v>0</v>
      </c>
      <c r="T139" s="14">
        <f t="shared" si="202"/>
        <v>0</v>
      </c>
      <c r="U139" s="14">
        <f t="shared" si="202"/>
        <v>0</v>
      </c>
      <c r="V139" s="14">
        <f t="shared" si="202"/>
        <v>0</v>
      </c>
      <c r="W139" s="14">
        <f t="shared" si="202"/>
        <v>0</v>
      </c>
      <c r="X139" s="14">
        <f t="shared" si="202"/>
        <v>0</v>
      </c>
      <c r="Y139" s="14">
        <f t="shared" si="202"/>
        <v>0</v>
      </c>
      <c r="Z139" s="14">
        <f t="shared" si="202"/>
        <v>0</v>
      </c>
      <c r="AA139" s="14">
        <f t="shared" si="202"/>
        <v>0</v>
      </c>
      <c r="AB139" s="14">
        <f t="shared" si="202"/>
        <v>0</v>
      </c>
      <c r="AC139" s="14">
        <f t="shared" si="202"/>
        <v>0</v>
      </c>
      <c r="AD139" s="14">
        <f t="shared" si="202"/>
        <v>0</v>
      </c>
      <c r="AE139" s="14">
        <f t="shared" si="202"/>
        <v>0</v>
      </c>
      <c r="AF139" s="14">
        <f t="shared" si="202"/>
        <v>0</v>
      </c>
      <c r="AG139" s="14">
        <f t="shared" si="202"/>
        <v>0</v>
      </c>
      <c r="AH139" s="14">
        <f t="shared" si="202"/>
        <v>0</v>
      </c>
      <c r="AI139" s="14">
        <f t="shared" si="202"/>
        <v>0</v>
      </c>
      <c r="AJ139" s="14">
        <f t="shared" si="202"/>
        <v>0</v>
      </c>
      <c r="AK139" s="14">
        <f t="shared" si="202"/>
        <v>0</v>
      </c>
      <c r="AL139" s="14">
        <f t="shared" si="202"/>
        <v>0</v>
      </c>
      <c r="AM139" s="14">
        <f t="shared" si="202"/>
        <v>0</v>
      </c>
      <c r="AN139" s="14">
        <f t="shared" si="202"/>
        <v>0</v>
      </c>
      <c r="AO139" s="14">
        <f t="shared" si="202"/>
        <v>0</v>
      </c>
      <c r="AP139" s="14">
        <f t="shared" si="202"/>
        <v>0</v>
      </c>
      <c r="AQ139" s="14">
        <f t="shared" si="202"/>
        <v>0</v>
      </c>
      <c r="AR139" s="14">
        <f t="shared" si="202"/>
        <v>0</v>
      </c>
      <c r="AS139" s="14">
        <f t="shared" si="202"/>
        <v>0</v>
      </c>
      <c r="AT139" s="14">
        <f t="shared" si="202"/>
        <v>0</v>
      </c>
      <c r="AU139" s="14">
        <f t="shared" si="202"/>
        <v>0</v>
      </c>
      <c r="AV139" s="14">
        <f t="shared" si="202"/>
        <v>0</v>
      </c>
      <c r="AW139" s="14">
        <f t="shared" si="202"/>
        <v>0</v>
      </c>
      <c r="AX139" s="14">
        <f t="shared" si="202"/>
        <v>0</v>
      </c>
      <c r="AY139" s="14">
        <f t="shared" si="202"/>
        <v>0</v>
      </c>
      <c r="AZ139" s="14">
        <f t="shared" si="202"/>
        <v>0</v>
      </c>
      <c r="BA139" s="14">
        <f t="shared" si="202"/>
        <v>0</v>
      </c>
    </row>
    <row r="140" ht="12.75" customHeight="1">
      <c r="A140" s="18">
        <v>112.0</v>
      </c>
      <c r="B140" s="16" t="s">
        <v>182</v>
      </c>
      <c r="C140" s="35">
        <f t="shared" ref="C140:C142" si="203">H140+M140+R140+W140+AB140+AG140+AL140+AQ140+AV140+BA140</f>
        <v>0</v>
      </c>
      <c r="D140" s="17"/>
      <c r="E140" s="17"/>
      <c r="F140" s="17"/>
      <c r="G140" s="17"/>
      <c r="H140" s="36">
        <f t="shared" ref="H140:H142" si="204">SUM(D140:G140)</f>
        <v>0</v>
      </c>
      <c r="I140" s="17"/>
      <c r="J140" s="17"/>
      <c r="K140" s="17"/>
      <c r="L140" s="17"/>
      <c r="M140" s="36">
        <f t="shared" ref="M140:M142" si="205">SUM(I140:L140)</f>
        <v>0</v>
      </c>
      <c r="N140" s="17"/>
      <c r="O140" s="17"/>
      <c r="P140" s="17"/>
      <c r="Q140" s="17"/>
      <c r="R140" s="36">
        <f t="shared" ref="R140:R142" si="206">SUM(N140:Q140)</f>
        <v>0</v>
      </c>
      <c r="S140" s="17"/>
      <c r="T140" s="17"/>
      <c r="U140" s="17"/>
      <c r="V140" s="17"/>
      <c r="W140" s="36">
        <f t="shared" ref="W140:W142" si="207">SUM(S140:V140)</f>
        <v>0</v>
      </c>
      <c r="X140" s="17"/>
      <c r="Y140" s="17"/>
      <c r="Z140" s="17"/>
      <c r="AA140" s="17"/>
      <c r="AB140" s="36">
        <f t="shared" ref="AB140:AB142" si="208">SUM(X140:AA140)</f>
        <v>0</v>
      </c>
      <c r="AC140" s="17"/>
      <c r="AD140" s="17"/>
      <c r="AE140" s="17"/>
      <c r="AF140" s="17"/>
      <c r="AG140" s="36">
        <f t="shared" ref="AG140:AG142" si="209">SUM(AC140:AF140)</f>
        <v>0</v>
      </c>
      <c r="AH140" s="17"/>
      <c r="AI140" s="17"/>
      <c r="AJ140" s="17"/>
      <c r="AK140" s="17"/>
      <c r="AL140" s="36">
        <f t="shared" ref="AL140:AL142" si="210">SUM(AH140:AK140)</f>
        <v>0</v>
      </c>
      <c r="AM140" s="17"/>
      <c r="AN140" s="17"/>
      <c r="AO140" s="17"/>
      <c r="AP140" s="17"/>
      <c r="AQ140" s="36">
        <f t="shared" ref="AQ140:AQ142" si="211">SUM(AM140:AP140)</f>
        <v>0</v>
      </c>
      <c r="AR140" s="17"/>
      <c r="AS140" s="17"/>
      <c r="AT140" s="17"/>
      <c r="AU140" s="17"/>
      <c r="AV140" s="36">
        <f t="shared" ref="AV140:AV142" si="212">SUM(AR140:AU140)</f>
        <v>0</v>
      </c>
      <c r="AW140" s="17"/>
      <c r="AX140" s="17"/>
      <c r="AY140" s="17"/>
      <c r="AZ140" s="17"/>
      <c r="BA140" s="36">
        <f t="shared" ref="BA140:BA142" si="213">SUM(AW140:AZ140)</f>
        <v>0</v>
      </c>
    </row>
    <row r="141" ht="12.75" customHeight="1">
      <c r="A141" s="18">
        <v>113.0</v>
      </c>
      <c r="B141" s="16" t="s">
        <v>183</v>
      </c>
      <c r="C141" s="35">
        <f t="shared" si="203"/>
        <v>0</v>
      </c>
      <c r="D141" s="17"/>
      <c r="E141" s="17"/>
      <c r="F141" s="17"/>
      <c r="G141" s="17"/>
      <c r="H141" s="36">
        <f t="shared" si="204"/>
        <v>0</v>
      </c>
      <c r="I141" s="17"/>
      <c r="J141" s="17"/>
      <c r="K141" s="17"/>
      <c r="L141" s="17"/>
      <c r="M141" s="36">
        <f t="shared" si="205"/>
        <v>0</v>
      </c>
      <c r="N141" s="17"/>
      <c r="O141" s="17"/>
      <c r="P141" s="17"/>
      <c r="Q141" s="17"/>
      <c r="R141" s="36">
        <f t="shared" si="206"/>
        <v>0</v>
      </c>
      <c r="S141" s="17"/>
      <c r="T141" s="17"/>
      <c r="U141" s="17"/>
      <c r="V141" s="17"/>
      <c r="W141" s="36">
        <f t="shared" si="207"/>
        <v>0</v>
      </c>
      <c r="X141" s="17"/>
      <c r="Y141" s="17"/>
      <c r="Z141" s="17"/>
      <c r="AA141" s="17"/>
      <c r="AB141" s="36">
        <f t="shared" si="208"/>
        <v>0</v>
      </c>
      <c r="AC141" s="17"/>
      <c r="AD141" s="17"/>
      <c r="AE141" s="17"/>
      <c r="AF141" s="17"/>
      <c r="AG141" s="36">
        <f t="shared" si="209"/>
        <v>0</v>
      </c>
      <c r="AH141" s="17"/>
      <c r="AI141" s="17"/>
      <c r="AJ141" s="17"/>
      <c r="AK141" s="17"/>
      <c r="AL141" s="36">
        <f t="shared" si="210"/>
        <v>0</v>
      </c>
      <c r="AM141" s="17"/>
      <c r="AN141" s="17"/>
      <c r="AO141" s="17"/>
      <c r="AP141" s="17"/>
      <c r="AQ141" s="36">
        <f t="shared" si="211"/>
        <v>0</v>
      </c>
      <c r="AR141" s="17"/>
      <c r="AS141" s="17"/>
      <c r="AT141" s="17"/>
      <c r="AU141" s="17"/>
      <c r="AV141" s="36">
        <f t="shared" si="212"/>
        <v>0</v>
      </c>
      <c r="AW141" s="17"/>
      <c r="AX141" s="17"/>
      <c r="AY141" s="17"/>
      <c r="AZ141" s="17"/>
      <c r="BA141" s="36">
        <f t="shared" si="213"/>
        <v>0</v>
      </c>
    </row>
    <row r="142" ht="12.75" customHeight="1">
      <c r="A142" s="18">
        <v>114.0</v>
      </c>
      <c r="B142" s="16" t="s">
        <v>184</v>
      </c>
      <c r="C142" s="35">
        <f t="shared" si="203"/>
        <v>0</v>
      </c>
      <c r="D142" s="17"/>
      <c r="E142" s="17"/>
      <c r="F142" s="17"/>
      <c r="G142" s="17"/>
      <c r="H142" s="36">
        <f t="shared" si="204"/>
        <v>0</v>
      </c>
      <c r="I142" s="17"/>
      <c r="J142" s="17"/>
      <c r="K142" s="17"/>
      <c r="L142" s="17"/>
      <c r="M142" s="36">
        <f t="shared" si="205"/>
        <v>0</v>
      </c>
      <c r="N142" s="17"/>
      <c r="O142" s="17"/>
      <c r="P142" s="17"/>
      <c r="Q142" s="17"/>
      <c r="R142" s="36">
        <f t="shared" si="206"/>
        <v>0</v>
      </c>
      <c r="S142" s="17"/>
      <c r="T142" s="17"/>
      <c r="U142" s="17"/>
      <c r="V142" s="17"/>
      <c r="W142" s="36">
        <f t="shared" si="207"/>
        <v>0</v>
      </c>
      <c r="X142" s="17"/>
      <c r="Y142" s="17"/>
      <c r="Z142" s="17"/>
      <c r="AA142" s="17"/>
      <c r="AB142" s="36">
        <f t="shared" si="208"/>
        <v>0</v>
      </c>
      <c r="AC142" s="17"/>
      <c r="AD142" s="17"/>
      <c r="AE142" s="17"/>
      <c r="AF142" s="17"/>
      <c r="AG142" s="36">
        <f t="shared" si="209"/>
        <v>0</v>
      </c>
      <c r="AH142" s="17"/>
      <c r="AI142" s="17"/>
      <c r="AJ142" s="17"/>
      <c r="AK142" s="17"/>
      <c r="AL142" s="36">
        <f t="shared" si="210"/>
        <v>0</v>
      </c>
      <c r="AM142" s="17"/>
      <c r="AN142" s="17"/>
      <c r="AO142" s="17"/>
      <c r="AP142" s="17"/>
      <c r="AQ142" s="36">
        <f t="shared" si="211"/>
        <v>0</v>
      </c>
      <c r="AR142" s="17"/>
      <c r="AS142" s="17"/>
      <c r="AT142" s="17"/>
      <c r="AU142" s="17"/>
      <c r="AV142" s="36">
        <f t="shared" si="212"/>
        <v>0</v>
      </c>
      <c r="AW142" s="17"/>
      <c r="AX142" s="17"/>
      <c r="AY142" s="17"/>
      <c r="AZ142" s="17"/>
      <c r="BA142" s="36">
        <f t="shared" si="213"/>
        <v>0</v>
      </c>
    </row>
    <row r="143" ht="12.75" customHeight="1">
      <c r="A143" s="12" t="s">
        <v>185</v>
      </c>
      <c r="B143" s="13" t="s">
        <v>186</v>
      </c>
      <c r="C143" s="14">
        <f t="shared" ref="C143:BA143" si="214">SUM(C144:C147)</f>
        <v>0.2</v>
      </c>
      <c r="D143" s="14">
        <f t="shared" si="214"/>
        <v>0</v>
      </c>
      <c r="E143" s="14">
        <f t="shared" si="214"/>
        <v>0</v>
      </c>
      <c r="F143" s="14">
        <f t="shared" si="214"/>
        <v>0</v>
      </c>
      <c r="G143" s="14">
        <f t="shared" si="214"/>
        <v>0.2</v>
      </c>
      <c r="H143" s="14">
        <f t="shared" si="214"/>
        <v>0.2</v>
      </c>
      <c r="I143" s="14">
        <f t="shared" si="214"/>
        <v>0</v>
      </c>
      <c r="J143" s="14">
        <f t="shared" si="214"/>
        <v>0</v>
      </c>
      <c r="K143" s="14">
        <f t="shared" si="214"/>
        <v>0</v>
      </c>
      <c r="L143" s="14">
        <f t="shared" si="214"/>
        <v>0</v>
      </c>
      <c r="M143" s="14">
        <f t="shared" si="214"/>
        <v>0</v>
      </c>
      <c r="N143" s="14">
        <f t="shared" si="214"/>
        <v>0</v>
      </c>
      <c r="O143" s="14">
        <f t="shared" si="214"/>
        <v>0</v>
      </c>
      <c r="P143" s="14">
        <f t="shared" si="214"/>
        <v>0</v>
      </c>
      <c r="Q143" s="14">
        <f t="shared" si="214"/>
        <v>0</v>
      </c>
      <c r="R143" s="14">
        <f t="shared" si="214"/>
        <v>0</v>
      </c>
      <c r="S143" s="14">
        <f t="shared" si="214"/>
        <v>0</v>
      </c>
      <c r="T143" s="14">
        <f t="shared" si="214"/>
        <v>0</v>
      </c>
      <c r="U143" s="14">
        <f t="shared" si="214"/>
        <v>0</v>
      </c>
      <c r="V143" s="14">
        <f t="shared" si="214"/>
        <v>0</v>
      </c>
      <c r="W143" s="14">
        <f t="shared" si="214"/>
        <v>0</v>
      </c>
      <c r="X143" s="14">
        <f t="shared" si="214"/>
        <v>0</v>
      </c>
      <c r="Y143" s="14">
        <f t="shared" si="214"/>
        <v>0</v>
      </c>
      <c r="Z143" s="14">
        <f t="shared" si="214"/>
        <v>0</v>
      </c>
      <c r="AA143" s="14">
        <f t="shared" si="214"/>
        <v>0</v>
      </c>
      <c r="AB143" s="14">
        <f t="shared" si="214"/>
        <v>0</v>
      </c>
      <c r="AC143" s="14">
        <f t="shared" si="214"/>
        <v>0</v>
      </c>
      <c r="AD143" s="14">
        <f t="shared" si="214"/>
        <v>0</v>
      </c>
      <c r="AE143" s="14">
        <f t="shared" si="214"/>
        <v>0</v>
      </c>
      <c r="AF143" s="14">
        <f t="shared" si="214"/>
        <v>0</v>
      </c>
      <c r="AG143" s="14">
        <f t="shared" si="214"/>
        <v>0</v>
      </c>
      <c r="AH143" s="14">
        <f t="shared" si="214"/>
        <v>0</v>
      </c>
      <c r="AI143" s="14">
        <f t="shared" si="214"/>
        <v>0</v>
      </c>
      <c r="AJ143" s="14">
        <f t="shared" si="214"/>
        <v>0</v>
      </c>
      <c r="AK143" s="14">
        <f t="shared" si="214"/>
        <v>0</v>
      </c>
      <c r="AL143" s="14">
        <f t="shared" si="214"/>
        <v>0</v>
      </c>
      <c r="AM143" s="14">
        <f t="shared" si="214"/>
        <v>0</v>
      </c>
      <c r="AN143" s="14">
        <f t="shared" si="214"/>
        <v>0</v>
      </c>
      <c r="AO143" s="14">
        <f t="shared" si="214"/>
        <v>0</v>
      </c>
      <c r="AP143" s="14">
        <f t="shared" si="214"/>
        <v>0</v>
      </c>
      <c r="AQ143" s="14">
        <f t="shared" si="214"/>
        <v>0</v>
      </c>
      <c r="AR143" s="14">
        <f t="shared" si="214"/>
        <v>0</v>
      </c>
      <c r="AS143" s="14">
        <f t="shared" si="214"/>
        <v>0</v>
      </c>
      <c r="AT143" s="14">
        <f t="shared" si="214"/>
        <v>0</v>
      </c>
      <c r="AU143" s="14">
        <f t="shared" si="214"/>
        <v>0</v>
      </c>
      <c r="AV143" s="14">
        <f t="shared" si="214"/>
        <v>0</v>
      </c>
      <c r="AW143" s="14">
        <f t="shared" si="214"/>
        <v>0</v>
      </c>
      <c r="AX143" s="14">
        <f t="shared" si="214"/>
        <v>0</v>
      </c>
      <c r="AY143" s="14">
        <f t="shared" si="214"/>
        <v>0</v>
      </c>
      <c r="AZ143" s="14">
        <f t="shared" si="214"/>
        <v>0</v>
      </c>
      <c r="BA143" s="14">
        <f t="shared" si="214"/>
        <v>0</v>
      </c>
    </row>
    <row r="144" ht="12.75" customHeight="1">
      <c r="A144" s="18">
        <v>115.0</v>
      </c>
      <c r="B144" s="16" t="s">
        <v>187</v>
      </c>
      <c r="C144" s="35">
        <f t="shared" ref="C144:C149" si="215">H144+M144+R144+W144+AB144+AG144+AL144+AQ144+AV144+BA144</f>
        <v>0.2</v>
      </c>
      <c r="D144" s="19">
        <v>0.0</v>
      </c>
      <c r="E144" s="19">
        <v>0.0</v>
      </c>
      <c r="F144" s="19">
        <v>0.0</v>
      </c>
      <c r="G144" s="19">
        <v>0.2</v>
      </c>
      <c r="H144" s="36">
        <f t="shared" ref="H144:H149" si="216">SUM(D144:G144)</f>
        <v>0.2</v>
      </c>
      <c r="I144" s="17"/>
      <c r="J144" s="17"/>
      <c r="K144" s="17"/>
      <c r="L144" s="17"/>
      <c r="M144" s="36">
        <f t="shared" ref="M144:M149" si="217">SUM(I144:L144)</f>
        <v>0</v>
      </c>
      <c r="N144" s="17"/>
      <c r="O144" s="17"/>
      <c r="P144" s="17"/>
      <c r="Q144" s="17"/>
      <c r="R144" s="36">
        <f t="shared" ref="R144:R149" si="218">SUM(N144:Q144)</f>
        <v>0</v>
      </c>
      <c r="S144" s="17"/>
      <c r="T144" s="17"/>
      <c r="U144" s="17"/>
      <c r="V144" s="17"/>
      <c r="W144" s="36">
        <f t="shared" ref="W144:W149" si="219">SUM(S144:V144)</f>
        <v>0</v>
      </c>
      <c r="X144" s="17"/>
      <c r="Y144" s="17"/>
      <c r="Z144" s="17"/>
      <c r="AA144" s="17"/>
      <c r="AB144" s="36">
        <f t="shared" ref="AB144:AB149" si="220">SUM(X144:AA144)</f>
        <v>0</v>
      </c>
      <c r="AC144" s="17"/>
      <c r="AD144" s="17"/>
      <c r="AE144" s="17"/>
      <c r="AF144" s="17"/>
      <c r="AG144" s="36">
        <f t="shared" ref="AG144:AG149" si="221">SUM(AC144:AF144)</f>
        <v>0</v>
      </c>
      <c r="AH144" s="17"/>
      <c r="AI144" s="17"/>
      <c r="AJ144" s="17"/>
      <c r="AK144" s="17"/>
      <c r="AL144" s="36">
        <f t="shared" ref="AL144:AL149" si="222">SUM(AH144:AK144)</f>
        <v>0</v>
      </c>
      <c r="AM144" s="17"/>
      <c r="AN144" s="17"/>
      <c r="AO144" s="17"/>
      <c r="AP144" s="17"/>
      <c r="AQ144" s="36">
        <f t="shared" ref="AQ144:AQ149" si="223">SUM(AM144:AP144)</f>
        <v>0</v>
      </c>
      <c r="AR144" s="17"/>
      <c r="AS144" s="17"/>
      <c r="AT144" s="17"/>
      <c r="AU144" s="17"/>
      <c r="AV144" s="36">
        <f t="shared" ref="AV144:AV149" si="224">SUM(AR144:AU144)</f>
        <v>0</v>
      </c>
      <c r="AW144" s="17"/>
      <c r="AX144" s="17"/>
      <c r="AY144" s="17"/>
      <c r="AZ144" s="17"/>
      <c r="BA144" s="36">
        <f t="shared" ref="BA144:BA149" si="225">SUM(AW144:AZ144)</f>
        <v>0</v>
      </c>
    </row>
    <row r="145" ht="12.75" customHeight="1">
      <c r="A145" s="18">
        <v>116.0</v>
      </c>
      <c r="B145" s="16" t="s">
        <v>188</v>
      </c>
      <c r="C145" s="35">
        <f t="shared" si="215"/>
        <v>0</v>
      </c>
      <c r="D145" s="19">
        <v>0.0</v>
      </c>
      <c r="E145" s="19">
        <v>0.0</v>
      </c>
      <c r="F145" s="19">
        <v>0.0</v>
      </c>
      <c r="G145" s="19">
        <v>0.0</v>
      </c>
      <c r="H145" s="36">
        <f t="shared" si="216"/>
        <v>0</v>
      </c>
      <c r="I145" s="17"/>
      <c r="J145" s="17"/>
      <c r="K145" s="17"/>
      <c r="L145" s="17"/>
      <c r="M145" s="36">
        <f t="shared" si="217"/>
        <v>0</v>
      </c>
      <c r="N145" s="17"/>
      <c r="O145" s="17"/>
      <c r="P145" s="17"/>
      <c r="Q145" s="17"/>
      <c r="R145" s="36">
        <f t="shared" si="218"/>
        <v>0</v>
      </c>
      <c r="S145" s="17"/>
      <c r="T145" s="17"/>
      <c r="U145" s="17"/>
      <c r="V145" s="17"/>
      <c r="W145" s="36">
        <f t="shared" si="219"/>
        <v>0</v>
      </c>
      <c r="X145" s="17"/>
      <c r="Y145" s="17"/>
      <c r="Z145" s="17"/>
      <c r="AA145" s="17"/>
      <c r="AB145" s="36">
        <f t="shared" si="220"/>
        <v>0</v>
      </c>
      <c r="AC145" s="17"/>
      <c r="AD145" s="17"/>
      <c r="AE145" s="17"/>
      <c r="AF145" s="17"/>
      <c r="AG145" s="36">
        <f t="shared" si="221"/>
        <v>0</v>
      </c>
      <c r="AH145" s="17"/>
      <c r="AI145" s="17"/>
      <c r="AJ145" s="17"/>
      <c r="AK145" s="17"/>
      <c r="AL145" s="36">
        <f t="shared" si="222"/>
        <v>0</v>
      </c>
      <c r="AM145" s="17"/>
      <c r="AN145" s="17"/>
      <c r="AO145" s="17"/>
      <c r="AP145" s="17"/>
      <c r="AQ145" s="36">
        <f t="shared" si="223"/>
        <v>0</v>
      </c>
      <c r="AR145" s="17"/>
      <c r="AS145" s="17"/>
      <c r="AT145" s="17"/>
      <c r="AU145" s="17"/>
      <c r="AV145" s="36">
        <f t="shared" si="224"/>
        <v>0</v>
      </c>
      <c r="AW145" s="17"/>
      <c r="AX145" s="17"/>
      <c r="AY145" s="17"/>
      <c r="AZ145" s="17"/>
      <c r="BA145" s="36">
        <f t="shared" si="225"/>
        <v>0</v>
      </c>
    </row>
    <row r="146" ht="12.75" customHeight="1">
      <c r="A146" s="18">
        <v>117.0</v>
      </c>
      <c r="B146" s="16" t="s">
        <v>189</v>
      </c>
      <c r="C146" s="35">
        <f t="shared" si="215"/>
        <v>0</v>
      </c>
      <c r="D146" s="19">
        <v>0.0</v>
      </c>
      <c r="E146" s="19">
        <v>0.0</v>
      </c>
      <c r="F146" s="19">
        <v>0.0</v>
      </c>
      <c r="G146" s="19">
        <v>0.0</v>
      </c>
      <c r="H146" s="36">
        <f t="shared" si="216"/>
        <v>0</v>
      </c>
      <c r="I146" s="17"/>
      <c r="J146" s="17"/>
      <c r="K146" s="17"/>
      <c r="L146" s="17"/>
      <c r="M146" s="36">
        <f t="shared" si="217"/>
        <v>0</v>
      </c>
      <c r="N146" s="17"/>
      <c r="O146" s="17"/>
      <c r="P146" s="17"/>
      <c r="Q146" s="17"/>
      <c r="R146" s="36">
        <f t="shared" si="218"/>
        <v>0</v>
      </c>
      <c r="S146" s="17"/>
      <c r="T146" s="17"/>
      <c r="U146" s="17"/>
      <c r="V146" s="17"/>
      <c r="W146" s="36">
        <f t="shared" si="219"/>
        <v>0</v>
      </c>
      <c r="X146" s="17"/>
      <c r="Y146" s="17"/>
      <c r="Z146" s="17"/>
      <c r="AA146" s="17"/>
      <c r="AB146" s="36">
        <f t="shared" si="220"/>
        <v>0</v>
      </c>
      <c r="AC146" s="17"/>
      <c r="AD146" s="17"/>
      <c r="AE146" s="17"/>
      <c r="AF146" s="17"/>
      <c r="AG146" s="36">
        <f t="shared" si="221"/>
        <v>0</v>
      </c>
      <c r="AH146" s="17"/>
      <c r="AI146" s="17"/>
      <c r="AJ146" s="17"/>
      <c r="AK146" s="17"/>
      <c r="AL146" s="36">
        <f t="shared" si="222"/>
        <v>0</v>
      </c>
      <c r="AM146" s="17"/>
      <c r="AN146" s="17"/>
      <c r="AO146" s="17"/>
      <c r="AP146" s="17"/>
      <c r="AQ146" s="36">
        <f t="shared" si="223"/>
        <v>0</v>
      </c>
      <c r="AR146" s="17"/>
      <c r="AS146" s="17"/>
      <c r="AT146" s="17"/>
      <c r="AU146" s="17"/>
      <c r="AV146" s="36">
        <f t="shared" si="224"/>
        <v>0</v>
      </c>
      <c r="AW146" s="17"/>
      <c r="AX146" s="17"/>
      <c r="AY146" s="17"/>
      <c r="AZ146" s="17"/>
      <c r="BA146" s="36">
        <f t="shared" si="225"/>
        <v>0</v>
      </c>
    </row>
    <row r="147" ht="12.75" customHeight="1">
      <c r="A147" s="18">
        <v>118.0</v>
      </c>
      <c r="B147" s="16" t="s">
        <v>45</v>
      </c>
      <c r="C147" s="35">
        <f t="shared" si="215"/>
        <v>0</v>
      </c>
      <c r="D147" s="19">
        <v>0.0</v>
      </c>
      <c r="E147" s="19">
        <v>0.0</v>
      </c>
      <c r="F147" s="19">
        <v>0.0</v>
      </c>
      <c r="G147" s="19">
        <v>0.0</v>
      </c>
      <c r="H147" s="36">
        <f t="shared" si="216"/>
        <v>0</v>
      </c>
      <c r="I147" s="17"/>
      <c r="J147" s="17"/>
      <c r="K147" s="17"/>
      <c r="L147" s="17"/>
      <c r="M147" s="36">
        <f t="shared" si="217"/>
        <v>0</v>
      </c>
      <c r="N147" s="17"/>
      <c r="O147" s="17"/>
      <c r="P147" s="17"/>
      <c r="Q147" s="17"/>
      <c r="R147" s="36">
        <f t="shared" si="218"/>
        <v>0</v>
      </c>
      <c r="S147" s="17"/>
      <c r="T147" s="17"/>
      <c r="U147" s="17"/>
      <c r="V147" s="17"/>
      <c r="W147" s="36">
        <f t="shared" si="219"/>
        <v>0</v>
      </c>
      <c r="X147" s="17"/>
      <c r="Y147" s="17"/>
      <c r="Z147" s="17"/>
      <c r="AA147" s="17"/>
      <c r="AB147" s="36">
        <f t="shared" si="220"/>
        <v>0</v>
      </c>
      <c r="AC147" s="17"/>
      <c r="AD147" s="17"/>
      <c r="AE147" s="17"/>
      <c r="AF147" s="17"/>
      <c r="AG147" s="36">
        <f t="shared" si="221"/>
        <v>0</v>
      </c>
      <c r="AH147" s="17"/>
      <c r="AI147" s="17"/>
      <c r="AJ147" s="17"/>
      <c r="AK147" s="17"/>
      <c r="AL147" s="36">
        <f t="shared" si="222"/>
        <v>0</v>
      </c>
      <c r="AM147" s="17"/>
      <c r="AN147" s="17"/>
      <c r="AO147" s="17"/>
      <c r="AP147" s="17"/>
      <c r="AQ147" s="36">
        <f t="shared" si="223"/>
        <v>0</v>
      </c>
      <c r="AR147" s="17"/>
      <c r="AS147" s="17"/>
      <c r="AT147" s="17"/>
      <c r="AU147" s="17"/>
      <c r="AV147" s="36">
        <f t="shared" si="224"/>
        <v>0</v>
      </c>
      <c r="AW147" s="17"/>
      <c r="AX147" s="17"/>
      <c r="AY147" s="17"/>
      <c r="AZ147" s="17"/>
      <c r="BA147" s="36">
        <f t="shared" si="225"/>
        <v>0</v>
      </c>
    </row>
    <row r="148" ht="12.75" customHeight="1">
      <c r="A148" s="12">
        <v>119.0</v>
      </c>
      <c r="B148" s="13" t="s">
        <v>190</v>
      </c>
      <c r="C148" s="14">
        <f t="shared" si="215"/>
        <v>0.25</v>
      </c>
      <c r="D148" s="14"/>
      <c r="E148" s="28">
        <v>0.125</v>
      </c>
      <c r="F148" s="14"/>
      <c r="G148" s="28">
        <v>0.125</v>
      </c>
      <c r="H148" s="14">
        <f t="shared" si="216"/>
        <v>0.25</v>
      </c>
      <c r="I148" s="14"/>
      <c r="J148" s="14"/>
      <c r="K148" s="14"/>
      <c r="L148" s="14"/>
      <c r="M148" s="14">
        <f t="shared" si="217"/>
        <v>0</v>
      </c>
      <c r="N148" s="14"/>
      <c r="O148" s="14"/>
      <c r="P148" s="14"/>
      <c r="Q148" s="14"/>
      <c r="R148" s="14">
        <f t="shared" si="218"/>
        <v>0</v>
      </c>
      <c r="S148" s="14"/>
      <c r="T148" s="14"/>
      <c r="U148" s="14"/>
      <c r="V148" s="14"/>
      <c r="W148" s="14">
        <f t="shared" si="219"/>
        <v>0</v>
      </c>
      <c r="X148" s="14"/>
      <c r="Y148" s="14"/>
      <c r="Z148" s="14"/>
      <c r="AA148" s="14"/>
      <c r="AB148" s="14">
        <f t="shared" si="220"/>
        <v>0</v>
      </c>
      <c r="AC148" s="14"/>
      <c r="AD148" s="14"/>
      <c r="AE148" s="14"/>
      <c r="AF148" s="14"/>
      <c r="AG148" s="14">
        <f t="shared" si="221"/>
        <v>0</v>
      </c>
      <c r="AH148" s="14"/>
      <c r="AI148" s="14"/>
      <c r="AJ148" s="14"/>
      <c r="AK148" s="14"/>
      <c r="AL148" s="14">
        <f t="shared" si="222"/>
        <v>0</v>
      </c>
      <c r="AM148" s="14"/>
      <c r="AN148" s="14"/>
      <c r="AO148" s="14"/>
      <c r="AP148" s="14"/>
      <c r="AQ148" s="14">
        <f t="shared" si="223"/>
        <v>0</v>
      </c>
      <c r="AR148" s="14"/>
      <c r="AS148" s="14"/>
      <c r="AT148" s="14"/>
      <c r="AU148" s="14"/>
      <c r="AV148" s="14">
        <f t="shared" si="224"/>
        <v>0</v>
      </c>
      <c r="AW148" s="14"/>
      <c r="AX148" s="14"/>
      <c r="AY148" s="14"/>
      <c r="AZ148" s="14"/>
      <c r="BA148" s="14">
        <f t="shared" si="225"/>
        <v>0</v>
      </c>
    </row>
    <row r="149" ht="12.75" customHeight="1">
      <c r="A149" s="12">
        <v>120.0</v>
      </c>
      <c r="B149" s="13" t="s">
        <v>191</v>
      </c>
      <c r="C149" s="14">
        <f t="shared" si="215"/>
        <v>0</v>
      </c>
      <c r="D149" s="14"/>
      <c r="E149" s="14"/>
      <c r="F149" s="14"/>
      <c r="G149" s="14"/>
      <c r="H149" s="14">
        <f t="shared" si="216"/>
        <v>0</v>
      </c>
      <c r="I149" s="14"/>
      <c r="J149" s="14"/>
      <c r="K149" s="14"/>
      <c r="L149" s="14"/>
      <c r="M149" s="14">
        <f t="shared" si="217"/>
        <v>0</v>
      </c>
      <c r="N149" s="14"/>
      <c r="O149" s="14"/>
      <c r="P149" s="14"/>
      <c r="Q149" s="14"/>
      <c r="R149" s="14">
        <f t="shared" si="218"/>
        <v>0</v>
      </c>
      <c r="S149" s="14"/>
      <c r="T149" s="14"/>
      <c r="U149" s="14"/>
      <c r="V149" s="14"/>
      <c r="W149" s="14">
        <f t="shared" si="219"/>
        <v>0</v>
      </c>
      <c r="X149" s="14"/>
      <c r="Y149" s="14"/>
      <c r="Z149" s="14"/>
      <c r="AA149" s="14"/>
      <c r="AB149" s="14">
        <f t="shared" si="220"/>
        <v>0</v>
      </c>
      <c r="AC149" s="14"/>
      <c r="AD149" s="14"/>
      <c r="AE149" s="14"/>
      <c r="AF149" s="14"/>
      <c r="AG149" s="14">
        <f t="shared" si="221"/>
        <v>0</v>
      </c>
      <c r="AH149" s="14"/>
      <c r="AI149" s="14"/>
      <c r="AJ149" s="14"/>
      <c r="AK149" s="14"/>
      <c r="AL149" s="14">
        <f t="shared" si="222"/>
        <v>0</v>
      </c>
      <c r="AM149" s="14"/>
      <c r="AN149" s="14"/>
      <c r="AO149" s="14"/>
      <c r="AP149" s="14"/>
      <c r="AQ149" s="14">
        <f t="shared" si="223"/>
        <v>0</v>
      </c>
      <c r="AR149" s="14"/>
      <c r="AS149" s="14"/>
      <c r="AT149" s="14"/>
      <c r="AU149" s="14"/>
      <c r="AV149" s="14">
        <f t="shared" si="224"/>
        <v>0</v>
      </c>
      <c r="AW149" s="14"/>
      <c r="AX149" s="14"/>
      <c r="AY149" s="14"/>
      <c r="AZ149" s="14"/>
      <c r="BA149" s="14">
        <f t="shared" si="225"/>
        <v>0</v>
      </c>
    </row>
    <row r="150" ht="12.75" customHeight="1">
      <c r="A150" s="12" t="s">
        <v>192</v>
      </c>
      <c r="B150" s="13" t="s">
        <v>193</v>
      </c>
      <c r="C150" s="14">
        <f t="shared" ref="C150:BA150" si="226">SUM(C151:C153)</f>
        <v>0</v>
      </c>
      <c r="D150" s="14">
        <f t="shared" si="226"/>
        <v>0</v>
      </c>
      <c r="E150" s="14">
        <f t="shared" si="226"/>
        <v>0</v>
      </c>
      <c r="F150" s="14">
        <f t="shared" si="226"/>
        <v>0</v>
      </c>
      <c r="G150" s="14">
        <f t="shared" si="226"/>
        <v>0</v>
      </c>
      <c r="H150" s="14">
        <f t="shared" si="226"/>
        <v>0</v>
      </c>
      <c r="I150" s="14">
        <f t="shared" si="226"/>
        <v>0</v>
      </c>
      <c r="J150" s="14">
        <f t="shared" si="226"/>
        <v>0</v>
      </c>
      <c r="K150" s="14">
        <f t="shared" si="226"/>
        <v>0</v>
      </c>
      <c r="L150" s="14">
        <f t="shared" si="226"/>
        <v>0</v>
      </c>
      <c r="M150" s="14">
        <f t="shared" si="226"/>
        <v>0</v>
      </c>
      <c r="N150" s="14">
        <f t="shared" si="226"/>
        <v>0</v>
      </c>
      <c r="O150" s="14">
        <f t="shared" si="226"/>
        <v>0</v>
      </c>
      <c r="P150" s="14">
        <f t="shared" si="226"/>
        <v>0</v>
      </c>
      <c r="Q150" s="14">
        <f t="shared" si="226"/>
        <v>0</v>
      </c>
      <c r="R150" s="14">
        <f t="shared" si="226"/>
        <v>0</v>
      </c>
      <c r="S150" s="14">
        <f t="shared" si="226"/>
        <v>0</v>
      </c>
      <c r="T150" s="14">
        <f t="shared" si="226"/>
        <v>0</v>
      </c>
      <c r="U150" s="14">
        <f t="shared" si="226"/>
        <v>0</v>
      </c>
      <c r="V150" s="14">
        <f t="shared" si="226"/>
        <v>0</v>
      </c>
      <c r="W150" s="14">
        <f t="shared" si="226"/>
        <v>0</v>
      </c>
      <c r="X150" s="14">
        <f t="shared" si="226"/>
        <v>0</v>
      </c>
      <c r="Y150" s="14">
        <f t="shared" si="226"/>
        <v>0</v>
      </c>
      <c r="Z150" s="14">
        <f t="shared" si="226"/>
        <v>0</v>
      </c>
      <c r="AA150" s="14">
        <f t="shared" si="226"/>
        <v>0</v>
      </c>
      <c r="AB150" s="14">
        <f t="shared" si="226"/>
        <v>0</v>
      </c>
      <c r="AC150" s="14">
        <f t="shared" si="226"/>
        <v>0</v>
      </c>
      <c r="AD150" s="14">
        <f t="shared" si="226"/>
        <v>0</v>
      </c>
      <c r="AE150" s="14">
        <f t="shared" si="226"/>
        <v>0</v>
      </c>
      <c r="AF150" s="14">
        <f t="shared" si="226"/>
        <v>0</v>
      </c>
      <c r="AG150" s="14">
        <f t="shared" si="226"/>
        <v>0</v>
      </c>
      <c r="AH150" s="14">
        <f t="shared" si="226"/>
        <v>0</v>
      </c>
      <c r="AI150" s="14">
        <f t="shared" si="226"/>
        <v>0</v>
      </c>
      <c r="AJ150" s="14">
        <f t="shared" si="226"/>
        <v>0</v>
      </c>
      <c r="AK150" s="14">
        <f t="shared" si="226"/>
        <v>0</v>
      </c>
      <c r="AL150" s="14">
        <f t="shared" si="226"/>
        <v>0</v>
      </c>
      <c r="AM150" s="14">
        <f t="shared" si="226"/>
        <v>0</v>
      </c>
      <c r="AN150" s="14">
        <f t="shared" si="226"/>
        <v>0</v>
      </c>
      <c r="AO150" s="14">
        <f t="shared" si="226"/>
        <v>0</v>
      </c>
      <c r="AP150" s="14">
        <f t="shared" si="226"/>
        <v>0</v>
      </c>
      <c r="AQ150" s="14">
        <f t="shared" si="226"/>
        <v>0</v>
      </c>
      <c r="AR150" s="14">
        <f t="shared" si="226"/>
        <v>0</v>
      </c>
      <c r="AS150" s="14">
        <f t="shared" si="226"/>
        <v>0</v>
      </c>
      <c r="AT150" s="14">
        <f t="shared" si="226"/>
        <v>0</v>
      </c>
      <c r="AU150" s="14">
        <f t="shared" si="226"/>
        <v>0</v>
      </c>
      <c r="AV150" s="14">
        <f t="shared" si="226"/>
        <v>0</v>
      </c>
      <c r="AW150" s="14">
        <f t="shared" si="226"/>
        <v>0</v>
      </c>
      <c r="AX150" s="14">
        <f t="shared" si="226"/>
        <v>0</v>
      </c>
      <c r="AY150" s="14">
        <f t="shared" si="226"/>
        <v>0</v>
      </c>
      <c r="AZ150" s="14">
        <f t="shared" si="226"/>
        <v>0</v>
      </c>
      <c r="BA150" s="14">
        <f t="shared" si="226"/>
        <v>0</v>
      </c>
    </row>
    <row r="151" ht="12.75" customHeight="1">
      <c r="A151" s="18">
        <v>121.0</v>
      </c>
      <c r="B151" s="16" t="s">
        <v>194</v>
      </c>
      <c r="C151" s="35">
        <f t="shared" ref="C151:C153" si="227">H151+M151+R151+W151+AB151+AG151+AL151+AQ151+AV151+BA151</f>
        <v>0</v>
      </c>
      <c r="D151" s="17"/>
      <c r="E151" s="17"/>
      <c r="F151" s="17"/>
      <c r="G151" s="17"/>
      <c r="H151" s="36">
        <f t="shared" ref="H151:H153" si="228">SUM(D151:G151)</f>
        <v>0</v>
      </c>
      <c r="I151" s="17"/>
      <c r="J151" s="17"/>
      <c r="K151" s="17"/>
      <c r="L151" s="17"/>
      <c r="M151" s="36">
        <f t="shared" ref="M151:M153" si="229">SUM(I151:L151)</f>
        <v>0</v>
      </c>
      <c r="N151" s="17"/>
      <c r="O151" s="17"/>
      <c r="P151" s="17"/>
      <c r="Q151" s="17"/>
      <c r="R151" s="36">
        <f t="shared" ref="R151:R153" si="230">SUM(N151:Q151)</f>
        <v>0</v>
      </c>
      <c r="S151" s="17"/>
      <c r="T151" s="17"/>
      <c r="U151" s="17"/>
      <c r="V151" s="17"/>
      <c r="W151" s="36">
        <f t="shared" ref="W151:W153" si="231">SUM(S151:V151)</f>
        <v>0</v>
      </c>
      <c r="X151" s="17"/>
      <c r="Y151" s="17"/>
      <c r="Z151" s="17"/>
      <c r="AA151" s="17"/>
      <c r="AB151" s="36">
        <f t="shared" ref="AB151:AB153" si="232">SUM(X151:AA151)</f>
        <v>0</v>
      </c>
      <c r="AC151" s="17"/>
      <c r="AD151" s="17"/>
      <c r="AE151" s="17"/>
      <c r="AF151" s="17"/>
      <c r="AG151" s="36">
        <f t="shared" ref="AG151:AG153" si="233">SUM(AC151:AF151)</f>
        <v>0</v>
      </c>
      <c r="AH151" s="17"/>
      <c r="AI151" s="17"/>
      <c r="AJ151" s="17"/>
      <c r="AK151" s="17"/>
      <c r="AL151" s="36">
        <f t="shared" ref="AL151:AL153" si="234">SUM(AH151:AK151)</f>
        <v>0</v>
      </c>
      <c r="AM151" s="17"/>
      <c r="AN151" s="17"/>
      <c r="AO151" s="17"/>
      <c r="AP151" s="17"/>
      <c r="AQ151" s="36">
        <f t="shared" ref="AQ151:AQ153" si="235">SUM(AM151:AP151)</f>
        <v>0</v>
      </c>
      <c r="AR151" s="17"/>
      <c r="AS151" s="17"/>
      <c r="AT151" s="17"/>
      <c r="AU151" s="17"/>
      <c r="AV151" s="36">
        <f t="shared" ref="AV151:AV153" si="236">SUM(AR151:AU151)</f>
        <v>0</v>
      </c>
      <c r="AW151" s="17"/>
      <c r="AX151" s="17"/>
      <c r="AY151" s="17"/>
      <c r="AZ151" s="17"/>
      <c r="BA151" s="36">
        <f t="shared" ref="BA151:BA153" si="237">SUM(AW151:AZ151)</f>
        <v>0</v>
      </c>
    </row>
    <row r="152" ht="12.75" customHeight="1">
      <c r="A152" s="18">
        <v>122.0</v>
      </c>
      <c r="B152" s="16" t="s">
        <v>195</v>
      </c>
      <c r="C152" s="35">
        <f t="shared" si="227"/>
        <v>0</v>
      </c>
      <c r="D152" s="17"/>
      <c r="E152" s="17"/>
      <c r="F152" s="17"/>
      <c r="G152" s="17"/>
      <c r="H152" s="36">
        <f t="shared" si="228"/>
        <v>0</v>
      </c>
      <c r="I152" s="17"/>
      <c r="J152" s="17"/>
      <c r="K152" s="17"/>
      <c r="L152" s="17"/>
      <c r="M152" s="36">
        <f t="shared" si="229"/>
        <v>0</v>
      </c>
      <c r="N152" s="17"/>
      <c r="O152" s="17"/>
      <c r="P152" s="17"/>
      <c r="Q152" s="17"/>
      <c r="R152" s="36">
        <f t="shared" si="230"/>
        <v>0</v>
      </c>
      <c r="S152" s="17"/>
      <c r="T152" s="17"/>
      <c r="U152" s="17"/>
      <c r="V152" s="17"/>
      <c r="W152" s="36">
        <f t="shared" si="231"/>
        <v>0</v>
      </c>
      <c r="X152" s="17"/>
      <c r="Y152" s="17"/>
      <c r="Z152" s="17"/>
      <c r="AA152" s="17"/>
      <c r="AB152" s="36">
        <f t="shared" si="232"/>
        <v>0</v>
      </c>
      <c r="AC152" s="17"/>
      <c r="AD152" s="17"/>
      <c r="AE152" s="17"/>
      <c r="AF152" s="17"/>
      <c r="AG152" s="36">
        <f t="shared" si="233"/>
        <v>0</v>
      </c>
      <c r="AH152" s="17"/>
      <c r="AI152" s="17"/>
      <c r="AJ152" s="17"/>
      <c r="AK152" s="17"/>
      <c r="AL152" s="36">
        <f t="shared" si="234"/>
        <v>0</v>
      </c>
      <c r="AM152" s="17"/>
      <c r="AN152" s="17"/>
      <c r="AO152" s="17"/>
      <c r="AP152" s="17"/>
      <c r="AQ152" s="36">
        <f t="shared" si="235"/>
        <v>0</v>
      </c>
      <c r="AR152" s="17"/>
      <c r="AS152" s="17"/>
      <c r="AT152" s="17"/>
      <c r="AU152" s="17"/>
      <c r="AV152" s="36">
        <f t="shared" si="236"/>
        <v>0</v>
      </c>
      <c r="AW152" s="17"/>
      <c r="AX152" s="17"/>
      <c r="AY152" s="17"/>
      <c r="AZ152" s="17"/>
      <c r="BA152" s="36">
        <f t="shared" si="237"/>
        <v>0</v>
      </c>
    </row>
    <row r="153" ht="12.75" customHeight="1">
      <c r="A153" s="18">
        <v>123.0</v>
      </c>
      <c r="B153" s="16" t="s">
        <v>196</v>
      </c>
      <c r="C153" s="35">
        <f t="shared" si="227"/>
        <v>0</v>
      </c>
      <c r="D153" s="17"/>
      <c r="E153" s="17"/>
      <c r="F153" s="17"/>
      <c r="G153" s="17"/>
      <c r="H153" s="36">
        <f t="shared" si="228"/>
        <v>0</v>
      </c>
      <c r="I153" s="17"/>
      <c r="J153" s="17"/>
      <c r="K153" s="17"/>
      <c r="L153" s="17"/>
      <c r="M153" s="36">
        <f t="shared" si="229"/>
        <v>0</v>
      </c>
      <c r="N153" s="17"/>
      <c r="O153" s="17"/>
      <c r="P153" s="17"/>
      <c r="Q153" s="17"/>
      <c r="R153" s="36">
        <f t="shared" si="230"/>
        <v>0</v>
      </c>
      <c r="S153" s="17"/>
      <c r="T153" s="17"/>
      <c r="U153" s="17"/>
      <c r="V153" s="17"/>
      <c r="W153" s="36">
        <f t="shared" si="231"/>
        <v>0</v>
      </c>
      <c r="X153" s="17"/>
      <c r="Y153" s="17"/>
      <c r="Z153" s="17"/>
      <c r="AA153" s="17"/>
      <c r="AB153" s="36">
        <f t="shared" si="232"/>
        <v>0</v>
      </c>
      <c r="AC153" s="17"/>
      <c r="AD153" s="17"/>
      <c r="AE153" s="17"/>
      <c r="AF153" s="17"/>
      <c r="AG153" s="36">
        <f t="shared" si="233"/>
        <v>0</v>
      </c>
      <c r="AH153" s="17"/>
      <c r="AI153" s="17"/>
      <c r="AJ153" s="17"/>
      <c r="AK153" s="17"/>
      <c r="AL153" s="36">
        <f t="shared" si="234"/>
        <v>0</v>
      </c>
      <c r="AM153" s="17"/>
      <c r="AN153" s="17"/>
      <c r="AO153" s="17"/>
      <c r="AP153" s="17"/>
      <c r="AQ153" s="36">
        <f t="shared" si="235"/>
        <v>0</v>
      </c>
      <c r="AR153" s="17"/>
      <c r="AS153" s="17"/>
      <c r="AT153" s="17"/>
      <c r="AU153" s="17"/>
      <c r="AV153" s="36">
        <f t="shared" si="236"/>
        <v>0</v>
      </c>
      <c r="AW153" s="17"/>
      <c r="AX153" s="17"/>
      <c r="AY153" s="17"/>
      <c r="AZ153" s="17"/>
      <c r="BA153" s="36">
        <f t="shared" si="237"/>
        <v>0</v>
      </c>
    </row>
    <row r="154" ht="12.75" customHeight="1">
      <c r="A154" s="12" t="s">
        <v>197</v>
      </c>
      <c r="B154" s="13" t="s">
        <v>198</v>
      </c>
      <c r="C154" s="14">
        <f t="shared" ref="C154:BA154" si="238">SUM(C155:C157)</f>
        <v>0</v>
      </c>
      <c r="D154" s="14">
        <f t="shared" si="238"/>
        <v>0</v>
      </c>
      <c r="E154" s="14">
        <f t="shared" si="238"/>
        <v>0</v>
      </c>
      <c r="F154" s="14">
        <f t="shared" si="238"/>
        <v>0</v>
      </c>
      <c r="G154" s="14">
        <f t="shared" si="238"/>
        <v>0</v>
      </c>
      <c r="H154" s="14">
        <f t="shared" si="238"/>
        <v>0</v>
      </c>
      <c r="I154" s="14">
        <f t="shared" si="238"/>
        <v>0</v>
      </c>
      <c r="J154" s="14">
        <f t="shared" si="238"/>
        <v>0</v>
      </c>
      <c r="K154" s="14">
        <f t="shared" si="238"/>
        <v>0</v>
      </c>
      <c r="L154" s="14">
        <f t="shared" si="238"/>
        <v>0</v>
      </c>
      <c r="M154" s="14">
        <f t="shared" si="238"/>
        <v>0</v>
      </c>
      <c r="N154" s="14">
        <f t="shared" si="238"/>
        <v>0</v>
      </c>
      <c r="O154" s="14">
        <f t="shared" si="238"/>
        <v>0</v>
      </c>
      <c r="P154" s="14">
        <f t="shared" si="238"/>
        <v>0</v>
      </c>
      <c r="Q154" s="14">
        <f t="shared" si="238"/>
        <v>0</v>
      </c>
      <c r="R154" s="14">
        <f t="shared" si="238"/>
        <v>0</v>
      </c>
      <c r="S154" s="14">
        <f t="shared" si="238"/>
        <v>0</v>
      </c>
      <c r="T154" s="14">
        <f t="shared" si="238"/>
        <v>0</v>
      </c>
      <c r="U154" s="14">
        <f t="shared" si="238"/>
        <v>0</v>
      </c>
      <c r="V154" s="14">
        <f t="shared" si="238"/>
        <v>0</v>
      </c>
      <c r="W154" s="14">
        <f t="shared" si="238"/>
        <v>0</v>
      </c>
      <c r="X154" s="14">
        <f t="shared" si="238"/>
        <v>0</v>
      </c>
      <c r="Y154" s="14">
        <f t="shared" si="238"/>
        <v>0</v>
      </c>
      <c r="Z154" s="14">
        <f t="shared" si="238"/>
        <v>0</v>
      </c>
      <c r="AA154" s="14">
        <f t="shared" si="238"/>
        <v>0</v>
      </c>
      <c r="AB154" s="14">
        <f t="shared" si="238"/>
        <v>0</v>
      </c>
      <c r="AC154" s="14">
        <f t="shared" si="238"/>
        <v>0</v>
      </c>
      <c r="AD154" s="14">
        <f t="shared" si="238"/>
        <v>0</v>
      </c>
      <c r="AE154" s="14">
        <f t="shared" si="238"/>
        <v>0</v>
      </c>
      <c r="AF154" s="14">
        <f t="shared" si="238"/>
        <v>0</v>
      </c>
      <c r="AG154" s="14">
        <f t="shared" si="238"/>
        <v>0</v>
      </c>
      <c r="AH154" s="14">
        <f t="shared" si="238"/>
        <v>0</v>
      </c>
      <c r="AI154" s="14">
        <f t="shared" si="238"/>
        <v>0</v>
      </c>
      <c r="AJ154" s="14">
        <f t="shared" si="238"/>
        <v>0</v>
      </c>
      <c r="AK154" s="14">
        <f t="shared" si="238"/>
        <v>0</v>
      </c>
      <c r="AL154" s="14">
        <f t="shared" si="238"/>
        <v>0</v>
      </c>
      <c r="AM154" s="14">
        <f t="shared" si="238"/>
        <v>0</v>
      </c>
      <c r="AN154" s="14">
        <f t="shared" si="238"/>
        <v>0</v>
      </c>
      <c r="AO154" s="14">
        <f t="shared" si="238"/>
        <v>0</v>
      </c>
      <c r="AP154" s="14">
        <f t="shared" si="238"/>
        <v>0</v>
      </c>
      <c r="AQ154" s="14">
        <f t="shared" si="238"/>
        <v>0</v>
      </c>
      <c r="AR154" s="14">
        <f t="shared" si="238"/>
        <v>0</v>
      </c>
      <c r="AS154" s="14">
        <f t="shared" si="238"/>
        <v>0</v>
      </c>
      <c r="AT154" s="14">
        <f t="shared" si="238"/>
        <v>0</v>
      </c>
      <c r="AU154" s="14">
        <f t="shared" si="238"/>
        <v>0</v>
      </c>
      <c r="AV154" s="14">
        <f t="shared" si="238"/>
        <v>0</v>
      </c>
      <c r="AW154" s="14">
        <f t="shared" si="238"/>
        <v>0</v>
      </c>
      <c r="AX154" s="14">
        <f t="shared" si="238"/>
        <v>0</v>
      </c>
      <c r="AY154" s="14">
        <f t="shared" si="238"/>
        <v>0</v>
      </c>
      <c r="AZ154" s="14">
        <f t="shared" si="238"/>
        <v>0</v>
      </c>
      <c r="BA154" s="14">
        <f t="shared" si="238"/>
        <v>0</v>
      </c>
    </row>
    <row r="155" ht="12.75" customHeight="1">
      <c r="A155" s="18">
        <v>124.0</v>
      </c>
      <c r="B155" s="16" t="s">
        <v>199</v>
      </c>
      <c r="C155" s="35">
        <f t="shared" ref="C155:C157" si="239">H155+M155+R155+W155+AB155+AG155+AL155+AQ155+AV155+BA155</f>
        <v>0</v>
      </c>
      <c r="D155" s="17"/>
      <c r="E155" s="17"/>
      <c r="F155" s="17"/>
      <c r="G155" s="17"/>
      <c r="H155" s="36">
        <f t="shared" ref="H155:H157" si="240">SUM(D155:G155)</f>
        <v>0</v>
      </c>
      <c r="I155" s="17"/>
      <c r="J155" s="17"/>
      <c r="K155" s="17"/>
      <c r="L155" s="17"/>
      <c r="M155" s="36">
        <f t="shared" ref="M155:M157" si="241">SUM(I155:L155)</f>
        <v>0</v>
      </c>
      <c r="N155" s="17"/>
      <c r="O155" s="17"/>
      <c r="P155" s="17"/>
      <c r="Q155" s="17"/>
      <c r="R155" s="36">
        <f t="shared" ref="R155:R157" si="242">SUM(N155:Q155)</f>
        <v>0</v>
      </c>
      <c r="S155" s="17"/>
      <c r="T155" s="17"/>
      <c r="U155" s="17"/>
      <c r="V155" s="17"/>
      <c r="W155" s="36">
        <f t="shared" ref="W155:W157" si="243">SUM(S155:V155)</f>
        <v>0</v>
      </c>
      <c r="X155" s="17"/>
      <c r="Y155" s="17"/>
      <c r="Z155" s="17"/>
      <c r="AA155" s="17"/>
      <c r="AB155" s="36">
        <f t="shared" ref="AB155:AB157" si="244">SUM(X155:AA155)</f>
        <v>0</v>
      </c>
      <c r="AC155" s="17"/>
      <c r="AD155" s="17"/>
      <c r="AE155" s="17"/>
      <c r="AF155" s="17"/>
      <c r="AG155" s="36">
        <f t="shared" ref="AG155:AG157" si="245">SUM(AC155:AF155)</f>
        <v>0</v>
      </c>
      <c r="AH155" s="17"/>
      <c r="AI155" s="17"/>
      <c r="AJ155" s="17"/>
      <c r="AK155" s="17"/>
      <c r="AL155" s="36">
        <f t="shared" ref="AL155:AL157" si="246">SUM(AH155:AK155)</f>
        <v>0</v>
      </c>
      <c r="AM155" s="17"/>
      <c r="AN155" s="17"/>
      <c r="AO155" s="17"/>
      <c r="AP155" s="17"/>
      <c r="AQ155" s="36">
        <f t="shared" ref="AQ155:AQ157" si="247">SUM(AM155:AP155)</f>
        <v>0</v>
      </c>
      <c r="AR155" s="17"/>
      <c r="AS155" s="17"/>
      <c r="AT155" s="17"/>
      <c r="AU155" s="17"/>
      <c r="AV155" s="36">
        <f t="shared" ref="AV155:AV157" si="248">SUM(AR155:AU155)</f>
        <v>0</v>
      </c>
      <c r="AW155" s="17"/>
      <c r="AX155" s="17"/>
      <c r="AY155" s="17"/>
      <c r="AZ155" s="17"/>
      <c r="BA155" s="36">
        <f t="shared" ref="BA155:BA157" si="249">SUM(AW155:AZ155)</f>
        <v>0</v>
      </c>
    </row>
    <row r="156" ht="12.75" customHeight="1">
      <c r="A156" s="18">
        <v>125.0</v>
      </c>
      <c r="B156" s="16" t="s">
        <v>200</v>
      </c>
      <c r="C156" s="35">
        <f t="shared" si="239"/>
        <v>0</v>
      </c>
      <c r="D156" s="17"/>
      <c r="E156" s="17"/>
      <c r="F156" s="17"/>
      <c r="G156" s="17"/>
      <c r="H156" s="36">
        <f t="shared" si="240"/>
        <v>0</v>
      </c>
      <c r="I156" s="17"/>
      <c r="J156" s="17"/>
      <c r="K156" s="17"/>
      <c r="L156" s="17"/>
      <c r="M156" s="36">
        <f t="shared" si="241"/>
        <v>0</v>
      </c>
      <c r="N156" s="17"/>
      <c r="O156" s="17"/>
      <c r="P156" s="17"/>
      <c r="Q156" s="17"/>
      <c r="R156" s="36">
        <f t="shared" si="242"/>
        <v>0</v>
      </c>
      <c r="S156" s="17"/>
      <c r="T156" s="17"/>
      <c r="U156" s="17"/>
      <c r="V156" s="17"/>
      <c r="W156" s="36">
        <f t="shared" si="243"/>
        <v>0</v>
      </c>
      <c r="X156" s="17"/>
      <c r="Y156" s="17"/>
      <c r="Z156" s="17"/>
      <c r="AA156" s="17"/>
      <c r="AB156" s="36">
        <f t="shared" si="244"/>
        <v>0</v>
      </c>
      <c r="AC156" s="17"/>
      <c r="AD156" s="17"/>
      <c r="AE156" s="17"/>
      <c r="AF156" s="17"/>
      <c r="AG156" s="36">
        <f t="shared" si="245"/>
        <v>0</v>
      </c>
      <c r="AH156" s="17"/>
      <c r="AI156" s="17"/>
      <c r="AJ156" s="17"/>
      <c r="AK156" s="17"/>
      <c r="AL156" s="36">
        <f t="shared" si="246"/>
        <v>0</v>
      </c>
      <c r="AM156" s="17"/>
      <c r="AN156" s="17"/>
      <c r="AO156" s="17"/>
      <c r="AP156" s="17"/>
      <c r="AQ156" s="36">
        <f t="shared" si="247"/>
        <v>0</v>
      </c>
      <c r="AR156" s="17"/>
      <c r="AS156" s="17"/>
      <c r="AT156" s="17"/>
      <c r="AU156" s="17"/>
      <c r="AV156" s="36">
        <f t="shared" si="248"/>
        <v>0</v>
      </c>
      <c r="AW156" s="17"/>
      <c r="AX156" s="17"/>
      <c r="AY156" s="17"/>
      <c r="AZ156" s="17"/>
      <c r="BA156" s="36">
        <f t="shared" si="249"/>
        <v>0</v>
      </c>
    </row>
    <row r="157" ht="12.75" customHeight="1">
      <c r="A157" s="18">
        <v>126.0</v>
      </c>
      <c r="B157" s="16" t="s">
        <v>201</v>
      </c>
      <c r="C157" s="35">
        <f t="shared" si="239"/>
        <v>0</v>
      </c>
      <c r="D157" s="17"/>
      <c r="E157" s="17"/>
      <c r="F157" s="17"/>
      <c r="G157" s="17"/>
      <c r="H157" s="36">
        <f t="shared" si="240"/>
        <v>0</v>
      </c>
      <c r="I157" s="17"/>
      <c r="J157" s="17"/>
      <c r="K157" s="17"/>
      <c r="L157" s="17"/>
      <c r="M157" s="36">
        <f t="shared" si="241"/>
        <v>0</v>
      </c>
      <c r="N157" s="17"/>
      <c r="O157" s="17"/>
      <c r="P157" s="17"/>
      <c r="Q157" s="17"/>
      <c r="R157" s="36">
        <f t="shared" si="242"/>
        <v>0</v>
      </c>
      <c r="S157" s="17"/>
      <c r="T157" s="17"/>
      <c r="U157" s="17"/>
      <c r="V157" s="17"/>
      <c r="W157" s="36">
        <f t="shared" si="243"/>
        <v>0</v>
      </c>
      <c r="X157" s="17"/>
      <c r="Y157" s="17"/>
      <c r="Z157" s="17"/>
      <c r="AA157" s="17"/>
      <c r="AB157" s="36">
        <f t="shared" si="244"/>
        <v>0</v>
      </c>
      <c r="AC157" s="17"/>
      <c r="AD157" s="17"/>
      <c r="AE157" s="17"/>
      <c r="AF157" s="17"/>
      <c r="AG157" s="36">
        <f t="shared" si="245"/>
        <v>0</v>
      </c>
      <c r="AH157" s="17"/>
      <c r="AI157" s="17"/>
      <c r="AJ157" s="17"/>
      <c r="AK157" s="17"/>
      <c r="AL157" s="36">
        <f t="shared" si="246"/>
        <v>0</v>
      </c>
      <c r="AM157" s="17"/>
      <c r="AN157" s="17"/>
      <c r="AO157" s="17"/>
      <c r="AP157" s="17"/>
      <c r="AQ157" s="36">
        <f t="shared" si="247"/>
        <v>0</v>
      </c>
      <c r="AR157" s="17"/>
      <c r="AS157" s="17"/>
      <c r="AT157" s="17"/>
      <c r="AU157" s="17"/>
      <c r="AV157" s="36">
        <f t="shared" si="248"/>
        <v>0</v>
      </c>
      <c r="AW157" s="17"/>
      <c r="AX157" s="17"/>
      <c r="AY157" s="17"/>
      <c r="AZ157" s="17"/>
      <c r="BA157" s="36">
        <f t="shared" si="249"/>
        <v>0</v>
      </c>
    </row>
    <row r="158" ht="12.75" customHeight="1">
      <c r="A158" s="9" t="s">
        <v>202</v>
      </c>
      <c r="B158" s="10" t="s">
        <v>203</v>
      </c>
      <c r="C158" s="11">
        <f t="shared" ref="C158:BA158" si="250">C159+C163+C171+C174+C178+C184+C186+C188+C189</f>
        <v>156.715</v>
      </c>
      <c r="D158" s="11">
        <f t="shared" si="250"/>
        <v>23.96</v>
      </c>
      <c r="E158" s="11">
        <f t="shared" si="250"/>
        <v>33.41</v>
      </c>
      <c r="F158" s="11">
        <f t="shared" si="250"/>
        <v>29.23</v>
      </c>
      <c r="G158" s="11">
        <f t="shared" si="250"/>
        <v>28.65</v>
      </c>
      <c r="H158" s="11">
        <f t="shared" si="250"/>
        <v>156.65</v>
      </c>
      <c r="I158" s="11">
        <f t="shared" si="250"/>
        <v>0</v>
      </c>
      <c r="J158" s="11">
        <f t="shared" si="250"/>
        <v>0.065</v>
      </c>
      <c r="K158" s="11">
        <f t="shared" si="250"/>
        <v>0</v>
      </c>
      <c r="L158" s="11">
        <f t="shared" si="250"/>
        <v>0</v>
      </c>
      <c r="M158" s="11">
        <f t="shared" si="250"/>
        <v>0.065</v>
      </c>
      <c r="N158" s="11">
        <f t="shared" si="250"/>
        <v>0</v>
      </c>
      <c r="O158" s="11">
        <f t="shared" si="250"/>
        <v>0</v>
      </c>
      <c r="P158" s="11">
        <f t="shared" si="250"/>
        <v>0</v>
      </c>
      <c r="Q158" s="11">
        <f t="shared" si="250"/>
        <v>0</v>
      </c>
      <c r="R158" s="11">
        <f t="shared" si="250"/>
        <v>0</v>
      </c>
      <c r="S158" s="11">
        <f t="shared" si="250"/>
        <v>0</v>
      </c>
      <c r="T158" s="11">
        <f t="shared" si="250"/>
        <v>0</v>
      </c>
      <c r="U158" s="11">
        <f t="shared" si="250"/>
        <v>0</v>
      </c>
      <c r="V158" s="11">
        <f t="shared" si="250"/>
        <v>0</v>
      </c>
      <c r="W158" s="11">
        <f t="shared" si="250"/>
        <v>0</v>
      </c>
      <c r="X158" s="11">
        <f t="shared" si="250"/>
        <v>0</v>
      </c>
      <c r="Y158" s="11">
        <f t="shared" si="250"/>
        <v>0</v>
      </c>
      <c r="Z158" s="11">
        <f t="shared" si="250"/>
        <v>0</v>
      </c>
      <c r="AA158" s="11">
        <f t="shared" si="250"/>
        <v>0</v>
      </c>
      <c r="AB158" s="11">
        <f t="shared" si="250"/>
        <v>0</v>
      </c>
      <c r="AC158" s="11">
        <f t="shared" si="250"/>
        <v>0</v>
      </c>
      <c r="AD158" s="11">
        <f t="shared" si="250"/>
        <v>0</v>
      </c>
      <c r="AE158" s="11">
        <f t="shared" si="250"/>
        <v>0</v>
      </c>
      <c r="AF158" s="11">
        <f t="shared" si="250"/>
        <v>0</v>
      </c>
      <c r="AG158" s="11">
        <f t="shared" si="250"/>
        <v>0</v>
      </c>
      <c r="AH158" s="11">
        <f t="shared" si="250"/>
        <v>0</v>
      </c>
      <c r="AI158" s="11">
        <f t="shared" si="250"/>
        <v>0</v>
      </c>
      <c r="AJ158" s="11">
        <f t="shared" si="250"/>
        <v>0</v>
      </c>
      <c r="AK158" s="11">
        <f t="shared" si="250"/>
        <v>0</v>
      </c>
      <c r="AL158" s="11">
        <f t="shared" si="250"/>
        <v>0</v>
      </c>
      <c r="AM158" s="11">
        <f t="shared" si="250"/>
        <v>0</v>
      </c>
      <c r="AN158" s="11">
        <f t="shared" si="250"/>
        <v>0</v>
      </c>
      <c r="AO158" s="11">
        <f t="shared" si="250"/>
        <v>0</v>
      </c>
      <c r="AP158" s="11">
        <f t="shared" si="250"/>
        <v>0</v>
      </c>
      <c r="AQ158" s="11">
        <f t="shared" si="250"/>
        <v>0</v>
      </c>
      <c r="AR158" s="11">
        <f t="shared" si="250"/>
        <v>0</v>
      </c>
      <c r="AS158" s="11">
        <f t="shared" si="250"/>
        <v>0</v>
      </c>
      <c r="AT158" s="11">
        <f t="shared" si="250"/>
        <v>0</v>
      </c>
      <c r="AU158" s="11">
        <f t="shared" si="250"/>
        <v>0</v>
      </c>
      <c r="AV158" s="11">
        <f t="shared" si="250"/>
        <v>0</v>
      </c>
      <c r="AW158" s="11">
        <f t="shared" si="250"/>
        <v>0</v>
      </c>
      <c r="AX158" s="11">
        <f t="shared" si="250"/>
        <v>0</v>
      </c>
      <c r="AY158" s="11">
        <f t="shared" si="250"/>
        <v>0</v>
      </c>
      <c r="AZ158" s="11">
        <f t="shared" si="250"/>
        <v>0</v>
      </c>
      <c r="BA158" s="11">
        <f t="shared" si="250"/>
        <v>0</v>
      </c>
    </row>
    <row r="159" ht="12.75" customHeight="1">
      <c r="A159" s="12" t="s">
        <v>204</v>
      </c>
      <c r="B159" s="13" t="s">
        <v>205</v>
      </c>
      <c r="C159" s="14">
        <f t="shared" ref="C159:BA159" si="251">SUM(C160:C162)</f>
        <v>18.46</v>
      </c>
      <c r="D159" s="14">
        <f t="shared" si="251"/>
        <v>4.21</v>
      </c>
      <c r="E159" s="14">
        <f t="shared" si="251"/>
        <v>4.56</v>
      </c>
      <c r="F159" s="14">
        <f t="shared" si="251"/>
        <v>5.13</v>
      </c>
      <c r="G159" s="14">
        <f t="shared" si="251"/>
        <v>4.56</v>
      </c>
      <c r="H159" s="14">
        <f t="shared" si="251"/>
        <v>18.46</v>
      </c>
      <c r="I159" s="14">
        <f t="shared" si="251"/>
        <v>0</v>
      </c>
      <c r="J159" s="14">
        <f t="shared" si="251"/>
        <v>0</v>
      </c>
      <c r="K159" s="14">
        <f t="shared" si="251"/>
        <v>0</v>
      </c>
      <c r="L159" s="14">
        <f t="shared" si="251"/>
        <v>0</v>
      </c>
      <c r="M159" s="14">
        <f t="shared" si="251"/>
        <v>0</v>
      </c>
      <c r="N159" s="14">
        <f t="shared" si="251"/>
        <v>0</v>
      </c>
      <c r="O159" s="14">
        <f t="shared" si="251"/>
        <v>0</v>
      </c>
      <c r="P159" s="14">
        <f t="shared" si="251"/>
        <v>0</v>
      </c>
      <c r="Q159" s="14">
        <f t="shared" si="251"/>
        <v>0</v>
      </c>
      <c r="R159" s="14">
        <f t="shared" si="251"/>
        <v>0</v>
      </c>
      <c r="S159" s="14">
        <f t="shared" si="251"/>
        <v>0</v>
      </c>
      <c r="T159" s="14">
        <f t="shared" si="251"/>
        <v>0</v>
      </c>
      <c r="U159" s="14">
        <f t="shared" si="251"/>
        <v>0</v>
      </c>
      <c r="V159" s="14">
        <f t="shared" si="251"/>
        <v>0</v>
      </c>
      <c r="W159" s="14">
        <f t="shared" si="251"/>
        <v>0</v>
      </c>
      <c r="X159" s="14">
        <f t="shared" si="251"/>
        <v>0</v>
      </c>
      <c r="Y159" s="14">
        <f t="shared" si="251"/>
        <v>0</v>
      </c>
      <c r="Z159" s="14">
        <f t="shared" si="251"/>
        <v>0</v>
      </c>
      <c r="AA159" s="14">
        <f t="shared" si="251"/>
        <v>0</v>
      </c>
      <c r="AB159" s="14">
        <f t="shared" si="251"/>
        <v>0</v>
      </c>
      <c r="AC159" s="14">
        <f t="shared" si="251"/>
        <v>0</v>
      </c>
      <c r="AD159" s="14">
        <f t="shared" si="251"/>
        <v>0</v>
      </c>
      <c r="AE159" s="14">
        <f t="shared" si="251"/>
        <v>0</v>
      </c>
      <c r="AF159" s="14">
        <f t="shared" si="251"/>
        <v>0</v>
      </c>
      <c r="AG159" s="14">
        <f t="shared" si="251"/>
        <v>0</v>
      </c>
      <c r="AH159" s="14">
        <f t="shared" si="251"/>
        <v>0</v>
      </c>
      <c r="AI159" s="14">
        <f t="shared" si="251"/>
        <v>0</v>
      </c>
      <c r="AJ159" s="14">
        <f t="shared" si="251"/>
        <v>0</v>
      </c>
      <c r="AK159" s="14">
        <f t="shared" si="251"/>
        <v>0</v>
      </c>
      <c r="AL159" s="14">
        <f t="shared" si="251"/>
        <v>0</v>
      </c>
      <c r="AM159" s="14">
        <f t="shared" si="251"/>
        <v>0</v>
      </c>
      <c r="AN159" s="14">
        <f t="shared" si="251"/>
        <v>0</v>
      </c>
      <c r="AO159" s="14">
        <f t="shared" si="251"/>
        <v>0</v>
      </c>
      <c r="AP159" s="14">
        <f t="shared" si="251"/>
        <v>0</v>
      </c>
      <c r="AQ159" s="14">
        <f t="shared" si="251"/>
        <v>0</v>
      </c>
      <c r="AR159" s="14">
        <f t="shared" si="251"/>
        <v>0</v>
      </c>
      <c r="AS159" s="14">
        <f t="shared" si="251"/>
        <v>0</v>
      </c>
      <c r="AT159" s="14">
        <f t="shared" si="251"/>
        <v>0</v>
      </c>
      <c r="AU159" s="14">
        <f t="shared" si="251"/>
        <v>0</v>
      </c>
      <c r="AV159" s="14">
        <f t="shared" si="251"/>
        <v>0</v>
      </c>
      <c r="AW159" s="14">
        <f t="shared" si="251"/>
        <v>0</v>
      </c>
      <c r="AX159" s="14">
        <f t="shared" si="251"/>
        <v>0</v>
      </c>
      <c r="AY159" s="14">
        <f t="shared" si="251"/>
        <v>0</v>
      </c>
      <c r="AZ159" s="14">
        <f t="shared" si="251"/>
        <v>0</v>
      </c>
      <c r="BA159" s="14">
        <f t="shared" si="251"/>
        <v>0</v>
      </c>
    </row>
    <row r="160" ht="12.75" customHeight="1">
      <c r="A160" s="18">
        <v>127.0</v>
      </c>
      <c r="B160" s="16" t="s">
        <v>206</v>
      </c>
      <c r="C160" s="35">
        <f t="shared" ref="C160:C162" si="252">H160+M160+R160+W160+AB160+AG160+AL160+AQ160+AV160+BA160</f>
        <v>14.56</v>
      </c>
      <c r="D160" s="29">
        <v>3.25</v>
      </c>
      <c r="E160" s="48">
        <v>3.58</v>
      </c>
      <c r="F160" s="48">
        <v>4.15</v>
      </c>
      <c r="G160" s="48">
        <v>3.58</v>
      </c>
      <c r="H160" s="36">
        <f t="shared" ref="H160:H162" si="253">SUM(D160:G160)</f>
        <v>14.56</v>
      </c>
      <c r="I160" s="17"/>
      <c r="J160" s="17"/>
      <c r="K160" s="17"/>
      <c r="L160" s="17"/>
      <c r="M160" s="36">
        <f t="shared" ref="M160:M162" si="254">SUM(I160:L160)</f>
        <v>0</v>
      </c>
      <c r="N160" s="17"/>
      <c r="O160" s="17"/>
      <c r="P160" s="17"/>
      <c r="Q160" s="17"/>
      <c r="R160" s="36">
        <f t="shared" ref="R160:R162" si="255">SUM(N160:Q160)</f>
        <v>0</v>
      </c>
      <c r="S160" s="17"/>
      <c r="T160" s="17"/>
      <c r="U160" s="17"/>
      <c r="V160" s="17"/>
      <c r="W160" s="36">
        <f t="shared" ref="W160:W162" si="256">SUM(S160:V160)</f>
        <v>0</v>
      </c>
      <c r="X160" s="17"/>
      <c r="Y160" s="17"/>
      <c r="Z160" s="17"/>
      <c r="AA160" s="17"/>
      <c r="AB160" s="36">
        <f t="shared" ref="AB160:AB162" si="257">SUM(X160:AA160)</f>
        <v>0</v>
      </c>
      <c r="AC160" s="17"/>
      <c r="AD160" s="17"/>
      <c r="AE160" s="17"/>
      <c r="AF160" s="17"/>
      <c r="AG160" s="36">
        <f t="shared" ref="AG160:AG162" si="258">SUM(AC160:AF160)</f>
        <v>0</v>
      </c>
      <c r="AH160" s="17"/>
      <c r="AI160" s="17"/>
      <c r="AJ160" s="17"/>
      <c r="AK160" s="17"/>
      <c r="AL160" s="36">
        <f t="shared" ref="AL160:AL162" si="259">SUM(AH160:AK160)</f>
        <v>0</v>
      </c>
      <c r="AM160" s="17"/>
      <c r="AN160" s="17"/>
      <c r="AO160" s="17"/>
      <c r="AP160" s="17"/>
      <c r="AQ160" s="36">
        <f t="shared" ref="AQ160:AQ162" si="260">SUM(AM160:AP160)</f>
        <v>0</v>
      </c>
      <c r="AR160" s="17"/>
      <c r="AS160" s="17"/>
      <c r="AT160" s="17"/>
      <c r="AU160" s="17"/>
      <c r="AV160" s="36">
        <f t="shared" ref="AV160:AV162" si="261">SUM(AR160:AU160)</f>
        <v>0</v>
      </c>
      <c r="AW160" s="17"/>
      <c r="AX160" s="17"/>
      <c r="AY160" s="17"/>
      <c r="AZ160" s="17"/>
      <c r="BA160" s="36">
        <f t="shared" ref="BA160:BA162" si="262">SUM(AW160:AZ160)</f>
        <v>0</v>
      </c>
    </row>
    <row r="161" ht="12.75" customHeight="1">
      <c r="A161" s="18">
        <v>128.0</v>
      </c>
      <c r="B161" s="16" t="s">
        <v>207</v>
      </c>
      <c r="C161" s="35">
        <f t="shared" si="252"/>
        <v>3.9</v>
      </c>
      <c r="D161" s="30">
        <v>0.96</v>
      </c>
      <c r="E161" s="49">
        <v>0.98</v>
      </c>
      <c r="F161" s="49">
        <v>0.98</v>
      </c>
      <c r="G161" s="49">
        <v>0.98</v>
      </c>
      <c r="H161" s="36">
        <f t="shared" si="253"/>
        <v>3.9</v>
      </c>
      <c r="I161" s="17"/>
      <c r="J161" s="17"/>
      <c r="K161" s="17"/>
      <c r="L161" s="17"/>
      <c r="M161" s="36">
        <f t="shared" si="254"/>
        <v>0</v>
      </c>
      <c r="N161" s="17"/>
      <c r="O161" s="17"/>
      <c r="P161" s="17"/>
      <c r="Q161" s="17"/>
      <c r="R161" s="36">
        <f t="shared" si="255"/>
        <v>0</v>
      </c>
      <c r="S161" s="17"/>
      <c r="T161" s="17"/>
      <c r="U161" s="17"/>
      <c r="V161" s="17"/>
      <c r="W161" s="36">
        <f t="shared" si="256"/>
        <v>0</v>
      </c>
      <c r="X161" s="17"/>
      <c r="Y161" s="17"/>
      <c r="Z161" s="17"/>
      <c r="AA161" s="17"/>
      <c r="AB161" s="36">
        <f t="shared" si="257"/>
        <v>0</v>
      </c>
      <c r="AC161" s="17"/>
      <c r="AD161" s="17"/>
      <c r="AE161" s="17"/>
      <c r="AF161" s="17"/>
      <c r="AG161" s="36">
        <f t="shared" si="258"/>
        <v>0</v>
      </c>
      <c r="AH161" s="17"/>
      <c r="AI161" s="17"/>
      <c r="AJ161" s="17"/>
      <c r="AK161" s="17"/>
      <c r="AL161" s="36">
        <f t="shared" si="259"/>
        <v>0</v>
      </c>
      <c r="AM161" s="17"/>
      <c r="AN161" s="17"/>
      <c r="AO161" s="17"/>
      <c r="AP161" s="17"/>
      <c r="AQ161" s="36">
        <f t="shared" si="260"/>
        <v>0</v>
      </c>
      <c r="AR161" s="17"/>
      <c r="AS161" s="17"/>
      <c r="AT161" s="17"/>
      <c r="AU161" s="17"/>
      <c r="AV161" s="36">
        <f t="shared" si="261"/>
        <v>0</v>
      </c>
      <c r="AW161" s="17"/>
      <c r="AX161" s="17"/>
      <c r="AY161" s="17"/>
      <c r="AZ161" s="17"/>
      <c r="BA161" s="36">
        <f t="shared" si="262"/>
        <v>0</v>
      </c>
    </row>
    <row r="162" ht="12.75" customHeight="1">
      <c r="A162" s="18">
        <v>129.0</v>
      </c>
      <c r="B162" s="16" t="s">
        <v>208</v>
      </c>
      <c r="C162" s="35">
        <f t="shared" si="252"/>
        <v>0</v>
      </c>
      <c r="D162" s="17"/>
      <c r="E162" s="17"/>
      <c r="F162" s="17"/>
      <c r="G162" s="17"/>
      <c r="H162" s="36">
        <f t="shared" si="253"/>
        <v>0</v>
      </c>
      <c r="I162" s="17"/>
      <c r="J162" s="17"/>
      <c r="K162" s="17"/>
      <c r="L162" s="17"/>
      <c r="M162" s="36">
        <f t="shared" si="254"/>
        <v>0</v>
      </c>
      <c r="N162" s="17"/>
      <c r="O162" s="17"/>
      <c r="P162" s="17"/>
      <c r="Q162" s="17"/>
      <c r="R162" s="36">
        <f t="shared" si="255"/>
        <v>0</v>
      </c>
      <c r="S162" s="17"/>
      <c r="T162" s="17"/>
      <c r="U162" s="17"/>
      <c r="V162" s="17"/>
      <c r="W162" s="36">
        <f t="shared" si="256"/>
        <v>0</v>
      </c>
      <c r="X162" s="17"/>
      <c r="Y162" s="17"/>
      <c r="Z162" s="17"/>
      <c r="AA162" s="17"/>
      <c r="AB162" s="36">
        <f t="shared" si="257"/>
        <v>0</v>
      </c>
      <c r="AC162" s="17"/>
      <c r="AD162" s="17"/>
      <c r="AE162" s="17"/>
      <c r="AF162" s="17"/>
      <c r="AG162" s="36">
        <f t="shared" si="258"/>
        <v>0</v>
      </c>
      <c r="AH162" s="17"/>
      <c r="AI162" s="17"/>
      <c r="AJ162" s="17"/>
      <c r="AK162" s="17"/>
      <c r="AL162" s="36">
        <f t="shared" si="259"/>
        <v>0</v>
      </c>
      <c r="AM162" s="17"/>
      <c r="AN162" s="17"/>
      <c r="AO162" s="17"/>
      <c r="AP162" s="17"/>
      <c r="AQ162" s="36">
        <f t="shared" si="260"/>
        <v>0</v>
      </c>
      <c r="AR162" s="17"/>
      <c r="AS162" s="17"/>
      <c r="AT162" s="17"/>
      <c r="AU162" s="17"/>
      <c r="AV162" s="36">
        <f t="shared" si="261"/>
        <v>0</v>
      </c>
      <c r="AW162" s="17"/>
      <c r="AX162" s="17"/>
      <c r="AY162" s="17"/>
      <c r="AZ162" s="17"/>
      <c r="BA162" s="36">
        <f t="shared" si="262"/>
        <v>0</v>
      </c>
    </row>
    <row r="163" ht="12.75" customHeight="1">
      <c r="A163" s="12" t="s">
        <v>209</v>
      </c>
      <c r="B163" s="13" t="s">
        <v>210</v>
      </c>
      <c r="C163" s="14">
        <f>SUM(C164:C170)</f>
        <v>55.02</v>
      </c>
      <c r="D163" s="14">
        <f t="shared" ref="D163:G163" si="263">SUM(D165:D170)</f>
        <v>2.46</v>
      </c>
      <c r="E163" s="14">
        <f t="shared" si="263"/>
        <v>6.22</v>
      </c>
      <c r="F163" s="14">
        <f t="shared" si="263"/>
        <v>2.47</v>
      </c>
      <c r="G163" s="14">
        <f t="shared" si="263"/>
        <v>2.47</v>
      </c>
      <c r="H163" s="14">
        <f t="shared" ref="H163:BA163" si="264">SUM(H164:H170)</f>
        <v>55.02</v>
      </c>
      <c r="I163" s="14">
        <f t="shared" si="264"/>
        <v>0</v>
      </c>
      <c r="J163" s="14">
        <f t="shared" si="264"/>
        <v>0</v>
      </c>
      <c r="K163" s="14">
        <f t="shared" si="264"/>
        <v>0</v>
      </c>
      <c r="L163" s="14">
        <f t="shared" si="264"/>
        <v>0</v>
      </c>
      <c r="M163" s="14">
        <f t="shared" si="264"/>
        <v>0</v>
      </c>
      <c r="N163" s="14">
        <f t="shared" si="264"/>
        <v>0</v>
      </c>
      <c r="O163" s="14">
        <f t="shared" si="264"/>
        <v>0</v>
      </c>
      <c r="P163" s="14">
        <f t="shared" si="264"/>
        <v>0</v>
      </c>
      <c r="Q163" s="14">
        <f t="shared" si="264"/>
        <v>0</v>
      </c>
      <c r="R163" s="14">
        <f t="shared" si="264"/>
        <v>0</v>
      </c>
      <c r="S163" s="14">
        <f t="shared" si="264"/>
        <v>0</v>
      </c>
      <c r="T163" s="14">
        <f t="shared" si="264"/>
        <v>0</v>
      </c>
      <c r="U163" s="14">
        <f t="shared" si="264"/>
        <v>0</v>
      </c>
      <c r="V163" s="14">
        <f t="shared" si="264"/>
        <v>0</v>
      </c>
      <c r="W163" s="14">
        <f t="shared" si="264"/>
        <v>0</v>
      </c>
      <c r="X163" s="14">
        <f t="shared" si="264"/>
        <v>0</v>
      </c>
      <c r="Y163" s="14">
        <f t="shared" si="264"/>
        <v>0</v>
      </c>
      <c r="Z163" s="14">
        <f t="shared" si="264"/>
        <v>0</v>
      </c>
      <c r="AA163" s="14">
        <f t="shared" si="264"/>
        <v>0</v>
      </c>
      <c r="AB163" s="14">
        <f t="shared" si="264"/>
        <v>0</v>
      </c>
      <c r="AC163" s="14">
        <f t="shared" si="264"/>
        <v>0</v>
      </c>
      <c r="AD163" s="14">
        <f t="shared" si="264"/>
        <v>0</v>
      </c>
      <c r="AE163" s="14">
        <f t="shared" si="264"/>
        <v>0</v>
      </c>
      <c r="AF163" s="14">
        <f t="shared" si="264"/>
        <v>0</v>
      </c>
      <c r="AG163" s="14">
        <f t="shared" si="264"/>
        <v>0</v>
      </c>
      <c r="AH163" s="14">
        <f t="shared" si="264"/>
        <v>0</v>
      </c>
      <c r="AI163" s="14">
        <f t="shared" si="264"/>
        <v>0</v>
      </c>
      <c r="AJ163" s="14">
        <f t="shared" si="264"/>
        <v>0</v>
      </c>
      <c r="AK163" s="14">
        <f t="shared" si="264"/>
        <v>0</v>
      </c>
      <c r="AL163" s="14">
        <f t="shared" si="264"/>
        <v>0</v>
      </c>
      <c r="AM163" s="14">
        <f t="shared" si="264"/>
        <v>0</v>
      </c>
      <c r="AN163" s="14">
        <f t="shared" si="264"/>
        <v>0</v>
      </c>
      <c r="AO163" s="14">
        <f t="shared" si="264"/>
        <v>0</v>
      </c>
      <c r="AP163" s="14">
        <f t="shared" si="264"/>
        <v>0</v>
      </c>
      <c r="AQ163" s="14">
        <f t="shared" si="264"/>
        <v>0</v>
      </c>
      <c r="AR163" s="14">
        <f t="shared" si="264"/>
        <v>0</v>
      </c>
      <c r="AS163" s="14">
        <f t="shared" si="264"/>
        <v>0</v>
      </c>
      <c r="AT163" s="14">
        <f t="shared" si="264"/>
        <v>0</v>
      </c>
      <c r="AU163" s="14">
        <f t="shared" si="264"/>
        <v>0</v>
      </c>
      <c r="AV163" s="14">
        <f t="shared" si="264"/>
        <v>0</v>
      </c>
      <c r="AW163" s="14">
        <f t="shared" si="264"/>
        <v>0</v>
      </c>
      <c r="AX163" s="14">
        <f t="shared" si="264"/>
        <v>0</v>
      </c>
      <c r="AY163" s="14">
        <f t="shared" si="264"/>
        <v>0</v>
      </c>
      <c r="AZ163" s="14">
        <f t="shared" si="264"/>
        <v>0</v>
      </c>
      <c r="BA163" s="14">
        <f t="shared" si="264"/>
        <v>0</v>
      </c>
    </row>
    <row r="164" ht="12.75" customHeight="1">
      <c r="A164" s="18">
        <v>130.0</v>
      </c>
      <c r="B164" s="16" t="s">
        <v>211</v>
      </c>
      <c r="C164" s="35">
        <f t="shared" ref="C164:C170" si="265">H164+M164+R164+W164+AB164+AG164+AL164+AQ164+AV164+BA164</f>
        <v>41.4</v>
      </c>
      <c r="H164" s="36">
        <f>SUM(D203:G203)</f>
        <v>41.4</v>
      </c>
      <c r="I164" s="17"/>
      <c r="J164" s="17"/>
      <c r="K164" s="17"/>
      <c r="L164" s="17"/>
      <c r="M164" s="36">
        <f t="shared" ref="M164:M170" si="266">SUM(I164:L164)</f>
        <v>0</v>
      </c>
      <c r="N164" s="17"/>
      <c r="O164" s="17"/>
      <c r="P164" s="17"/>
      <c r="Q164" s="17"/>
      <c r="R164" s="36">
        <f t="shared" ref="R164:R170" si="267">SUM(N164:Q164)</f>
        <v>0</v>
      </c>
      <c r="S164" s="17"/>
      <c r="T164" s="17"/>
      <c r="U164" s="17"/>
      <c r="V164" s="17"/>
      <c r="W164" s="36">
        <f t="shared" ref="W164:W170" si="268">SUM(S164:V164)</f>
        <v>0</v>
      </c>
      <c r="X164" s="17"/>
      <c r="Y164" s="17"/>
      <c r="Z164" s="17"/>
      <c r="AA164" s="17"/>
      <c r="AB164" s="36">
        <f t="shared" ref="AB164:AB170" si="269">SUM(X164:AA164)</f>
        <v>0</v>
      </c>
      <c r="AC164" s="17"/>
      <c r="AD164" s="17"/>
      <c r="AE164" s="17"/>
      <c r="AF164" s="17"/>
      <c r="AG164" s="36">
        <f t="shared" ref="AG164:AG170" si="270">SUM(AC164:AF164)</f>
        <v>0</v>
      </c>
      <c r="AH164" s="17"/>
      <c r="AI164" s="17"/>
      <c r="AJ164" s="17"/>
      <c r="AK164" s="17"/>
      <c r="AL164" s="36">
        <f t="shared" ref="AL164:AL170" si="271">SUM(AH164:AK164)</f>
        <v>0</v>
      </c>
      <c r="AM164" s="17"/>
      <c r="AN164" s="17"/>
      <c r="AO164" s="17"/>
      <c r="AP164" s="17"/>
      <c r="AQ164" s="36">
        <f t="shared" ref="AQ164:AQ170" si="272">SUM(AM164:AP164)</f>
        <v>0</v>
      </c>
      <c r="AR164" s="17"/>
      <c r="AS164" s="17"/>
      <c r="AT164" s="17"/>
      <c r="AU164" s="17"/>
      <c r="AV164" s="36">
        <f t="shared" ref="AV164:AV170" si="273">SUM(AR164:AU164)</f>
        <v>0</v>
      </c>
      <c r="AW164" s="17"/>
      <c r="AX164" s="17"/>
      <c r="AY164" s="17"/>
      <c r="AZ164" s="17"/>
      <c r="BA164" s="36">
        <f t="shared" ref="BA164:BA170" si="274">SUM(AW164:AZ164)</f>
        <v>0</v>
      </c>
    </row>
    <row r="165" ht="12.75" customHeight="1">
      <c r="A165" s="18">
        <v>131.0</v>
      </c>
      <c r="B165" s="16" t="s">
        <v>212</v>
      </c>
      <c r="C165" s="35">
        <f t="shared" si="265"/>
        <v>3.75</v>
      </c>
      <c r="D165" s="46"/>
      <c r="E165" s="49">
        <v>3.75</v>
      </c>
      <c r="F165" s="47"/>
      <c r="G165" s="47"/>
      <c r="H165" s="36">
        <f t="shared" ref="H165:H170" si="275">SUM(D165:G165)</f>
        <v>3.75</v>
      </c>
      <c r="I165" s="17"/>
      <c r="J165" s="17"/>
      <c r="K165" s="17"/>
      <c r="L165" s="17"/>
      <c r="M165" s="36">
        <f t="shared" si="266"/>
        <v>0</v>
      </c>
      <c r="N165" s="17"/>
      <c r="O165" s="17"/>
      <c r="P165" s="17"/>
      <c r="Q165" s="17"/>
      <c r="R165" s="36">
        <f t="shared" si="267"/>
        <v>0</v>
      </c>
      <c r="S165" s="17"/>
      <c r="T165" s="17"/>
      <c r="U165" s="17"/>
      <c r="V165" s="17"/>
      <c r="W165" s="36">
        <f t="shared" si="268"/>
        <v>0</v>
      </c>
      <c r="X165" s="17"/>
      <c r="Y165" s="17"/>
      <c r="Z165" s="17"/>
      <c r="AA165" s="17"/>
      <c r="AB165" s="36">
        <f t="shared" si="269"/>
        <v>0</v>
      </c>
      <c r="AC165" s="17"/>
      <c r="AD165" s="17"/>
      <c r="AE165" s="17"/>
      <c r="AF165" s="17"/>
      <c r="AG165" s="36">
        <f t="shared" si="270"/>
        <v>0</v>
      </c>
      <c r="AH165" s="17"/>
      <c r="AI165" s="17"/>
      <c r="AJ165" s="17"/>
      <c r="AK165" s="17"/>
      <c r="AL165" s="36">
        <f t="shared" si="271"/>
        <v>0</v>
      </c>
      <c r="AM165" s="17"/>
      <c r="AN165" s="17"/>
      <c r="AO165" s="17"/>
      <c r="AP165" s="17"/>
      <c r="AQ165" s="36">
        <f t="shared" si="272"/>
        <v>0</v>
      </c>
      <c r="AR165" s="17"/>
      <c r="AS165" s="17"/>
      <c r="AT165" s="17"/>
      <c r="AU165" s="17"/>
      <c r="AV165" s="36">
        <f t="shared" si="273"/>
        <v>0</v>
      </c>
      <c r="AW165" s="17"/>
      <c r="AX165" s="17"/>
      <c r="AY165" s="17"/>
      <c r="AZ165" s="17"/>
      <c r="BA165" s="36">
        <f t="shared" si="274"/>
        <v>0</v>
      </c>
    </row>
    <row r="166" ht="12.75" customHeight="1">
      <c r="A166" s="18">
        <v>132.0</v>
      </c>
      <c r="B166" s="16" t="s">
        <v>213</v>
      </c>
      <c r="C166" s="35">
        <f t="shared" si="265"/>
        <v>0</v>
      </c>
      <c r="D166" s="46"/>
      <c r="E166" s="47"/>
      <c r="F166" s="47"/>
      <c r="G166" s="47"/>
      <c r="H166" s="36">
        <f t="shared" si="275"/>
        <v>0</v>
      </c>
      <c r="I166" s="17"/>
      <c r="J166" s="17"/>
      <c r="K166" s="17"/>
      <c r="L166" s="17"/>
      <c r="M166" s="36">
        <f t="shared" si="266"/>
        <v>0</v>
      </c>
      <c r="N166" s="17"/>
      <c r="O166" s="17"/>
      <c r="P166" s="17"/>
      <c r="Q166" s="17"/>
      <c r="R166" s="36">
        <f t="shared" si="267"/>
        <v>0</v>
      </c>
      <c r="S166" s="17"/>
      <c r="T166" s="17"/>
      <c r="U166" s="17"/>
      <c r="V166" s="17"/>
      <c r="W166" s="36">
        <f t="shared" si="268"/>
        <v>0</v>
      </c>
      <c r="X166" s="17"/>
      <c r="Y166" s="17"/>
      <c r="Z166" s="17"/>
      <c r="AA166" s="17"/>
      <c r="AB166" s="36">
        <f t="shared" si="269"/>
        <v>0</v>
      </c>
      <c r="AC166" s="17"/>
      <c r="AD166" s="17"/>
      <c r="AE166" s="17"/>
      <c r="AF166" s="17"/>
      <c r="AG166" s="36">
        <f t="shared" si="270"/>
        <v>0</v>
      </c>
      <c r="AH166" s="17"/>
      <c r="AI166" s="17"/>
      <c r="AJ166" s="17"/>
      <c r="AK166" s="17"/>
      <c r="AL166" s="36">
        <f t="shared" si="271"/>
        <v>0</v>
      </c>
      <c r="AM166" s="17"/>
      <c r="AN166" s="17"/>
      <c r="AO166" s="17"/>
      <c r="AP166" s="17"/>
      <c r="AQ166" s="36">
        <f t="shared" si="272"/>
        <v>0</v>
      </c>
      <c r="AR166" s="17"/>
      <c r="AS166" s="17"/>
      <c r="AT166" s="17"/>
      <c r="AU166" s="17"/>
      <c r="AV166" s="36">
        <f t="shared" si="273"/>
        <v>0</v>
      </c>
      <c r="AW166" s="17"/>
      <c r="AX166" s="17"/>
      <c r="AY166" s="17"/>
      <c r="AZ166" s="17"/>
      <c r="BA166" s="36">
        <f t="shared" si="274"/>
        <v>0</v>
      </c>
    </row>
    <row r="167" ht="12.75" customHeight="1">
      <c r="A167" s="18">
        <v>133.0</v>
      </c>
      <c r="B167" s="16" t="s">
        <v>214</v>
      </c>
      <c r="C167" s="35">
        <f t="shared" si="265"/>
        <v>0</v>
      </c>
      <c r="D167" s="46"/>
      <c r="E167" s="47"/>
      <c r="F167" s="47"/>
      <c r="G167" s="47"/>
      <c r="H167" s="36">
        <f t="shared" si="275"/>
        <v>0</v>
      </c>
      <c r="I167" s="17"/>
      <c r="J167" s="17"/>
      <c r="K167" s="17"/>
      <c r="L167" s="17"/>
      <c r="M167" s="36">
        <f t="shared" si="266"/>
        <v>0</v>
      </c>
      <c r="N167" s="17"/>
      <c r="O167" s="17"/>
      <c r="P167" s="17"/>
      <c r="Q167" s="17"/>
      <c r="R167" s="36">
        <f t="shared" si="267"/>
        <v>0</v>
      </c>
      <c r="S167" s="17"/>
      <c r="T167" s="17"/>
      <c r="U167" s="17"/>
      <c r="V167" s="17"/>
      <c r="W167" s="36">
        <f t="shared" si="268"/>
        <v>0</v>
      </c>
      <c r="X167" s="17"/>
      <c r="Y167" s="17"/>
      <c r="Z167" s="17"/>
      <c r="AA167" s="17"/>
      <c r="AB167" s="36">
        <f t="shared" si="269"/>
        <v>0</v>
      </c>
      <c r="AC167" s="17"/>
      <c r="AD167" s="17"/>
      <c r="AE167" s="17"/>
      <c r="AF167" s="17"/>
      <c r="AG167" s="36">
        <f t="shared" si="270"/>
        <v>0</v>
      </c>
      <c r="AH167" s="17"/>
      <c r="AI167" s="17"/>
      <c r="AJ167" s="17"/>
      <c r="AK167" s="17"/>
      <c r="AL167" s="36">
        <f t="shared" si="271"/>
        <v>0</v>
      </c>
      <c r="AM167" s="17"/>
      <c r="AN167" s="17"/>
      <c r="AO167" s="17"/>
      <c r="AP167" s="17"/>
      <c r="AQ167" s="36">
        <f t="shared" si="272"/>
        <v>0</v>
      </c>
      <c r="AR167" s="17"/>
      <c r="AS167" s="17"/>
      <c r="AT167" s="17"/>
      <c r="AU167" s="17"/>
      <c r="AV167" s="36">
        <f t="shared" si="273"/>
        <v>0</v>
      </c>
      <c r="AW167" s="17"/>
      <c r="AX167" s="17"/>
      <c r="AY167" s="17"/>
      <c r="AZ167" s="17"/>
      <c r="BA167" s="36">
        <f t="shared" si="274"/>
        <v>0</v>
      </c>
    </row>
    <row r="168" ht="12.75" customHeight="1">
      <c r="A168" s="18">
        <v>134.0</v>
      </c>
      <c r="B168" s="16" t="s">
        <v>215</v>
      </c>
      <c r="C168" s="35">
        <f t="shared" si="265"/>
        <v>9.87</v>
      </c>
      <c r="D168" s="30">
        <v>2.46</v>
      </c>
      <c r="E168" s="49">
        <v>2.47</v>
      </c>
      <c r="F168" s="49">
        <v>2.47</v>
      </c>
      <c r="G168" s="49">
        <v>2.47</v>
      </c>
      <c r="H168" s="36">
        <f t="shared" si="275"/>
        <v>9.87</v>
      </c>
      <c r="I168" s="17"/>
      <c r="J168" s="17"/>
      <c r="K168" s="17"/>
      <c r="L168" s="17"/>
      <c r="M168" s="36">
        <f t="shared" si="266"/>
        <v>0</v>
      </c>
      <c r="N168" s="17"/>
      <c r="O168" s="17"/>
      <c r="P168" s="17"/>
      <c r="Q168" s="17"/>
      <c r="R168" s="36">
        <f t="shared" si="267"/>
        <v>0</v>
      </c>
      <c r="S168" s="17"/>
      <c r="T168" s="17"/>
      <c r="U168" s="17"/>
      <c r="V168" s="17"/>
      <c r="W168" s="36">
        <f t="shared" si="268"/>
        <v>0</v>
      </c>
      <c r="X168" s="17"/>
      <c r="Y168" s="17"/>
      <c r="Z168" s="17"/>
      <c r="AA168" s="17"/>
      <c r="AB168" s="36">
        <f t="shared" si="269"/>
        <v>0</v>
      </c>
      <c r="AC168" s="17"/>
      <c r="AD168" s="17"/>
      <c r="AE168" s="17"/>
      <c r="AF168" s="17"/>
      <c r="AG168" s="36">
        <f t="shared" si="270"/>
        <v>0</v>
      </c>
      <c r="AH168" s="17"/>
      <c r="AI168" s="17"/>
      <c r="AJ168" s="17"/>
      <c r="AK168" s="17"/>
      <c r="AL168" s="36">
        <f t="shared" si="271"/>
        <v>0</v>
      </c>
      <c r="AM168" s="17"/>
      <c r="AN168" s="17"/>
      <c r="AO168" s="17"/>
      <c r="AP168" s="17"/>
      <c r="AQ168" s="36">
        <f t="shared" si="272"/>
        <v>0</v>
      </c>
      <c r="AR168" s="17"/>
      <c r="AS168" s="17"/>
      <c r="AT168" s="17"/>
      <c r="AU168" s="17"/>
      <c r="AV168" s="36">
        <f t="shared" si="273"/>
        <v>0</v>
      </c>
      <c r="AW168" s="17"/>
      <c r="AX168" s="17"/>
      <c r="AY168" s="17"/>
      <c r="AZ168" s="17"/>
      <c r="BA168" s="36">
        <f t="shared" si="274"/>
        <v>0</v>
      </c>
    </row>
    <row r="169" ht="12.75" customHeight="1">
      <c r="A169" s="18">
        <v>135.0</v>
      </c>
      <c r="B169" s="16" t="s">
        <v>216</v>
      </c>
      <c r="C169" s="35">
        <f t="shared" si="265"/>
        <v>0</v>
      </c>
      <c r="D169" s="17"/>
      <c r="E169" s="17"/>
      <c r="F169" s="17"/>
      <c r="G169" s="17"/>
      <c r="H169" s="36">
        <f t="shared" si="275"/>
        <v>0</v>
      </c>
      <c r="I169" s="17"/>
      <c r="J169" s="17"/>
      <c r="K169" s="17"/>
      <c r="L169" s="17"/>
      <c r="M169" s="36">
        <f t="shared" si="266"/>
        <v>0</v>
      </c>
      <c r="N169" s="17"/>
      <c r="O169" s="17"/>
      <c r="P169" s="17"/>
      <c r="Q169" s="17"/>
      <c r="R169" s="36">
        <f t="shared" si="267"/>
        <v>0</v>
      </c>
      <c r="S169" s="17"/>
      <c r="T169" s="17"/>
      <c r="U169" s="17"/>
      <c r="V169" s="17"/>
      <c r="W169" s="36">
        <f t="shared" si="268"/>
        <v>0</v>
      </c>
      <c r="X169" s="17"/>
      <c r="Y169" s="17"/>
      <c r="Z169" s="17"/>
      <c r="AA169" s="17"/>
      <c r="AB169" s="36">
        <f t="shared" si="269"/>
        <v>0</v>
      </c>
      <c r="AC169" s="17"/>
      <c r="AD169" s="17"/>
      <c r="AE169" s="17"/>
      <c r="AF169" s="17"/>
      <c r="AG169" s="36">
        <f t="shared" si="270"/>
        <v>0</v>
      </c>
      <c r="AH169" s="17"/>
      <c r="AI169" s="17"/>
      <c r="AJ169" s="17"/>
      <c r="AK169" s="17"/>
      <c r="AL169" s="36">
        <f t="shared" si="271"/>
        <v>0</v>
      </c>
      <c r="AM169" s="17"/>
      <c r="AN169" s="17"/>
      <c r="AO169" s="17"/>
      <c r="AP169" s="17"/>
      <c r="AQ169" s="36">
        <f t="shared" si="272"/>
        <v>0</v>
      </c>
      <c r="AR169" s="17"/>
      <c r="AS169" s="17"/>
      <c r="AT169" s="17"/>
      <c r="AU169" s="17"/>
      <c r="AV169" s="36">
        <f t="shared" si="273"/>
        <v>0</v>
      </c>
      <c r="AW169" s="17"/>
      <c r="AX169" s="17"/>
      <c r="AY169" s="17"/>
      <c r="AZ169" s="17"/>
      <c r="BA169" s="36">
        <f t="shared" si="274"/>
        <v>0</v>
      </c>
    </row>
    <row r="170" ht="12.75" customHeight="1">
      <c r="A170" s="18">
        <v>136.0</v>
      </c>
      <c r="B170" s="16" t="s">
        <v>217</v>
      </c>
      <c r="C170" s="35">
        <f t="shared" si="265"/>
        <v>0</v>
      </c>
      <c r="D170" s="17"/>
      <c r="E170" s="17"/>
      <c r="F170" s="17"/>
      <c r="G170" s="17"/>
      <c r="H170" s="36">
        <f t="shared" si="275"/>
        <v>0</v>
      </c>
      <c r="I170" s="17"/>
      <c r="J170" s="17"/>
      <c r="K170" s="17"/>
      <c r="L170" s="17"/>
      <c r="M170" s="36">
        <f t="shared" si="266"/>
        <v>0</v>
      </c>
      <c r="N170" s="17"/>
      <c r="O170" s="17"/>
      <c r="P170" s="17"/>
      <c r="Q170" s="17"/>
      <c r="R170" s="36">
        <f t="shared" si="267"/>
        <v>0</v>
      </c>
      <c r="S170" s="17"/>
      <c r="T170" s="17"/>
      <c r="U170" s="17"/>
      <c r="V170" s="17"/>
      <c r="W170" s="36">
        <f t="shared" si="268"/>
        <v>0</v>
      </c>
      <c r="X170" s="17"/>
      <c r="Y170" s="17"/>
      <c r="Z170" s="17"/>
      <c r="AA170" s="17"/>
      <c r="AB170" s="36">
        <f t="shared" si="269"/>
        <v>0</v>
      </c>
      <c r="AC170" s="17"/>
      <c r="AD170" s="17"/>
      <c r="AE170" s="17"/>
      <c r="AF170" s="17"/>
      <c r="AG170" s="36">
        <f t="shared" si="270"/>
        <v>0</v>
      </c>
      <c r="AH170" s="17"/>
      <c r="AI170" s="17"/>
      <c r="AJ170" s="17"/>
      <c r="AK170" s="17"/>
      <c r="AL170" s="36">
        <f t="shared" si="271"/>
        <v>0</v>
      </c>
      <c r="AM170" s="17"/>
      <c r="AN170" s="17"/>
      <c r="AO170" s="17"/>
      <c r="AP170" s="17"/>
      <c r="AQ170" s="36">
        <f t="shared" si="272"/>
        <v>0</v>
      </c>
      <c r="AR170" s="17"/>
      <c r="AS170" s="17"/>
      <c r="AT170" s="17"/>
      <c r="AU170" s="17"/>
      <c r="AV170" s="36">
        <f t="shared" si="273"/>
        <v>0</v>
      </c>
      <c r="AW170" s="17"/>
      <c r="AX170" s="17"/>
      <c r="AY170" s="17"/>
      <c r="AZ170" s="17"/>
      <c r="BA170" s="36">
        <f t="shared" si="274"/>
        <v>0</v>
      </c>
    </row>
    <row r="171" ht="12.75" customHeight="1">
      <c r="A171" s="12" t="s">
        <v>218</v>
      </c>
      <c r="B171" s="13" t="s">
        <v>219</v>
      </c>
      <c r="C171" s="14">
        <f t="shared" ref="C171:BA171" si="276">SUM(C172:C173)</f>
        <v>39.4</v>
      </c>
      <c r="D171" s="14">
        <f t="shared" si="276"/>
        <v>9.85</v>
      </c>
      <c r="E171" s="14">
        <f t="shared" si="276"/>
        <v>9.85</v>
      </c>
      <c r="F171" s="14">
        <f t="shared" si="276"/>
        <v>9.85</v>
      </c>
      <c r="G171" s="14">
        <f t="shared" si="276"/>
        <v>9.85</v>
      </c>
      <c r="H171" s="14">
        <f t="shared" si="276"/>
        <v>39.4</v>
      </c>
      <c r="I171" s="14">
        <f t="shared" si="276"/>
        <v>0</v>
      </c>
      <c r="J171" s="14">
        <f t="shared" si="276"/>
        <v>0</v>
      </c>
      <c r="K171" s="14">
        <f t="shared" si="276"/>
        <v>0</v>
      </c>
      <c r="L171" s="14">
        <f t="shared" si="276"/>
        <v>0</v>
      </c>
      <c r="M171" s="14">
        <f t="shared" si="276"/>
        <v>0</v>
      </c>
      <c r="N171" s="14">
        <f t="shared" si="276"/>
        <v>0</v>
      </c>
      <c r="O171" s="14">
        <f t="shared" si="276"/>
        <v>0</v>
      </c>
      <c r="P171" s="14">
        <f t="shared" si="276"/>
        <v>0</v>
      </c>
      <c r="Q171" s="14">
        <f t="shared" si="276"/>
        <v>0</v>
      </c>
      <c r="R171" s="14">
        <f t="shared" si="276"/>
        <v>0</v>
      </c>
      <c r="S171" s="14">
        <f t="shared" si="276"/>
        <v>0</v>
      </c>
      <c r="T171" s="14">
        <f t="shared" si="276"/>
        <v>0</v>
      </c>
      <c r="U171" s="14">
        <f t="shared" si="276"/>
        <v>0</v>
      </c>
      <c r="V171" s="14">
        <f t="shared" si="276"/>
        <v>0</v>
      </c>
      <c r="W171" s="14">
        <f t="shared" si="276"/>
        <v>0</v>
      </c>
      <c r="X171" s="14">
        <f t="shared" si="276"/>
        <v>0</v>
      </c>
      <c r="Y171" s="14">
        <f t="shared" si="276"/>
        <v>0</v>
      </c>
      <c r="Z171" s="14">
        <f t="shared" si="276"/>
        <v>0</v>
      </c>
      <c r="AA171" s="14">
        <f t="shared" si="276"/>
        <v>0</v>
      </c>
      <c r="AB171" s="14">
        <f t="shared" si="276"/>
        <v>0</v>
      </c>
      <c r="AC171" s="14">
        <f t="shared" si="276"/>
        <v>0</v>
      </c>
      <c r="AD171" s="14">
        <f t="shared" si="276"/>
        <v>0</v>
      </c>
      <c r="AE171" s="14">
        <f t="shared" si="276"/>
        <v>0</v>
      </c>
      <c r="AF171" s="14">
        <f t="shared" si="276"/>
        <v>0</v>
      </c>
      <c r="AG171" s="14">
        <f t="shared" si="276"/>
        <v>0</v>
      </c>
      <c r="AH171" s="14">
        <f t="shared" si="276"/>
        <v>0</v>
      </c>
      <c r="AI171" s="14">
        <f t="shared" si="276"/>
        <v>0</v>
      </c>
      <c r="AJ171" s="14">
        <f t="shared" si="276"/>
        <v>0</v>
      </c>
      <c r="AK171" s="14">
        <f t="shared" si="276"/>
        <v>0</v>
      </c>
      <c r="AL171" s="14">
        <f t="shared" si="276"/>
        <v>0</v>
      </c>
      <c r="AM171" s="14">
        <f t="shared" si="276"/>
        <v>0</v>
      </c>
      <c r="AN171" s="14">
        <f t="shared" si="276"/>
        <v>0</v>
      </c>
      <c r="AO171" s="14">
        <f t="shared" si="276"/>
        <v>0</v>
      </c>
      <c r="AP171" s="14">
        <f t="shared" si="276"/>
        <v>0</v>
      </c>
      <c r="AQ171" s="14">
        <f t="shared" si="276"/>
        <v>0</v>
      </c>
      <c r="AR171" s="14">
        <f t="shared" si="276"/>
        <v>0</v>
      </c>
      <c r="AS171" s="14">
        <f t="shared" si="276"/>
        <v>0</v>
      </c>
      <c r="AT171" s="14">
        <f t="shared" si="276"/>
        <v>0</v>
      </c>
      <c r="AU171" s="14">
        <f t="shared" si="276"/>
        <v>0</v>
      </c>
      <c r="AV171" s="14">
        <f t="shared" si="276"/>
        <v>0</v>
      </c>
      <c r="AW171" s="14">
        <f t="shared" si="276"/>
        <v>0</v>
      </c>
      <c r="AX171" s="14">
        <f t="shared" si="276"/>
        <v>0</v>
      </c>
      <c r="AY171" s="14">
        <f t="shared" si="276"/>
        <v>0</v>
      </c>
      <c r="AZ171" s="14">
        <f t="shared" si="276"/>
        <v>0</v>
      </c>
      <c r="BA171" s="14">
        <f t="shared" si="276"/>
        <v>0</v>
      </c>
    </row>
    <row r="172" ht="12.75" customHeight="1">
      <c r="A172" s="18">
        <v>137.0</v>
      </c>
      <c r="B172" s="16" t="s">
        <v>220</v>
      </c>
      <c r="C172" s="35">
        <f t="shared" ref="C172:C173" si="277">H172+M172+R172+W172+AB172+AG172+AL172+AQ172+AV172+BA172</f>
        <v>39.4</v>
      </c>
      <c r="D172" s="29">
        <v>9.85</v>
      </c>
      <c r="E172" s="48">
        <v>9.85</v>
      </c>
      <c r="F172" s="48">
        <v>9.85</v>
      </c>
      <c r="G172" s="48">
        <v>9.85</v>
      </c>
      <c r="H172" s="36">
        <f t="shared" ref="H172:H173" si="278">SUM(D172:G172)</f>
        <v>39.4</v>
      </c>
      <c r="I172" s="17"/>
      <c r="J172" s="17"/>
      <c r="K172" s="17"/>
      <c r="L172" s="17"/>
      <c r="M172" s="36">
        <f t="shared" ref="M172:M173" si="279">SUM(I172:L172)</f>
        <v>0</v>
      </c>
      <c r="N172" s="17"/>
      <c r="O172" s="17"/>
      <c r="P172" s="17"/>
      <c r="Q172" s="17"/>
      <c r="R172" s="36">
        <f t="shared" ref="R172:R173" si="280">SUM(N172:Q172)</f>
        <v>0</v>
      </c>
      <c r="S172" s="17"/>
      <c r="T172" s="17"/>
      <c r="U172" s="17"/>
      <c r="V172" s="17"/>
      <c r="W172" s="36">
        <f t="shared" ref="W172:W173" si="281">SUM(S172:V172)</f>
        <v>0</v>
      </c>
      <c r="X172" s="17"/>
      <c r="Y172" s="17"/>
      <c r="Z172" s="17"/>
      <c r="AA172" s="17"/>
      <c r="AB172" s="36">
        <f t="shared" ref="AB172:AB173" si="282">SUM(X172:AA172)</f>
        <v>0</v>
      </c>
      <c r="AC172" s="17"/>
      <c r="AD172" s="17"/>
      <c r="AE172" s="17"/>
      <c r="AF172" s="17"/>
      <c r="AG172" s="36">
        <f t="shared" ref="AG172:AG173" si="283">SUM(AC172:AF172)</f>
        <v>0</v>
      </c>
      <c r="AH172" s="17"/>
      <c r="AI172" s="17"/>
      <c r="AJ172" s="17"/>
      <c r="AK172" s="17"/>
      <c r="AL172" s="36">
        <f t="shared" ref="AL172:AL173" si="284">SUM(AH172:AK172)</f>
        <v>0</v>
      </c>
      <c r="AM172" s="17"/>
      <c r="AN172" s="17"/>
      <c r="AO172" s="17"/>
      <c r="AP172" s="17"/>
      <c r="AQ172" s="36">
        <f t="shared" ref="AQ172:AQ173" si="285">SUM(AM172:AP172)</f>
        <v>0</v>
      </c>
      <c r="AR172" s="17"/>
      <c r="AS172" s="17"/>
      <c r="AT172" s="17"/>
      <c r="AU172" s="17"/>
      <c r="AV172" s="36">
        <f t="shared" ref="AV172:AV173" si="286">SUM(AR172:AU172)</f>
        <v>0</v>
      </c>
      <c r="AW172" s="17"/>
      <c r="AX172" s="17"/>
      <c r="AY172" s="17"/>
      <c r="AZ172" s="17"/>
      <c r="BA172" s="36">
        <f t="shared" ref="BA172:BA173" si="287">SUM(AW172:AZ172)</f>
        <v>0</v>
      </c>
    </row>
    <row r="173" ht="12.75" customHeight="1">
      <c r="A173" s="18">
        <v>138.0</v>
      </c>
      <c r="B173" s="16" t="s">
        <v>221</v>
      </c>
      <c r="C173" s="35">
        <f t="shared" si="277"/>
        <v>0</v>
      </c>
      <c r="D173" s="17"/>
      <c r="E173" s="17"/>
      <c r="F173" s="17"/>
      <c r="G173" s="17"/>
      <c r="H173" s="36">
        <f t="shared" si="278"/>
        <v>0</v>
      </c>
      <c r="I173" s="17"/>
      <c r="J173" s="17"/>
      <c r="K173" s="17"/>
      <c r="L173" s="17"/>
      <c r="M173" s="36">
        <f t="shared" si="279"/>
        <v>0</v>
      </c>
      <c r="N173" s="17"/>
      <c r="O173" s="17"/>
      <c r="P173" s="17"/>
      <c r="Q173" s="17"/>
      <c r="R173" s="36">
        <f t="shared" si="280"/>
        <v>0</v>
      </c>
      <c r="S173" s="17"/>
      <c r="T173" s="17"/>
      <c r="U173" s="17"/>
      <c r="V173" s="17"/>
      <c r="W173" s="36">
        <f t="shared" si="281"/>
        <v>0</v>
      </c>
      <c r="X173" s="17"/>
      <c r="Y173" s="17"/>
      <c r="Z173" s="17"/>
      <c r="AA173" s="17"/>
      <c r="AB173" s="36">
        <f t="shared" si="282"/>
        <v>0</v>
      </c>
      <c r="AC173" s="17"/>
      <c r="AD173" s="17"/>
      <c r="AE173" s="17"/>
      <c r="AF173" s="17"/>
      <c r="AG173" s="36">
        <f t="shared" si="283"/>
        <v>0</v>
      </c>
      <c r="AH173" s="17"/>
      <c r="AI173" s="17"/>
      <c r="AJ173" s="17"/>
      <c r="AK173" s="17"/>
      <c r="AL173" s="36">
        <f t="shared" si="284"/>
        <v>0</v>
      </c>
      <c r="AM173" s="17"/>
      <c r="AN173" s="17"/>
      <c r="AO173" s="17"/>
      <c r="AP173" s="17"/>
      <c r="AQ173" s="36">
        <f t="shared" si="285"/>
        <v>0</v>
      </c>
      <c r="AR173" s="17"/>
      <c r="AS173" s="17"/>
      <c r="AT173" s="17"/>
      <c r="AU173" s="17"/>
      <c r="AV173" s="36">
        <f t="shared" si="286"/>
        <v>0</v>
      </c>
      <c r="AW173" s="17"/>
      <c r="AX173" s="17"/>
      <c r="AY173" s="17"/>
      <c r="AZ173" s="17"/>
      <c r="BA173" s="36">
        <f t="shared" si="287"/>
        <v>0</v>
      </c>
    </row>
    <row r="174" ht="12.75" customHeight="1">
      <c r="A174" s="12" t="s">
        <v>222</v>
      </c>
      <c r="B174" s="13" t="s">
        <v>223</v>
      </c>
      <c r="C174" s="14">
        <f t="shared" ref="C174:BA174" si="288">SUM(C175:C177)</f>
        <v>0.065</v>
      </c>
      <c r="D174" s="14">
        <f t="shared" si="288"/>
        <v>0</v>
      </c>
      <c r="E174" s="14">
        <f t="shared" si="288"/>
        <v>0</v>
      </c>
      <c r="F174" s="14">
        <f t="shared" si="288"/>
        <v>0</v>
      </c>
      <c r="G174" s="14">
        <f t="shared" si="288"/>
        <v>0</v>
      </c>
      <c r="H174" s="14">
        <f t="shared" si="288"/>
        <v>0</v>
      </c>
      <c r="I174" s="14">
        <f t="shared" si="288"/>
        <v>0</v>
      </c>
      <c r="J174" s="14">
        <f t="shared" si="288"/>
        <v>0.065</v>
      </c>
      <c r="K174" s="14">
        <f t="shared" si="288"/>
        <v>0</v>
      </c>
      <c r="L174" s="14">
        <f t="shared" si="288"/>
        <v>0</v>
      </c>
      <c r="M174" s="14">
        <f t="shared" si="288"/>
        <v>0.065</v>
      </c>
      <c r="N174" s="14">
        <f t="shared" si="288"/>
        <v>0</v>
      </c>
      <c r="O174" s="14">
        <f t="shared" si="288"/>
        <v>0</v>
      </c>
      <c r="P174" s="14">
        <f t="shared" si="288"/>
        <v>0</v>
      </c>
      <c r="Q174" s="14">
        <f t="shared" si="288"/>
        <v>0</v>
      </c>
      <c r="R174" s="14">
        <f t="shared" si="288"/>
        <v>0</v>
      </c>
      <c r="S174" s="14">
        <f t="shared" si="288"/>
        <v>0</v>
      </c>
      <c r="T174" s="14">
        <f t="shared" si="288"/>
        <v>0</v>
      </c>
      <c r="U174" s="14">
        <f t="shared" si="288"/>
        <v>0</v>
      </c>
      <c r="V174" s="14">
        <f t="shared" si="288"/>
        <v>0</v>
      </c>
      <c r="W174" s="14">
        <f t="shared" si="288"/>
        <v>0</v>
      </c>
      <c r="X174" s="14">
        <f t="shared" si="288"/>
        <v>0</v>
      </c>
      <c r="Y174" s="14">
        <f t="shared" si="288"/>
        <v>0</v>
      </c>
      <c r="Z174" s="14">
        <f t="shared" si="288"/>
        <v>0</v>
      </c>
      <c r="AA174" s="14">
        <f t="shared" si="288"/>
        <v>0</v>
      </c>
      <c r="AB174" s="14">
        <f t="shared" si="288"/>
        <v>0</v>
      </c>
      <c r="AC174" s="14">
        <f t="shared" si="288"/>
        <v>0</v>
      </c>
      <c r="AD174" s="14">
        <f t="shared" si="288"/>
        <v>0</v>
      </c>
      <c r="AE174" s="14">
        <f t="shared" si="288"/>
        <v>0</v>
      </c>
      <c r="AF174" s="14">
        <f t="shared" si="288"/>
        <v>0</v>
      </c>
      <c r="AG174" s="14">
        <f t="shared" si="288"/>
        <v>0</v>
      </c>
      <c r="AH174" s="14">
        <f t="shared" si="288"/>
        <v>0</v>
      </c>
      <c r="AI174" s="14">
        <f t="shared" si="288"/>
        <v>0</v>
      </c>
      <c r="AJ174" s="14">
        <f t="shared" si="288"/>
        <v>0</v>
      </c>
      <c r="AK174" s="14">
        <f t="shared" si="288"/>
        <v>0</v>
      </c>
      <c r="AL174" s="14">
        <f t="shared" si="288"/>
        <v>0</v>
      </c>
      <c r="AM174" s="14">
        <f t="shared" si="288"/>
        <v>0</v>
      </c>
      <c r="AN174" s="14">
        <f t="shared" si="288"/>
        <v>0</v>
      </c>
      <c r="AO174" s="14">
        <f t="shared" si="288"/>
        <v>0</v>
      </c>
      <c r="AP174" s="14">
        <f t="shared" si="288"/>
        <v>0</v>
      </c>
      <c r="AQ174" s="14">
        <f t="shared" si="288"/>
        <v>0</v>
      </c>
      <c r="AR174" s="14">
        <f t="shared" si="288"/>
        <v>0</v>
      </c>
      <c r="AS174" s="14">
        <f t="shared" si="288"/>
        <v>0</v>
      </c>
      <c r="AT174" s="14">
        <f t="shared" si="288"/>
        <v>0</v>
      </c>
      <c r="AU174" s="14">
        <f t="shared" si="288"/>
        <v>0</v>
      </c>
      <c r="AV174" s="14">
        <f t="shared" si="288"/>
        <v>0</v>
      </c>
      <c r="AW174" s="14">
        <f t="shared" si="288"/>
        <v>0</v>
      </c>
      <c r="AX174" s="14">
        <f t="shared" si="288"/>
        <v>0</v>
      </c>
      <c r="AY174" s="14">
        <f t="shared" si="288"/>
        <v>0</v>
      </c>
      <c r="AZ174" s="14">
        <f t="shared" si="288"/>
        <v>0</v>
      </c>
      <c r="BA174" s="14">
        <f t="shared" si="288"/>
        <v>0</v>
      </c>
    </row>
    <row r="175" ht="12.75" customHeight="1">
      <c r="A175" s="18">
        <v>139.0</v>
      </c>
      <c r="B175" s="16" t="s">
        <v>224</v>
      </c>
      <c r="C175" s="35">
        <f t="shared" ref="C175:C177" si="289">H175+M175+R175+W175+AB175+AG175+AL175+AQ175+AV175+BA175</f>
        <v>0</v>
      </c>
      <c r="D175" s="19">
        <v>0.0</v>
      </c>
      <c r="E175" s="19">
        <v>0.0</v>
      </c>
      <c r="F175" s="19">
        <v>0.0</v>
      </c>
      <c r="G175" s="19">
        <v>0.0</v>
      </c>
      <c r="H175" s="36">
        <f t="shared" ref="H175:H177" si="290">SUM(D175:G175)</f>
        <v>0</v>
      </c>
      <c r="I175" s="19">
        <v>0.0</v>
      </c>
      <c r="J175" s="19">
        <v>0.0</v>
      </c>
      <c r="K175" s="19">
        <v>0.0</v>
      </c>
      <c r="L175" s="19">
        <v>0.0</v>
      </c>
      <c r="M175" s="36">
        <f t="shared" ref="M175:M177" si="291">SUM(I175:L175)</f>
        <v>0</v>
      </c>
      <c r="N175" s="19">
        <v>0.0</v>
      </c>
      <c r="O175" s="19">
        <v>0.0</v>
      </c>
      <c r="P175" s="19">
        <v>0.0</v>
      </c>
      <c r="Q175" s="19">
        <v>0.0</v>
      </c>
      <c r="R175" s="36">
        <f t="shared" ref="R175:R177" si="292">SUM(N175:Q175)</f>
        <v>0</v>
      </c>
      <c r="S175" s="19">
        <v>0.0</v>
      </c>
      <c r="T175" s="19">
        <v>0.0</v>
      </c>
      <c r="U175" s="19">
        <v>0.0</v>
      </c>
      <c r="V175" s="19">
        <v>0.0</v>
      </c>
      <c r="W175" s="36">
        <f t="shared" ref="W175:W177" si="293">SUM(S175:V175)</f>
        <v>0</v>
      </c>
      <c r="X175" s="19">
        <v>0.0</v>
      </c>
      <c r="Y175" s="19">
        <v>0.0</v>
      </c>
      <c r="Z175" s="19">
        <v>0.0</v>
      </c>
      <c r="AA175" s="19">
        <v>0.0</v>
      </c>
      <c r="AB175" s="36">
        <f t="shared" ref="AB175:AB177" si="294">SUM(X175:AA175)</f>
        <v>0</v>
      </c>
      <c r="AC175" s="19"/>
      <c r="AD175" s="19"/>
      <c r="AE175" s="19"/>
      <c r="AF175" s="19"/>
      <c r="AG175" s="36">
        <f t="shared" ref="AG175:AG177" si="295">SUM(AC175:AF175)</f>
        <v>0</v>
      </c>
      <c r="AH175" s="19">
        <v>0.0</v>
      </c>
      <c r="AI175" s="19">
        <v>0.0</v>
      </c>
      <c r="AJ175" s="19">
        <v>0.0</v>
      </c>
      <c r="AK175" s="19">
        <v>0.0</v>
      </c>
      <c r="AL175" s="36">
        <f t="shared" ref="AL175:AL177" si="296">SUM(AH175:AK175)</f>
        <v>0</v>
      </c>
      <c r="AM175" s="19">
        <v>0.0</v>
      </c>
      <c r="AN175" s="19">
        <v>0.0</v>
      </c>
      <c r="AO175" s="19">
        <v>0.0</v>
      </c>
      <c r="AP175" s="19">
        <v>0.0</v>
      </c>
      <c r="AQ175" s="36">
        <f t="shared" ref="AQ175:AQ177" si="297">SUM(AM175:AP175)</f>
        <v>0</v>
      </c>
      <c r="AR175" s="19">
        <v>0.0</v>
      </c>
      <c r="AS175" s="19">
        <v>0.0</v>
      </c>
      <c r="AT175" s="19">
        <v>0.0</v>
      </c>
      <c r="AU175" s="19">
        <v>0.0</v>
      </c>
      <c r="AV175" s="36">
        <f t="shared" ref="AV175:AV177" si="298">SUM(AR175:AU175)</f>
        <v>0</v>
      </c>
      <c r="AW175" s="19">
        <v>0.0</v>
      </c>
      <c r="AX175" s="19">
        <v>0.0</v>
      </c>
      <c r="AY175" s="19">
        <v>0.0</v>
      </c>
      <c r="AZ175" s="19">
        <v>0.0</v>
      </c>
      <c r="BA175" s="36">
        <f t="shared" ref="BA175:BA177" si="299">SUM(AW175:AZ175)</f>
        <v>0</v>
      </c>
    </row>
    <row r="176" ht="12.75" customHeight="1">
      <c r="A176" s="18">
        <v>140.0</v>
      </c>
      <c r="B176" s="16" t="s">
        <v>225</v>
      </c>
      <c r="C176" s="35">
        <f t="shared" si="289"/>
        <v>0.065</v>
      </c>
      <c r="D176" s="19">
        <v>0.0</v>
      </c>
      <c r="E176" s="19">
        <v>0.0</v>
      </c>
      <c r="F176" s="19">
        <v>0.0</v>
      </c>
      <c r="G176" s="19">
        <v>0.0</v>
      </c>
      <c r="H176" s="36">
        <f t="shared" si="290"/>
        <v>0</v>
      </c>
      <c r="I176" s="19">
        <v>0.0</v>
      </c>
      <c r="J176" s="19">
        <v>0.065</v>
      </c>
      <c r="K176" s="19">
        <v>0.0</v>
      </c>
      <c r="L176" s="19">
        <v>0.0</v>
      </c>
      <c r="M176" s="36">
        <f t="shared" si="291"/>
        <v>0.065</v>
      </c>
      <c r="N176" s="19">
        <v>0.0</v>
      </c>
      <c r="O176" s="19">
        <v>0.0</v>
      </c>
      <c r="P176" s="19">
        <v>0.0</v>
      </c>
      <c r="Q176" s="19">
        <v>0.0</v>
      </c>
      <c r="R176" s="36">
        <f t="shared" si="292"/>
        <v>0</v>
      </c>
      <c r="S176" s="19">
        <v>0.0</v>
      </c>
      <c r="T176" s="19">
        <v>0.0</v>
      </c>
      <c r="U176" s="19">
        <v>0.0</v>
      </c>
      <c r="V176" s="19">
        <v>0.0</v>
      </c>
      <c r="W176" s="36">
        <f t="shared" si="293"/>
        <v>0</v>
      </c>
      <c r="X176" s="19">
        <v>0.0</v>
      </c>
      <c r="Y176" s="19">
        <v>0.0</v>
      </c>
      <c r="Z176" s="19">
        <v>0.0</v>
      </c>
      <c r="AA176" s="19">
        <v>0.0</v>
      </c>
      <c r="AB176" s="36">
        <f t="shared" si="294"/>
        <v>0</v>
      </c>
      <c r="AC176" s="19"/>
      <c r="AD176" s="19"/>
      <c r="AE176" s="19"/>
      <c r="AF176" s="19"/>
      <c r="AG176" s="36">
        <f t="shared" si="295"/>
        <v>0</v>
      </c>
      <c r="AH176" s="19">
        <v>0.0</v>
      </c>
      <c r="AI176" s="19">
        <v>0.0</v>
      </c>
      <c r="AJ176" s="19">
        <v>0.0</v>
      </c>
      <c r="AK176" s="19">
        <v>0.0</v>
      </c>
      <c r="AL176" s="36">
        <f t="shared" si="296"/>
        <v>0</v>
      </c>
      <c r="AM176" s="19">
        <v>0.0</v>
      </c>
      <c r="AN176" s="19">
        <v>0.0</v>
      </c>
      <c r="AO176" s="19">
        <v>0.0</v>
      </c>
      <c r="AP176" s="19">
        <v>0.0</v>
      </c>
      <c r="AQ176" s="36">
        <f t="shared" si="297"/>
        <v>0</v>
      </c>
      <c r="AR176" s="19">
        <v>0.0</v>
      </c>
      <c r="AS176" s="19">
        <v>0.0</v>
      </c>
      <c r="AT176" s="19">
        <v>0.0</v>
      </c>
      <c r="AU176" s="19">
        <v>0.0</v>
      </c>
      <c r="AV176" s="36">
        <f t="shared" si="298"/>
        <v>0</v>
      </c>
      <c r="AW176" s="19">
        <v>0.0</v>
      </c>
      <c r="AX176" s="19">
        <v>0.0</v>
      </c>
      <c r="AY176" s="19">
        <v>0.0</v>
      </c>
      <c r="AZ176" s="19">
        <v>0.0</v>
      </c>
      <c r="BA176" s="36">
        <f t="shared" si="299"/>
        <v>0</v>
      </c>
    </row>
    <row r="177" ht="12.75" customHeight="1">
      <c r="A177" s="18">
        <v>141.0</v>
      </c>
      <c r="B177" s="16" t="s">
        <v>226</v>
      </c>
      <c r="C177" s="35">
        <f t="shared" si="289"/>
        <v>0</v>
      </c>
      <c r="D177" s="19">
        <v>0.0</v>
      </c>
      <c r="E177" s="19">
        <v>0.0</v>
      </c>
      <c r="F177" s="19">
        <v>0.0</v>
      </c>
      <c r="G177" s="19">
        <v>0.0</v>
      </c>
      <c r="H177" s="36">
        <f t="shared" si="290"/>
        <v>0</v>
      </c>
      <c r="I177" s="19">
        <v>0.0</v>
      </c>
      <c r="J177" s="19">
        <v>0.0</v>
      </c>
      <c r="K177" s="19">
        <v>0.0</v>
      </c>
      <c r="L177" s="19">
        <v>0.0</v>
      </c>
      <c r="M177" s="36">
        <f t="shared" si="291"/>
        <v>0</v>
      </c>
      <c r="N177" s="19">
        <v>0.0</v>
      </c>
      <c r="O177" s="19">
        <v>0.0</v>
      </c>
      <c r="P177" s="19">
        <v>0.0</v>
      </c>
      <c r="Q177" s="19">
        <v>0.0</v>
      </c>
      <c r="R177" s="36">
        <f t="shared" si="292"/>
        <v>0</v>
      </c>
      <c r="S177" s="19">
        <v>0.0</v>
      </c>
      <c r="T177" s="19">
        <v>0.0</v>
      </c>
      <c r="U177" s="19">
        <v>0.0</v>
      </c>
      <c r="V177" s="19">
        <v>0.0</v>
      </c>
      <c r="W177" s="36">
        <f t="shared" si="293"/>
        <v>0</v>
      </c>
      <c r="X177" s="19">
        <v>0.0</v>
      </c>
      <c r="Y177" s="19">
        <v>0.0</v>
      </c>
      <c r="Z177" s="19">
        <v>0.0</v>
      </c>
      <c r="AA177" s="19">
        <v>0.0</v>
      </c>
      <c r="AB177" s="36">
        <f t="shared" si="294"/>
        <v>0</v>
      </c>
      <c r="AC177" s="19"/>
      <c r="AD177" s="19"/>
      <c r="AE177" s="19"/>
      <c r="AF177" s="19"/>
      <c r="AG177" s="36">
        <f t="shared" si="295"/>
        <v>0</v>
      </c>
      <c r="AH177" s="19">
        <v>0.0</v>
      </c>
      <c r="AI177" s="19">
        <v>0.0</v>
      </c>
      <c r="AJ177" s="19">
        <v>0.0</v>
      </c>
      <c r="AK177" s="19">
        <v>0.0</v>
      </c>
      <c r="AL177" s="36">
        <f t="shared" si="296"/>
        <v>0</v>
      </c>
      <c r="AM177" s="19">
        <v>0.0</v>
      </c>
      <c r="AN177" s="19">
        <v>0.0</v>
      </c>
      <c r="AO177" s="19">
        <v>0.0</v>
      </c>
      <c r="AP177" s="19">
        <v>0.0</v>
      </c>
      <c r="AQ177" s="36">
        <f t="shared" si="297"/>
        <v>0</v>
      </c>
      <c r="AR177" s="19">
        <v>0.0</v>
      </c>
      <c r="AS177" s="19">
        <v>0.0</v>
      </c>
      <c r="AT177" s="19">
        <v>0.0</v>
      </c>
      <c r="AU177" s="19">
        <v>0.0</v>
      </c>
      <c r="AV177" s="36">
        <f t="shared" si="298"/>
        <v>0</v>
      </c>
      <c r="AW177" s="19">
        <v>0.0</v>
      </c>
      <c r="AX177" s="19">
        <v>0.0</v>
      </c>
      <c r="AY177" s="19">
        <v>0.0</v>
      </c>
      <c r="AZ177" s="19">
        <v>0.0</v>
      </c>
      <c r="BA177" s="36">
        <f t="shared" si="299"/>
        <v>0</v>
      </c>
    </row>
    <row r="178" ht="12.75" customHeight="1">
      <c r="A178" s="12" t="s">
        <v>227</v>
      </c>
      <c r="B178" s="13" t="s">
        <v>228</v>
      </c>
      <c r="C178" s="14">
        <f t="shared" ref="C178:BA178" si="300">SUM(C179:C183)</f>
        <v>26</v>
      </c>
      <c r="D178" s="14">
        <f t="shared" si="300"/>
        <v>6.5</v>
      </c>
      <c r="E178" s="14">
        <f t="shared" si="300"/>
        <v>6.5</v>
      </c>
      <c r="F178" s="14">
        <f t="shared" si="300"/>
        <v>6.5</v>
      </c>
      <c r="G178" s="14">
        <f t="shared" si="300"/>
        <v>6.5</v>
      </c>
      <c r="H178" s="14">
        <f t="shared" si="300"/>
        <v>26</v>
      </c>
      <c r="I178" s="14">
        <f t="shared" si="300"/>
        <v>0</v>
      </c>
      <c r="J178" s="14">
        <f t="shared" si="300"/>
        <v>0</v>
      </c>
      <c r="K178" s="14">
        <f t="shared" si="300"/>
        <v>0</v>
      </c>
      <c r="L178" s="14">
        <f t="shared" si="300"/>
        <v>0</v>
      </c>
      <c r="M178" s="14">
        <f t="shared" si="300"/>
        <v>0</v>
      </c>
      <c r="N178" s="14">
        <f t="shared" si="300"/>
        <v>0</v>
      </c>
      <c r="O178" s="14">
        <f t="shared" si="300"/>
        <v>0</v>
      </c>
      <c r="P178" s="14">
        <f t="shared" si="300"/>
        <v>0</v>
      </c>
      <c r="Q178" s="14">
        <f t="shared" si="300"/>
        <v>0</v>
      </c>
      <c r="R178" s="14">
        <f t="shared" si="300"/>
        <v>0</v>
      </c>
      <c r="S178" s="14">
        <f t="shared" si="300"/>
        <v>0</v>
      </c>
      <c r="T178" s="14">
        <f t="shared" si="300"/>
        <v>0</v>
      </c>
      <c r="U178" s="14">
        <f t="shared" si="300"/>
        <v>0</v>
      </c>
      <c r="V178" s="14">
        <f t="shared" si="300"/>
        <v>0</v>
      </c>
      <c r="W178" s="14">
        <f t="shared" si="300"/>
        <v>0</v>
      </c>
      <c r="X178" s="14">
        <f t="shared" si="300"/>
        <v>0</v>
      </c>
      <c r="Y178" s="14">
        <f t="shared" si="300"/>
        <v>0</v>
      </c>
      <c r="Z178" s="14">
        <f t="shared" si="300"/>
        <v>0</v>
      </c>
      <c r="AA178" s="14">
        <f t="shared" si="300"/>
        <v>0</v>
      </c>
      <c r="AB178" s="14">
        <f t="shared" si="300"/>
        <v>0</v>
      </c>
      <c r="AC178" s="14">
        <f t="shared" si="300"/>
        <v>0</v>
      </c>
      <c r="AD178" s="14">
        <f t="shared" si="300"/>
        <v>0</v>
      </c>
      <c r="AE178" s="14">
        <f t="shared" si="300"/>
        <v>0</v>
      </c>
      <c r="AF178" s="14">
        <f t="shared" si="300"/>
        <v>0</v>
      </c>
      <c r="AG178" s="14">
        <f t="shared" si="300"/>
        <v>0</v>
      </c>
      <c r="AH178" s="14">
        <f t="shared" si="300"/>
        <v>0</v>
      </c>
      <c r="AI178" s="14">
        <f t="shared" si="300"/>
        <v>0</v>
      </c>
      <c r="AJ178" s="14">
        <f t="shared" si="300"/>
        <v>0</v>
      </c>
      <c r="AK178" s="14">
        <f t="shared" si="300"/>
        <v>0</v>
      </c>
      <c r="AL178" s="14">
        <f t="shared" si="300"/>
        <v>0</v>
      </c>
      <c r="AM178" s="14">
        <f t="shared" si="300"/>
        <v>0</v>
      </c>
      <c r="AN178" s="14">
        <f t="shared" si="300"/>
        <v>0</v>
      </c>
      <c r="AO178" s="14">
        <f t="shared" si="300"/>
        <v>0</v>
      </c>
      <c r="AP178" s="14">
        <f t="shared" si="300"/>
        <v>0</v>
      </c>
      <c r="AQ178" s="14">
        <f t="shared" si="300"/>
        <v>0</v>
      </c>
      <c r="AR178" s="14">
        <f t="shared" si="300"/>
        <v>0</v>
      </c>
      <c r="AS178" s="14">
        <f t="shared" si="300"/>
        <v>0</v>
      </c>
      <c r="AT178" s="14">
        <f t="shared" si="300"/>
        <v>0</v>
      </c>
      <c r="AU178" s="14">
        <f t="shared" si="300"/>
        <v>0</v>
      </c>
      <c r="AV178" s="14">
        <f t="shared" si="300"/>
        <v>0</v>
      </c>
      <c r="AW178" s="14">
        <f t="shared" si="300"/>
        <v>0</v>
      </c>
      <c r="AX178" s="14">
        <f t="shared" si="300"/>
        <v>0</v>
      </c>
      <c r="AY178" s="14">
        <f t="shared" si="300"/>
        <v>0</v>
      </c>
      <c r="AZ178" s="14">
        <f t="shared" si="300"/>
        <v>0</v>
      </c>
      <c r="BA178" s="14">
        <f t="shared" si="300"/>
        <v>0</v>
      </c>
    </row>
    <row r="179" ht="12.75" customHeight="1">
      <c r="A179" s="18">
        <v>142.1</v>
      </c>
      <c r="B179" s="16" t="s">
        <v>229</v>
      </c>
      <c r="C179" s="35">
        <f t="shared" ref="C179:C183" si="301">H179+M179+R179+W179+AB179+AG179+AL179+AQ179+AV179+BA179</f>
        <v>0</v>
      </c>
      <c r="D179" s="17"/>
      <c r="E179" s="17"/>
      <c r="F179" s="17"/>
      <c r="G179" s="17"/>
      <c r="H179" s="36">
        <f t="shared" ref="H179:H183" si="302">SUM(D179:G179)</f>
        <v>0</v>
      </c>
      <c r="I179" s="17"/>
      <c r="J179" s="17"/>
      <c r="K179" s="17"/>
      <c r="L179" s="17"/>
      <c r="M179" s="36">
        <f t="shared" ref="M179:M183" si="303">SUM(I179:L179)</f>
        <v>0</v>
      </c>
      <c r="N179" s="17"/>
      <c r="O179" s="17"/>
      <c r="P179" s="17"/>
      <c r="Q179" s="17"/>
      <c r="R179" s="36">
        <f t="shared" ref="R179:R183" si="304">SUM(N179:Q179)</f>
        <v>0</v>
      </c>
      <c r="S179" s="17"/>
      <c r="T179" s="17"/>
      <c r="U179" s="17"/>
      <c r="V179" s="17"/>
      <c r="W179" s="36">
        <f t="shared" ref="W179:W183" si="305">SUM(S179:V179)</f>
        <v>0</v>
      </c>
      <c r="X179" s="17"/>
      <c r="Y179" s="17"/>
      <c r="Z179" s="17"/>
      <c r="AA179" s="17"/>
      <c r="AB179" s="36">
        <f t="shared" ref="AB179:AB183" si="306">SUM(X179:AA179)</f>
        <v>0</v>
      </c>
      <c r="AC179" s="17"/>
      <c r="AD179" s="17"/>
      <c r="AE179" s="17"/>
      <c r="AF179" s="17"/>
      <c r="AG179" s="36">
        <f t="shared" ref="AG179:AG183" si="307">SUM(AC179:AF179)</f>
        <v>0</v>
      </c>
      <c r="AH179" s="17"/>
      <c r="AI179" s="17"/>
      <c r="AJ179" s="17"/>
      <c r="AK179" s="17"/>
      <c r="AL179" s="36">
        <f t="shared" ref="AL179:AL183" si="308">SUM(AH179:AK179)</f>
        <v>0</v>
      </c>
      <c r="AM179" s="17"/>
      <c r="AN179" s="17"/>
      <c r="AO179" s="17"/>
      <c r="AP179" s="17"/>
      <c r="AQ179" s="36">
        <f t="shared" ref="AQ179:AQ183" si="309">SUM(AM179:AP179)</f>
        <v>0</v>
      </c>
      <c r="AR179" s="17"/>
      <c r="AS179" s="17"/>
      <c r="AT179" s="17"/>
      <c r="AU179" s="17"/>
      <c r="AV179" s="36">
        <f t="shared" ref="AV179:AV183" si="310">SUM(AR179:AU179)</f>
        <v>0</v>
      </c>
      <c r="AW179" s="17"/>
      <c r="AX179" s="17"/>
      <c r="AY179" s="17"/>
      <c r="AZ179" s="17"/>
      <c r="BA179" s="36">
        <f t="shared" ref="BA179:BA183" si="311">SUM(AW179:AZ179)</f>
        <v>0</v>
      </c>
    </row>
    <row r="180" ht="12.75" customHeight="1">
      <c r="A180" s="18">
        <v>142.2</v>
      </c>
      <c r="B180" s="16" t="s">
        <v>230</v>
      </c>
      <c r="C180" s="35">
        <f t="shared" si="301"/>
        <v>0</v>
      </c>
      <c r="D180" s="17"/>
      <c r="E180" s="17"/>
      <c r="F180" s="17"/>
      <c r="G180" s="17"/>
      <c r="H180" s="36">
        <f t="shared" si="302"/>
        <v>0</v>
      </c>
      <c r="I180" s="17"/>
      <c r="J180" s="17"/>
      <c r="K180" s="17"/>
      <c r="L180" s="17"/>
      <c r="M180" s="36">
        <f t="shared" si="303"/>
        <v>0</v>
      </c>
      <c r="N180" s="17"/>
      <c r="O180" s="17"/>
      <c r="P180" s="17"/>
      <c r="Q180" s="17"/>
      <c r="R180" s="36">
        <f t="shared" si="304"/>
        <v>0</v>
      </c>
      <c r="S180" s="17"/>
      <c r="T180" s="17"/>
      <c r="U180" s="17"/>
      <c r="V180" s="17"/>
      <c r="W180" s="36">
        <f t="shared" si="305"/>
        <v>0</v>
      </c>
      <c r="X180" s="17"/>
      <c r="Y180" s="17"/>
      <c r="Z180" s="17"/>
      <c r="AA180" s="17"/>
      <c r="AB180" s="36">
        <f t="shared" si="306"/>
        <v>0</v>
      </c>
      <c r="AC180" s="17"/>
      <c r="AD180" s="17"/>
      <c r="AE180" s="17"/>
      <c r="AF180" s="17"/>
      <c r="AG180" s="36">
        <f t="shared" si="307"/>
        <v>0</v>
      </c>
      <c r="AH180" s="17"/>
      <c r="AI180" s="17"/>
      <c r="AJ180" s="17"/>
      <c r="AK180" s="17"/>
      <c r="AL180" s="36">
        <f t="shared" si="308"/>
        <v>0</v>
      </c>
      <c r="AM180" s="17"/>
      <c r="AN180" s="17"/>
      <c r="AO180" s="17"/>
      <c r="AP180" s="17"/>
      <c r="AQ180" s="36">
        <f t="shared" si="309"/>
        <v>0</v>
      </c>
      <c r="AR180" s="17"/>
      <c r="AS180" s="17"/>
      <c r="AT180" s="17"/>
      <c r="AU180" s="17"/>
      <c r="AV180" s="36">
        <f t="shared" si="310"/>
        <v>0</v>
      </c>
      <c r="AW180" s="17"/>
      <c r="AX180" s="17"/>
      <c r="AY180" s="17"/>
      <c r="AZ180" s="17"/>
      <c r="BA180" s="36">
        <f t="shared" si="311"/>
        <v>0</v>
      </c>
    </row>
    <row r="181" ht="12.75" customHeight="1">
      <c r="A181" s="18">
        <v>143.0</v>
      </c>
      <c r="B181" s="16" t="s">
        <v>231</v>
      </c>
      <c r="C181" s="35">
        <f t="shared" si="301"/>
        <v>0</v>
      </c>
      <c r="D181" s="17"/>
      <c r="E181" s="17"/>
      <c r="F181" s="17"/>
      <c r="G181" s="17"/>
      <c r="H181" s="36">
        <f t="shared" si="302"/>
        <v>0</v>
      </c>
      <c r="I181" s="17"/>
      <c r="J181" s="17"/>
      <c r="K181" s="17"/>
      <c r="L181" s="17"/>
      <c r="M181" s="36">
        <f t="shared" si="303"/>
        <v>0</v>
      </c>
      <c r="N181" s="17"/>
      <c r="O181" s="17"/>
      <c r="P181" s="17"/>
      <c r="Q181" s="17"/>
      <c r="R181" s="36">
        <f t="shared" si="304"/>
        <v>0</v>
      </c>
      <c r="S181" s="17"/>
      <c r="T181" s="17"/>
      <c r="U181" s="17"/>
      <c r="V181" s="17"/>
      <c r="W181" s="36">
        <f t="shared" si="305"/>
        <v>0</v>
      </c>
      <c r="X181" s="17"/>
      <c r="Y181" s="17"/>
      <c r="Z181" s="17"/>
      <c r="AA181" s="17"/>
      <c r="AB181" s="36">
        <f t="shared" si="306"/>
        <v>0</v>
      </c>
      <c r="AC181" s="17"/>
      <c r="AD181" s="17"/>
      <c r="AE181" s="17"/>
      <c r="AF181" s="17"/>
      <c r="AG181" s="36">
        <f t="shared" si="307"/>
        <v>0</v>
      </c>
      <c r="AH181" s="17"/>
      <c r="AI181" s="17"/>
      <c r="AJ181" s="17"/>
      <c r="AK181" s="17"/>
      <c r="AL181" s="36">
        <f t="shared" si="308"/>
        <v>0</v>
      </c>
      <c r="AM181" s="17"/>
      <c r="AN181" s="17"/>
      <c r="AO181" s="17"/>
      <c r="AP181" s="17"/>
      <c r="AQ181" s="36">
        <f t="shared" si="309"/>
        <v>0</v>
      </c>
      <c r="AR181" s="17"/>
      <c r="AS181" s="17"/>
      <c r="AT181" s="17"/>
      <c r="AU181" s="17"/>
      <c r="AV181" s="36">
        <f t="shared" si="310"/>
        <v>0</v>
      </c>
      <c r="AW181" s="17"/>
      <c r="AX181" s="17"/>
      <c r="AY181" s="17"/>
      <c r="AZ181" s="17"/>
      <c r="BA181" s="36">
        <f t="shared" si="311"/>
        <v>0</v>
      </c>
    </row>
    <row r="182" ht="12.75" customHeight="1">
      <c r="A182" s="18">
        <v>144.0</v>
      </c>
      <c r="B182" s="16" t="s">
        <v>232</v>
      </c>
      <c r="C182" s="35">
        <f t="shared" si="301"/>
        <v>26</v>
      </c>
      <c r="D182" s="29">
        <v>6.5</v>
      </c>
      <c r="E182" s="48">
        <v>6.5</v>
      </c>
      <c r="F182" s="48">
        <v>6.5</v>
      </c>
      <c r="G182" s="48">
        <v>6.5</v>
      </c>
      <c r="H182" s="36">
        <f t="shared" si="302"/>
        <v>26</v>
      </c>
      <c r="I182" s="17"/>
      <c r="J182" s="17"/>
      <c r="K182" s="17"/>
      <c r="L182" s="17"/>
      <c r="M182" s="36">
        <f t="shared" si="303"/>
        <v>0</v>
      </c>
      <c r="N182" s="17"/>
      <c r="O182" s="17"/>
      <c r="P182" s="17"/>
      <c r="Q182" s="17"/>
      <c r="R182" s="36">
        <f t="shared" si="304"/>
        <v>0</v>
      </c>
      <c r="S182" s="17"/>
      <c r="T182" s="17"/>
      <c r="U182" s="17"/>
      <c r="V182" s="17"/>
      <c r="W182" s="36">
        <f t="shared" si="305"/>
        <v>0</v>
      </c>
      <c r="X182" s="17"/>
      <c r="Y182" s="17"/>
      <c r="Z182" s="17"/>
      <c r="AA182" s="17"/>
      <c r="AB182" s="36">
        <f t="shared" si="306"/>
        <v>0</v>
      </c>
      <c r="AC182" s="17"/>
      <c r="AD182" s="17"/>
      <c r="AE182" s="17"/>
      <c r="AF182" s="17"/>
      <c r="AG182" s="36">
        <f t="shared" si="307"/>
        <v>0</v>
      </c>
      <c r="AH182" s="17"/>
      <c r="AI182" s="17"/>
      <c r="AJ182" s="17"/>
      <c r="AK182" s="17"/>
      <c r="AL182" s="36">
        <f t="shared" si="308"/>
        <v>0</v>
      </c>
      <c r="AM182" s="17"/>
      <c r="AN182" s="17"/>
      <c r="AO182" s="17"/>
      <c r="AP182" s="17"/>
      <c r="AQ182" s="36">
        <f t="shared" si="309"/>
        <v>0</v>
      </c>
      <c r="AR182" s="17"/>
      <c r="AS182" s="17"/>
      <c r="AT182" s="17"/>
      <c r="AU182" s="17"/>
      <c r="AV182" s="36">
        <f t="shared" si="310"/>
        <v>0</v>
      </c>
      <c r="AW182" s="17"/>
      <c r="AX182" s="17"/>
      <c r="AY182" s="17"/>
      <c r="AZ182" s="17"/>
      <c r="BA182" s="36">
        <f t="shared" si="311"/>
        <v>0</v>
      </c>
    </row>
    <row r="183" ht="12.75" customHeight="1">
      <c r="A183" s="18">
        <v>145.0</v>
      </c>
      <c r="B183" s="16" t="s">
        <v>233</v>
      </c>
      <c r="C183" s="35">
        <f t="shared" si="301"/>
        <v>0</v>
      </c>
      <c r="D183" s="17"/>
      <c r="E183" s="17"/>
      <c r="F183" s="17"/>
      <c r="G183" s="17"/>
      <c r="H183" s="36">
        <f t="shared" si="302"/>
        <v>0</v>
      </c>
      <c r="I183" s="17"/>
      <c r="J183" s="17"/>
      <c r="K183" s="17"/>
      <c r="L183" s="17"/>
      <c r="M183" s="36">
        <f t="shared" si="303"/>
        <v>0</v>
      </c>
      <c r="N183" s="17"/>
      <c r="O183" s="17"/>
      <c r="P183" s="17"/>
      <c r="Q183" s="17"/>
      <c r="R183" s="36">
        <f t="shared" si="304"/>
        <v>0</v>
      </c>
      <c r="S183" s="17"/>
      <c r="T183" s="17"/>
      <c r="U183" s="17"/>
      <c r="V183" s="17"/>
      <c r="W183" s="36">
        <f t="shared" si="305"/>
        <v>0</v>
      </c>
      <c r="X183" s="17"/>
      <c r="Y183" s="17"/>
      <c r="Z183" s="17"/>
      <c r="AA183" s="17"/>
      <c r="AB183" s="36">
        <f t="shared" si="306"/>
        <v>0</v>
      </c>
      <c r="AC183" s="17"/>
      <c r="AD183" s="17"/>
      <c r="AE183" s="17"/>
      <c r="AF183" s="17"/>
      <c r="AG183" s="36">
        <f t="shared" si="307"/>
        <v>0</v>
      </c>
      <c r="AH183" s="17"/>
      <c r="AI183" s="17"/>
      <c r="AJ183" s="17"/>
      <c r="AK183" s="17"/>
      <c r="AL183" s="36">
        <f t="shared" si="308"/>
        <v>0</v>
      </c>
      <c r="AM183" s="17"/>
      <c r="AN183" s="17"/>
      <c r="AO183" s="17"/>
      <c r="AP183" s="17"/>
      <c r="AQ183" s="36">
        <f t="shared" si="309"/>
        <v>0</v>
      </c>
      <c r="AR183" s="17"/>
      <c r="AS183" s="17"/>
      <c r="AT183" s="17"/>
      <c r="AU183" s="17"/>
      <c r="AV183" s="36">
        <f t="shared" si="310"/>
        <v>0</v>
      </c>
      <c r="AW183" s="17"/>
      <c r="AX183" s="17"/>
      <c r="AY183" s="17"/>
      <c r="AZ183" s="17"/>
      <c r="BA183" s="36">
        <f t="shared" si="311"/>
        <v>0</v>
      </c>
    </row>
    <row r="184" ht="12.75" customHeight="1">
      <c r="A184" s="12" t="s">
        <v>234</v>
      </c>
      <c r="B184" s="13" t="s">
        <v>235</v>
      </c>
      <c r="C184" s="14">
        <f t="shared" ref="C184:BA184" si="312">C185</f>
        <v>1</v>
      </c>
      <c r="D184" s="14" t="str">
        <f t="shared" si="312"/>
        <v/>
      </c>
      <c r="E184" s="14">
        <f t="shared" si="312"/>
        <v>1</v>
      </c>
      <c r="F184" s="14" t="str">
        <f t="shared" si="312"/>
        <v/>
      </c>
      <c r="G184" s="14" t="str">
        <f t="shared" si="312"/>
        <v/>
      </c>
      <c r="H184" s="14">
        <f t="shared" si="312"/>
        <v>1</v>
      </c>
      <c r="I184" s="14" t="str">
        <f t="shared" si="312"/>
        <v/>
      </c>
      <c r="J184" s="14" t="str">
        <f t="shared" si="312"/>
        <v/>
      </c>
      <c r="K184" s="14" t="str">
        <f t="shared" si="312"/>
        <v/>
      </c>
      <c r="L184" s="14" t="str">
        <f t="shared" si="312"/>
        <v/>
      </c>
      <c r="M184" s="14">
        <f t="shared" si="312"/>
        <v>0</v>
      </c>
      <c r="N184" s="14" t="str">
        <f t="shared" si="312"/>
        <v/>
      </c>
      <c r="O184" s="14" t="str">
        <f t="shared" si="312"/>
        <v/>
      </c>
      <c r="P184" s="14" t="str">
        <f t="shared" si="312"/>
        <v/>
      </c>
      <c r="Q184" s="14" t="str">
        <f t="shared" si="312"/>
        <v/>
      </c>
      <c r="R184" s="14">
        <f t="shared" si="312"/>
        <v>0</v>
      </c>
      <c r="S184" s="14" t="str">
        <f t="shared" si="312"/>
        <v/>
      </c>
      <c r="T184" s="14" t="str">
        <f t="shared" si="312"/>
        <v/>
      </c>
      <c r="U184" s="14" t="str">
        <f t="shared" si="312"/>
        <v/>
      </c>
      <c r="V184" s="14" t="str">
        <f t="shared" si="312"/>
        <v/>
      </c>
      <c r="W184" s="14">
        <f t="shared" si="312"/>
        <v>0</v>
      </c>
      <c r="X184" s="14" t="str">
        <f t="shared" si="312"/>
        <v/>
      </c>
      <c r="Y184" s="14" t="str">
        <f t="shared" si="312"/>
        <v/>
      </c>
      <c r="Z184" s="14" t="str">
        <f t="shared" si="312"/>
        <v/>
      </c>
      <c r="AA184" s="14" t="str">
        <f t="shared" si="312"/>
        <v/>
      </c>
      <c r="AB184" s="14">
        <f t="shared" si="312"/>
        <v>0</v>
      </c>
      <c r="AC184" s="14" t="str">
        <f t="shared" si="312"/>
        <v/>
      </c>
      <c r="AD184" s="14" t="str">
        <f t="shared" si="312"/>
        <v/>
      </c>
      <c r="AE184" s="14" t="str">
        <f t="shared" si="312"/>
        <v/>
      </c>
      <c r="AF184" s="14" t="str">
        <f t="shared" si="312"/>
        <v/>
      </c>
      <c r="AG184" s="14">
        <f t="shared" si="312"/>
        <v>0</v>
      </c>
      <c r="AH184" s="14" t="str">
        <f t="shared" si="312"/>
        <v/>
      </c>
      <c r="AI184" s="14" t="str">
        <f t="shared" si="312"/>
        <v/>
      </c>
      <c r="AJ184" s="14" t="str">
        <f t="shared" si="312"/>
        <v/>
      </c>
      <c r="AK184" s="14" t="str">
        <f t="shared" si="312"/>
        <v/>
      </c>
      <c r="AL184" s="14">
        <f t="shared" si="312"/>
        <v>0</v>
      </c>
      <c r="AM184" s="14" t="str">
        <f t="shared" si="312"/>
        <v/>
      </c>
      <c r="AN184" s="14" t="str">
        <f t="shared" si="312"/>
        <v/>
      </c>
      <c r="AO184" s="14" t="str">
        <f t="shared" si="312"/>
        <v/>
      </c>
      <c r="AP184" s="14" t="str">
        <f t="shared" si="312"/>
        <v/>
      </c>
      <c r="AQ184" s="14">
        <f t="shared" si="312"/>
        <v>0</v>
      </c>
      <c r="AR184" s="14" t="str">
        <f t="shared" si="312"/>
        <v/>
      </c>
      <c r="AS184" s="14" t="str">
        <f t="shared" si="312"/>
        <v/>
      </c>
      <c r="AT184" s="14" t="str">
        <f t="shared" si="312"/>
        <v/>
      </c>
      <c r="AU184" s="14" t="str">
        <f t="shared" si="312"/>
        <v/>
      </c>
      <c r="AV184" s="14">
        <f t="shared" si="312"/>
        <v>0</v>
      </c>
      <c r="AW184" s="14" t="str">
        <f t="shared" si="312"/>
        <v/>
      </c>
      <c r="AX184" s="14" t="str">
        <f t="shared" si="312"/>
        <v/>
      </c>
      <c r="AY184" s="14" t="str">
        <f t="shared" si="312"/>
        <v/>
      </c>
      <c r="AZ184" s="14" t="str">
        <f t="shared" si="312"/>
        <v/>
      </c>
      <c r="BA184" s="14">
        <f t="shared" si="312"/>
        <v>0</v>
      </c>
    </row>
    <row r="185" ht="12.75" customHeight="1">
      <c r="A185" s="18">
        <v>146.0</v>
      </c>
      <c r="B185" s="16" t="s">
        <v>236</v>
      </c>
      <c r="C185" s="35">
        <f>H185+M185+R185+W185+AB185+AG185+AL185+AQ185+AV185+BA185</f>
        <v>1</v>
      </c>
      <c r="D185" s="17"/>
      <c r="E185" s="29">
        <v>1.0</v>
      </c>
      <c r="F185" s="17"/>
      <c r="G185" s="17"/>
      <c r="H185" s="36">
        <f>SUM(D185:G185)</f>
        <v>1</v>
      </c>
      <c r="I185" s="17"/>
      <c r="J185" s="17"/>
      <c r="K185" s="17"/>
      <c r="L185" s="17"/>
      <c r="M185" s="36">
        <f>SUM(I185:L185)</f>
        <v>0</v>
      </c>
      <c r="N185" s="17"/>
      <c r="O185" s="17"/>
      <c r="P185" s="17"/>
      <c r="Q185" s="17"/>
      <c r="R185" s="36">
        <f>SUM(N185:Q185)</f>
        <v>0</v>
      </c>
      <c r="S185" s="17"/>
      <c r="T185" s="17"/>
      <c r="U185" s="17"/>
      <c r="V185" s="17"/>
      <c r="W185" s="36">
        <f>SUM(S185:V185)</f>
        <v>0</v>
      </c>
      <c r="X185" s="17"/>
      <c r="Y185" s="17"/>
      <c r="Z185" s="17"/>
      <c r="AA185" s="17"/>
      <c r="AB185" s="36">
        <f>SUM(X185:AA185)</f>
        <v>0</v>
      </c>
      <c r="AC185" s="17"/>
      <c r="AD185" s="17"/>
      <c r="AE185" s="17"/>
      <c r="AF185" s="17"/>
      <c r="AG185" s="36">
        <f>SUM(AC185:AF185)</f>
        <v>0</v>
      </c>
      <c r="AH185" s="17"/>
      <c r="AI185" s="17"/>
      <c r="AJ185" s="17"/>
      <c r="AK185" s="17"/>
      <c r="AL185" s="36">
        <f>SUM(AH185:AK185)</f>
        <v>0</v>
      </c>
      <c r="AM185" s="17"/>
      <c r="AN185" s="17"/>
      <c r="AO185" s="17"/>
      <c r="AP185" s="17"/>
      <c r="AQ185" s="36">
        <f>SUM(AM185:AP185)</f>
        <v>0</v>
      </c>
      <c r="AR185" s="17"/>
      <c r="AS185" s="17"/>
      <c r="AT185" s="17"/>
      <c r="AU185" s="17"/>
      <c r="AV185" s="36">
        <f>SUM(AR185:AU185)</f>
        <v>0</v>
      </c>
      <c r="AW185" s="17"/>
      <c r="AX185" s="17"/>
      <c r="AY185" s="17"/>
      <c r="AZ185" s="17"/>
      <c r="BA185" s="36">
        <f>SUM(AW185:AZ185)</f>
        <v>0</v>
      </c>
    </row>
    <row r="186" ht="12.75" customHeight="1">
      <c r="A186" s="12" t="s">
        <v>237</v>
      </c>
      <c r="B186" s="13" t="s">
        <v>238</v>
      </c>
      <c r="C186" s="14">
        <f t="shared" ref="C186:BA186" si="313">C187</f>
        <v>0</v>
      </c>
      <c r="D186" s="14" t="str">
        <f t="shared" si="313"/>
        <v/>
      </c>
      <c r="E186" s="14" t="str">
        <f t="shared" si="313"/>
        <v/>
      </c>
      <c r="F186" s="14" t="str">
        <f t="shared" si="313"/>
        <v/>
      </c>
      <c r="G186" s="14" t="str">
        <f t="shared" si="313"/>
        <v/>
      </c>
      <c r="H186" s="14">
        <f t="shared" si="313"/>
        <v>0</v>
      </c>
      <c r="I186" s="14" t="str">
        <f t="shared" si="313"/>
        <v/>
      </c>
      <c r="J186" s="14" t="str">
        <f t="shared" si="313"/>
        <v/>
      </c>
      <c r="K186" s="14" t="str">
        <f t="shared" si="313"/>
        <v/>
      </c>
      <c r="L186" s="14" t="str">
        <f t="shared" si="313"/>
        <v/>
      </c>
      <c r="M186" s="14">
        <f t="shared" si="313"/>
        <v>0</v>
      </c>
      <c r="N186" s="14" t="str">
        <f t="shared" si="313"/>
        <v/>
      </c>
      <c r="O186" s="14" t="str">
        <f t="shared" si="313"/>
        <v/>
      </c>
      <c r="P186" s="14" t="str">
        <f t="shared" si="313"/>
        <v/>
      </c>
      <c r="Q186" s="14" t="str">
        <f t="shared" si="313"/>
        <v/>
      </c>
      <c r="R186" s="14">
        <f t="shared" si="313"/>
        <v>0</v>
      </c>
      <c r="S186" s="14" t="str">
        <f t="shared" si="313"/>
        <v/>
      </c>
      <c r="T186" s="14" t="str">
        <f t="shared" si="313"/>
        <v/>
      </c>
      <c r="U186" s="14" t="str">
        <f t="shared" si="313"/>
        <v/>
      </c>
      <c r="V186" s="14" t="str">
        <f t="shared" si="313"/>
        <v/>
      </c>
      <c r="W186" s="14">
        <f t="shared" si="313"/>
        <v>0</v>
      </c>
      <c r="X186" s="14" t="str">
        <f t="shared" si="313"/>
        <v/>
      </c>
      <c r="Y186" s="14" t="str">
        <f t="shared" si="313"/>
        <v/>
      </c>
      <c r="Z186" s="14" t="str">
        <f t="shared" si="313"/>
        <v/>
      </c>
      <c r="AA186" s="14" t="str">
        <f t="shared" si="313"/>
        <v/>
      </c>
      <c r="AB186" s="14">
        <f t="shared" si="313"/>
        <v>0</v>
      </c>
      <c r="AC186" s="14" t="str">
        <f t="shared" si="313"/>
        <v/>
      </c>
      <c r="AD186" s="14" t="str">
        <f t="shared" si="313"/>
        <v/>
      </c>
      <c r="AE186" s="14" t="str">
        <f t="shared" si="313"/>
        <v/>
      </c>
      <c r="AF186" s="14" t="str">
        <f t="shared" si="313"/>
        <v/>
      </c>
      <c r="AG186" s="14">
        <f t="shared" si="313"/>
        <v>0</v>
      </c>
      <c r="AH186" s="14" t="str">
        <f t="shared" si="313"/>
        <v/>
      </c>
      <c r="AI186" s="14" t="str">
        <f t="shared" si="313"/>
        <v/>
      </c>
      <c r="AJ186" s="14" t="str">
        <f t="shared" si="313"/>
        <v/>
      </c>
      <c r="AK186" s="14" t="str">
        <f t="shared" si="313"/>
        <v/>
      </c>
      <c r="AL186" s="14">
        <f t="shared" si="313"/>
        <v>0</v>
      </c>
      <c r="AM186" s="14" t="str">
        <f t="shared" si="313"/>
        <v/>
      </c>
      <c r="AN186" s="14" t="str">
        <f t="shared" si="313"/>
        <v/>
      </c>
      <c r="AO186" s="14" t="str">
        <f t="shared" si="313"/>
        <v/>
      </c>
      <c r="AP186" s="14" t="str">
        <f t="shared" si="313"/>
        <v/>
      </c>
      <c r="AQ186" s="14">
        <f t="shared" si="313"/>
        <v>0</v>
      </c>
      <c r="AR186" s="14" t="str">
        <f t="shared" si="313"/>
        <v/>
      </c>
      <c r="AS186" s="14" t="str">
        <f t="shared" si="313"/>
        <v/>
      </c>
      <c r="AT186" s="14" t="str">
        <f t="shared" si="313"/>
        <v/>
      </c>
      <c r="AU186" s="14" t="str">
        <f t="shared" si="313"/>
        <v/>
      </c>
      <c r="AV186" s="14">
        <f t="shared" si="313"/>
        <v>0</v>
      </c>
      <c r="AW186" s="14" t="str">
        <f t="shared" si="313"/>
        <v/>
      </c>
      <c r="AX186" s="14" t="str">
        <f t="shared" si="313"/>
        <v/>
      </c>
      <c r="AY186" s="14" t="str">
        <f t="shared" si="313"/>
        <v/>
      </c>
      <c r="AZ186" s="14" t="str">
        <f t="shared" si="313"/>
        <v/>
      </c>
      <c r="BA186" s="14">
        <f t="shared" si="313"/>
        <v>0</v>
      </c>
    </row>
    <row r="187" ht="12.75" customHeight="1">
      <c r="A187" s="15">
        <v>147.0</v>
      </c>
      <c r="B187" s="16" t="s">
        <v>132</v>
      </c>
      <c r="C187" s="35">
        <f t="shared" ref="C187:C189" si="314">H187+M187+R187+W187+AB187+AG187+AL187+AQ187+AV187+BA187</f>
        <v>0</v>
      </c>
      <c r="D187" s="17"/>
      <c r="E187" s="17"/>
      <c r="F187" s="17"/>
      <c r="G187" s="17"/>
      <c r="H187" s="36">
        <f t="shared" ref="H187:H189" si="315">SUM(D187:G187)</f>
        <v>0</v>
      </c>
      <c r="I187" s="17"/>
      <c r="J187" s="17"/>
      <c r="K187" s="17"/>
      <c r="L187" s="17"/>
      <c r="M187" s="36">
        <f t="shared" ref="M187:M189" si="316">SUM(I187:L187)</f>
        <v>0</v>
      </c>
      <c r="N187" s="17"/>
      <c r="O187" s="17"/>
      <c r="P187" s="17"/>
      <c r="Q187" s="17"/>
      <c r="R187" s="36">
        <f t="shared" ref="R187:R189" si="317">SUM(N187:Q187)</f>
        <v>0</v>
      </c>
      <c r="S187" s="17"/>
      <c r="T187" s="17"/>
      <c r="U187" s="17"/>
      <c r="V187" s="17"/>
      <c r="W187" s="36">
        <f t="shared" ref="W187:W189" si="318">SUM(S187:V187)</f>
        <v>0</v>
      </c>
      <c r="X187" s="17"/>
      <c r="Y187" s="17"/>
      <c r="Z187" s="17"/>
      <c r="AA187" s="17"/>
      <c r="AB187" s="36">
        <f t="shared" ref="AB187:AB189" si="319">SUM(X187:AA187)</f>
        <v>0</v>
      </c>
      <c r="AC187" s="17"/>
      <c r="AD187" s="17"/>
      <c r="AE187" s="17"/>
      <c r="AF187" s="17"/>
      <c r="AG187" s="36">
        <f t="shared" ref="AG187:AG189" si="320">SUM(AC187:AF187)</f>
        <v>0</v>
      </c>
      <c r="AH187" s="17"/>
      <c r="AI187" s="17"/>
      <c r="AJ187" s="17"/>
      <c r="AK187" s="17"/>
      <c r="AL187" s="36">
        <f t="shared" ref="AL187:AL189" si="321">SUM(AH187:AK187)</f>
        <v>0</v>
      </c>
      <c r="AM187" s="17"/>
      <c r="AN187" s="17"/>
      <c r="AO187" s="17"/>
      <c r="AP187" s="17"/>
      <c r="AQ187" s="36">
        <f t="shared" ref="AQ187:AQ189" si="322">SUM(AM187:AP187)</f>
        <v>0</v>
      </c>
      <c r="AR187" s="17"/>
      <c r="AS187" s="17"/>
      <c r="AT187" s="17"/>
      <c r="AU187" s="17"/>
      <c r="AV187" s="36">
        <f t="shared" ref="AV187:AV189" si="323">SUM(AR187:AU187)</f>
        <v>0</v>
      </c>
      <c r="AW187" s="17"/>
      <c r="AX187" s="17"/>
      <c r="AY187" s="17"/>
      <c r="AZ187" s="17"/>
      <c r="BA187" s="36">
        <f t="shared" ref="BA187:BA189" si="324">SUM(AW187:AZ187)</f>
        <v>0</v>
      </c>
    </row>
    <row r="188" ht="12.75" customHeight="1">
      <c r="A188" s="12">
        <v>148.0</v>
      </c>
      <c r="B188" s="13" t="s">
        <v>239</v>
      </c>
      <c r="C188" s="14">
        <f t="shared" si="314"/>
        <v>0</v>
      </c>
      <c r="D188" s="14"/>
      <c r="E188" s="14"/>
      <c r="F188" s="14"/>
      <c r="G188" s="14"/>
      <c r="H188" s="14">
        <f t="shared" si="315"/>
        <v>0</v>
      </c>
      <c r="I188" s="14"/>
      <c r="J188" s="14"/>
      <c r="K188" s="14"/>
      <c r="L188" s="14"/>
      <c r="M188" s="14">
        <f t="shared" si="316"/>
        <v>0</v>
      </c>
      <c r="N188" s="14"/>
      <c r="O188" s="14"/>
      <c r="P188" s="14"/>
      <c r="Q188" s="14"/>
      <c r="R188" s="14">
        <f t="shared" si="317"/>
        <v>0</v>
      </c>
      <c r="S188" s="14"/>
      <c r="T188" s="14"/>
      <c r="U188" s="14"/>
      <c r="V188" s="14"/>
      <c r="W188" s="14">
        <f t="shared" si="318"/>
        <v>0</v>
      </c>
      <c r="X188" s="14"/>
      <c r="Y188" s="14"/>
      <c r="Z188" s="14"/>
      <c r="AA188" s="14"/>
      <c r="AB188" s="14">
        <f t="shared" si="319"/>
        <v>0</v>
      </c>
      <c r="AC188" s="14"/>
      <c r="AD188" s="14"/>
      <c r="AE188" s="14"/>
      <c r="AF188" s="14"/>
      <c r="AG188" s="14">
        <f t="shared" si="320"/>
        <v>0</v>
      </c>
      <c r="AH188" s="14"/>
      <c r="AI188" s="14"/>
      <c r="AJ188" s="14"/>
      <c r="AK188" s="14"/>
      <c r="AL188" s="14">
        <f t="shared" si="321"/>
        <v>0</v>
      </c>
      <c r="AM188" s="14"/>
      <c r="AN188" s="14"/>
      <c r="AO188" s="14"/>
      <c r="AP188" s="14"/>
      <c r="AQ188" s="14">
        <f t="shared" si="322"/>
        <v>0</v>
      </c>
      <c r="AR188" s="14"/>
      <c r="AS188" s="14"/>
      <c r="AT188" s="14"/>
      <c r="AU188" s="14"/>
      <c r="AV188" s="14">
        <f t="shared" si="323"/>
        <v>0</v>
      </c>
      <c r="AW188" s="14"/>
      <c r="AX188" s="14"/>
      <c r="AY188" s="14"/>
      <c r="AZ188" s="14"/>
      <c r="BA188" s="14">
        <f t="shared" si="324"/>
        <v>0</v>
      </c>
    </row>
    <row r="189" ht="12.75" customHeight="1">
      <c r="A189" s="12">
        <v>149.0</v>
      </c>
      <c r="B189" s="13" t="s">
        <v>240</v>
      </c>
      <c r="C189" s="14">
        <f t="shared" si="314"/>
        <v>16.77</v>
      </c>
      <c r="D189" s="50">
        <v>0.94</v>
      </c>
      <c r="E189" s="51">
        <v>5.28</v>
      </c>
      <c r="F189" s="51">
        <v>5.28</v>
      </c>
      <c r="G189" s="51">
        <v>5.27</v>
      </c>
      <c r="H189" s="14">
        <f t="shared" si="315"/>
        <v>16.77</v>
      </c>
      <c r="I189" s="14"/>
      <c r="J189" s="14"/>
      <c r="K189" s="14"/>
      <c r="L189" s="14"/>
      <c r="M189" s="14">
        <f t="shared" si="316"/>
        <v>0</v>
      </c>
      <c r="N189" s="14"/>
      <c r="O189" s="14"/>
      <c r="P189" s="14"/>
      <c r="Q189" s="14"/>
      <c r="R189" s="14">
        <f t="shared" si="317"/>
        <v>0</v>
      </c>
      <c r="S189" s="14"/>
      <c r="T189" s="14"/>
      <c r="U189" s="14"/>
      <c r="V189" s="14"/>
      <c r="W189" s="14">
        <f t="shared" si="318"/>
        <v>0</v>
      </c>
      <c r="X189" s="14"/>
      <c r="Y189" s="14"/>
      <c r="Z189" s="14"/>
      <c r="AA189" s="14"/>
      <c r="AB189" s="14">
        <f t="shared" si="319"/>
        <v>0</v>
      </c>
      <c r="AC189" s="14"/>
      <c r="AD189" s="14"/>
      <c r="AE189" s="14"/>
      <c r="AF189" s="14"/>
      <c r="AG189" s="14">
        <f t="shared" si="320"/>
        <v>0</v>
      </c>
      <c r="AH189" s="14"/>
      <c r="AI189" s="14"/>
      <c r="AJ189" s="14"/>
      <c r="AK189" s="14"/>
      <c r="AL189" s="14">
        <f t="shared" si="321"/>
        <v>0</v>
      </c>
      <c r="AM189" s="14"/>
      <c r="AN189" s="14"/>
      <c r="AO189" s="14"/>
      <c r="AP189" s="14"/>
      <c r="AQ189" s="14">
        <f t="shared" si="322"/>
        <v>0</v>
      </c>
      <c r="AR189" s="14"/>
      <c r="AS189" s="14"/>
      <c r="AT189" s="14"/>
      <c r="AU189" s="14"/>
      <c r="AV189" s="14">
        <f t="shared" si="323"/>
        <v>0</v>
      </c>
      <c r="AW189" s="14"/>
      <c r="AX189" s="14"/>
      <c r="AY189" s="14"/>
      <c r="AZ189" s="14"/>
      <c r="BA189" s="14">
        <f t="shared" si="324"/>
        <v>0</v>
      </c>
    </row>
    <row r="190" ht="12.75" customHeight="1">
      <c r="A190" s="9" t="s">
        <v>241</v>
      </c>
      <c r="B190" s="10" t="s">
        <v>242</v>
      </c>
      <c r="C190" s="11" t="str">
        <f t="shared" ref="C190:BA190" si="325">C191+C196+C202+C208+C216+C221+C225+C232+C234+C242+C245+C249+C253+C254</f>
        <v>#REF!</v>
      </c>
      <c r="D190" s="11">
        <f t="shared" si="325"/>
        <v>16.0875</v>
      </c>
      <c r="E190" s="11">
        <f t="shared" si="325"/>
        <v>14.69</v>
      </c>
      <c r="F190" s="11">
        <f t="shared" si="325"/>
        <v>14.31</v>
      </c>
      <c r="G190" s="11">
        <f t="shared" si="325"/>
        <v>13.12</v>
      </c>
      <c r="H190" s="11" t="str">
        <f t="shared" si="325"/>
        <v>#REF!</v>
      </c>
      <c r="I190" s="11">
        <f t="shared" si="325"/>
        <v>0.09</v>
      </c>
      <c r="J190" s="11">
        <f t="shared" si="325"/>
        <v>0.156</v>
      </c>
      <c r="K190" s="11">
        <f t="shared" si="325"/>
        <v>0.24</v>
      </c>
      <c r="L190" s="11">
        <f t="shared" si="325"/>
        <v>0.09</v>
      </c>
      <c r="M190" s="11">
        <f t="shared" si="325"/>
        <v>0.576</v>
      </c>
      <c r="N190" s="11">
        <f t="shared" si="325"/>
        <v>0.09</v>
      </c>
      <c r="O190" s="11">
        <f t="shared" si="325"/>
        <v>0.132</v>
      </c>
      <c r="P190" s="11">
        <f t="shared" si="325"/>
        <v>0.24</v>
      </c>
      <c r="Q190" s="11">
        <f t="shared" si="325"/>
        <v>0.09</v>
      </c>
      <c r="R190" s="11">
        <f t="shared" si="325"/>
        <v>0.552</v>
      </c>
      <c r="S190" s="11">
        <f t="shared" si="325"/>
        <v>0.09</v>
      </c>
      <c r="T190" s="11">
        <f t="shared" si="325"/>
        <v>0.132</v>
      </c>
      <c r="U190" s="11">
        <f t="shared" si="325"/>
        <v>0.24</v>
      </c>
      <c r="V190" s="11">
        <f t="shared" si="325"/>
        <v>0.09</v>
      </c>
      <c r="W190" s="11">
        <f t="shared" si="325"/>
        <v>0.552</v>
      </c>
      <c r="X190" s="11">
        <f t="shared" si="325"/>
        <v>0.09</v>
      </c>
      <c r="Y190" s="11">
        <f t="shared" si="325"/>
        <v>0.15</v>
      </c>
      <c r="Z190" s="11">
        <f t="shared" si="325"/>
        <v>0.24</v>
      </c>
      <c r="AA190" s="11">
        <f t="shared" si="325"/>
        <v>0.09</v>
      </c>
      <c r="AB190" s="11">
        <f t="shared" si="325"/>
        <v>0.57</v>
      </c>
      <c r="AC190" s="11">
        <f t="shared" si="325"/>
        <v>0.09</v>
      </c>
      <c r="AD190" s="11">
        <f t="shared" si="325"/>
        <v>0.09</v>
      </c>
      <c r="AE190" s="11">
        <f t="shared" si="325"/>
        <v>0.24</v>
      </c>
      <c r="AF190" s="11">
        <f t="shared" si="325"/>
        <v>0.09</v>
      </c>
      <c r="AG190" s="11">
        <f t="shared" si="325"/>
        <v>0.51</v>
      </c>
      <c r="AH190" s="11">
        <f t="shared" si="325"/>
        <v>0.09</v>
      </c>
      <c r="AI190" s="11">
        <f t="shared" si="325"/>
        <v>0.133</v>
      </c>
      <c r="AJ190" s="11">
        <f t="shared" si="325"/>
        <v>0.24</v>
      </c>
      <c r="AK190" s="11">
        <f t="shared" si="325"/>
        <v>0.09</v>
      </c>
      <c r="AL190" s="11">
        <f t="shared" si="325"/>
        <v>0.553</v>
      </c>
      <c r="AM190" s="11">
        <f t="shared" si="325"/>
        <v>0.09</v>
      </c>
      <c r="AN190" s="11">
        <f t="shared" si="325"/>
        <v>0.165</v>
      </c>
      <c r="AO190" s="11">
        <f t="shared" si="325"/>
        <v>0.24</v>
      </c>
      <c r="AP190" s="11">
        <f t="shared" si="325"/>
        <v>0.09</v>
      </c>
      <c r="AQ190" s="11">
        <f t="shared" si="325"/>
        <v>0.585</v>
      </c>
      <c r="AR190" s="11">
        <f t="shared" si="325"/>
        <v>0.09</v>
      </c>
      <c r="AS190" s="11">
        <f t="shared" si="325"/>
        <v>0.124</v>
      </c>
      <c r="AT190" s="11">
        <f t="shared" si="325"/>
        <v>0.24</v>
      </c>
      <c r="AU190" s="11">
        <f t="shared" si="325"/>
        <v>0.09</v>
      </c>
      <c r="AV190" s="11">
        <f t="shared" si="325"/>
        <v>0.544</v>
      </c>
      <c r="AW190" s="11">
        <f t="shared" si="325"/>
        <v>0.09</v>
      </c>
      <c r="AX190" s="11">
        <f t="shared" si="325"/>
        <v>0.14</v>
      </c>
      <c r="AY190" s="11">
        <f t="shared" si="325"/>
        <v>0.24</v>
      </c>
      <c r="AZ190" s="11">
        <f t="shared" si="325"/>
        <v>0.09</v>
      </c>
      <c r="BA190" s="11">
        <f t="shared" si="325"/>
        <v>0.56</v>
      </c>
    </row>
    <row r="191" ht="12.75" customHeight="1">
      <c r="A191" s="12" t="s">
        <v>243</v>
      </c>
      <c r="B191" s="13" t="s">
        <v>205</v>
      </c>
      <c r="C191" s="14">
        <f t="shared" ref="C191:BA191" si="326">SUM(C192:C195)</f>
        <v>0</v>
      </c>
      <c r="D191" s="14">
        <f t="shared" si="326"/>
        <v>0</v>
      </c>
      <c r="E191" s="14">
        <f t="shared" si="326"/>
        <v>0</v>
      </c>
      <c r="F191" s="14">
        <f t="shared" si="326"/>
        <v>0</v>
      </c>
      <c r="G191" s="14">
        <f t="shared" si="326"/>
        <v>0</v>
      </c>
      <c r="H191" s="14">
        <f t="shared" si="326"/>
        <v>0</v>
      </c>
      <c r="I191" s="14">
        <f t="shared" si="326"/>
        <v>0</v>
      </c>
      <c r="J191" s="14">
        <f t="shared" si="326"/>
        <v>0</v>
      </c>
      <c r="K191" s="14">
        <f t="shared" si="326"/>
        <v>0</v>
      </c>
      <c r="L191" s="14">
        <f t="shared" si="326"/>
        <v>0</v>
      </c>
      <c r="M191" s="14">
        <f t="shared" si="326"/>
        <v>0</v>
      </c>
      <c r="N191" s="14">
        <f t="shared" si="326"/>
        <v>0</v>
      </c>
      <c r="O191" s="14">
        <f t="shared" si="326"/>
        <v>0</v>
      </c>
      <c r="P191" s="14">
        <f t="shared" si="326"/>
        <v>0</v>
      </c>
      <c r="Q191" s="14">
        <f t="shared" si="326"/>
        <v>0</v>
      </c>
      <c r="R191" s="14">
        <f t="shared" si="326"/>
        <v>0</v>
      </c>
      <c r="S191" s="14">
        <f t="shared" si="326"/>
        <v>0</v>
      </c>
      <c r="T191" s="14">
        <f t="shared" si="326"/>
        <v>0</v>
      </c>
      <c r="U191" s="14">
        <f t="shared" si="326"/>
        <v>0</v>
      </c>
      <c r="V191" s="14">
        <f t="shared" si="326"/>
        <v>0</v>
      </c>
      <c r="W191" s="14">
        <f t="shared" si="326"/>
        <v>0</v>
      </c>
      <c r="X191" s="14">
        <f t="shared" si="326"/>
        <v>0</v>
      </c>
      <c r="Y191" s="14">
        <f t="shared" si="326"/>
        <v>0</v>
      </c>
      <c r="Z191" s="14">
        <f t="shared" si="326"/>
        <v>0</v>
      </c>
      <c r="AA191" s="14">
        <f t="shared" si="326"/>
        <v>0</v>
      </c>
      <c r="AB191" s="14">
        <f t="shared" si="326"/>
        <v>0</v>
      </c>
      <c r="AC191" s="14">
        <f t="shared" si="326"/>
        <v>0</v>
      </c>
      <c r="AD191" s="14">
        <f t="shared" si="326"/>
        <v>0</v>
      </c>
      <c r="AE191" s="14">
        <f t="shared" si="326"/>
        <v>0</v>
      </c>
      <c r="AF191" s="14">
        <f t="shared" si="326"/>
        <v>0</v>
      </c>
      <c r="AG191" s="14">
        <f t="shared" si="326"/>
        <v>0</v>
      </c>
      <c r="AH191" s="14">
        <f t="shared" si="326"/>
        <v>0</v>
      </c>
      <c r="AI191" s="14">
        <f t="shared" si="326"/>
        <v>0</v>
      </c>
      <c r="AJ191" s="14">
        <f t="shared" si="326"/>
        <v>0</v>
      </c>
      <c r="AK191" s="14">
        <f t="shared" si="326"/>
        <v>0</v>
      </c>
      <c r="AL191" s="14">
        <f t="shared" si="326"/>
        <v>0</v>
      </c>
      <c r="AM191" s="14">
        <f t="shared" si="326"/>
        <v>0</v>
      </c>
      <c r="AN191" s="14">
        <f t="shared" si="326"/>
        <v>0</v>
      </c>
      <c r="AO191" s="14">
        <f t="shared" si="326"/>
        <v>0</v>
      </c>
      <c r="AP191" s="14">
        <f t="shared" si="326"/>
        <v>0</v>
      </c>
      <c r="AQ191" s="14">
        <f t="shared" si="326"/>
        <v>0</v>
      </c>
      <c r="AR191" s="14">
        <f t="shared" si="326"/>
        <v>0</v>
      </c>
      <c r="AS191" s="14">
        <f t="shared" si="326"/>
        <v>0</v>
      </c>
      <c r="AT191" s="14">
        <f t="shared" si="326"/>
        <v>0</v>
      </c>
      <c r="AU191" s="14">
        <f t="shared" si="326"/>
        <v>0</v>
      </c>
      <c r="AV191" s="14">
        <f t="shared" si="326"/>
        <v>0</v>
      </c>
      <c r="AW191" s="14">
        <f t="shared" si="326"/>
        <v>0</v>
      </c>
      <c r="AX191" s="14">
        <f t="shared" si="326"/>
        <v>0</v>
      </c>
      <c r="AY191" s="14">
        <f t="shared" si="326"/>
        <v>0</v>
      </c>
      <c r="AZ191" s="14">
        <f t="shared" si="326"/>
        <v>0</v>
      </c>
      <c r="BA191" s="14">
        <f t="shared" si="326"/>
        <v>0</v>
      </c>
    </row>
    <row r="192" ht="12.75" customHeight="1">
      <c r="A192" s="18">
        <v>150.0</v>
      </c>
      <c r="B192" s="16" t="s">
        <v>244</v>
      </c>
      <c r="C192" s="35">
        <f t="shared" ref="C192:C195" si="327">H192+M192+R192+W192+AB192+AG192+AL192+AQ192+AV192+BA192</f>
        <v>0</v>
      </c>
      <c r="D192" s="17"/>
      <c r="E192" s="17"/>
      <c r="F192" s="17"/>
      <c r="G192" s="17"/>
      <c r="H192" s="36">
        <f t="shared" ref="H192:H195" si="328">SUM(D192:G192)</f>
        <v>0</v>
      </c>
      <c r="I192" s="17"/>
      <c r="J192" s="17"/>
      <c r="K192" s="17"/>
      <c r="L192" s="17"/>
      <c r="M192" s="36">
        <f t="shared" ref="M192:M195" si="329">SUM(I192:L192)</f>
        <v>0</v>
      </c>
      <c r="N192" s="17"/>
      <c r="O192" s="17"/>
      <c r="P192" s="17"/>
      <c r="Q192" s="17"/>
      <c r="R192" s="36">
        <f t="shared" ref="R192:R195" si="330">SUM(N192:Q192)</f>
        <v>0</v>
      </c>
      <c r="S192" s="17"/>
      <c r="T192" s="17"/>
      <c r="U192" s="17"/>
      <c r="V192" s="17"/>
      <c r="W192" s="36">
        <f t="shared" ref="W192:W195" si="331">SUM(S192:V192)</f>
        <v>0</v>
      </c>
      <c r="X192" s="17"/>
      <c r="Y192" s="17"/>
      <c r="Z192" s="17"/>
      <c r="AA192" s="17"/>
      <c r="AB192" s="36">
        <f t="shared" ref="AB192:AB195" si="332">SUM(X192:AA192)</f>
        <v>0</v>
      </c>
      <c r="AC192" s="17"/>
      <c r="AD192" s="17"/>
      <c r="AE192" s="17"/>
      <c r="AF192" s="17"/>
      <c r="AG192" s="36">
        <f t="shared" ref="AG192:AG195" si="333">SUM(AC192:AF192)</f>
        <v>0</v>
      </c>
      <c r="AH192" s="17"/>
      <c r="AI192" s="17"/>
      <c r="AJ192" s="17"/>
      <c r="AK192" s="17"/>
      <c r="AL192" s="36">
        <f t="shared" ref="AL192:AL195" si="334">SUM(AH192:AK192)</f>
        <v>0</v>
      </c>
      <c r="AM192" s="17"/>
      <c r="AN192" s="17"/>
      <c r="AO192" s="17"/>
      <c r="AP192" s="17"/>
      <c r="AQ192" s="36">
        <f t="shared" ref="AQ192:AQ195" si="335">SUM(AM192:AP192)</f>
        <v>0</v>
      </c>
      <c r="AR192" s="17"/>
      <c r="AS192" s="17"/>
      <c r="AT192" s="17"/>
      <c r="AU192" s="17"/>
      <c r="AV192" s="36">
        <f t="shared" ref="AV192:AV195" si="336">SUM(AR192:AU192)</f>
        <v>0</v>
      </c>
      <c r="AW192" s="17"/>
      <c r="AX192" s="17"/>
      <c r="AY192" s="17"/>
      <c r="AZ192" s="17"/>
      <c r="BA192" s="36">
        <f t="shared" ref="BA192:BA195" si="337">SUM(AW192:AZ192)</f>
        <v>0</v>
      </c>
    </row>
    <row r="193" ht="12.75" customHeight="1">
      <c r="A193" s="18">
        <v>151.0</v>
      </c>
      <c r="B193" s="16" t="s">
        <v>245</v>
      </c>
      <c r="C193" s="35">
        <f t="shared" si="327"/>
        <v>0</v>
      </c>
      <c r="D193" s="17"/>
      <c r="E193" s="17"/>
      <c r="F193" s="17"/>
      <c r="G193" s="17"/>
      <c r="H193" s="36">
        <f t="shared" si="328"/>
        <v>0</v>
      </c>
      <c r="I193" s="17"/>
      <c r="J193" s="17"/>
      <c r="K193" s="17"/>
      <c r="L193" s="17"/>
      <c r="M193" s="36">
        <f t="shared" si="329"/>
        <v>0</v>
      </c>
      <c r="N193" s="17"/>
      <c r="O193" s="17"/>
      <c r="P193" s="17"/>
      <c r="Q193" s="17"/>
      <c r="R193" s="36">
        <f t="shared" si="330"/>
        <v>0</v>
      </c>
      <c r="S193" s="17"/>
      <c r="T193" s="17"/>
      <c r="U193" s="17"/>
      <c r="V193" s="17"/>
      <c r="W193" s="36">
        <f t="shared" si="331"/>
        <v>0</v>
      </c>
      <c r="X193" s="17"/>
      <c r="Y193" s="17"/>
      <c r="Z193" s="17"/>
      <c r="AA193" s="17"/>
      <c r="AB193" s="36">
        <f t="shared" si="332"/>
        <v>0</v>
      </c>
      <c r="AC193" s="17"/>
      <c r="AD193" s="17"/>
      <c r="AE193" s="17"/>
      <c r="AF193" s="17"/>
      <c r="AG193" s="36">
        <f t="shared" si="333"/>
        <v>0</v>
      </c>
      <c r="AH193" s="17"/>
      <c r="AI193" s="17"/>
      <c r="AJ193" s="17"/>
      <c r="AK193" s="17"/>
      <c r="AL193" s="36">
        <f t="shared" si="334"/>
        <v>0</v>
      </c>
      <c r="AM193" s="17"/>
      <c r="AN193" s="17"/>
      <c r="AO193" s="17"/>
      <c r="AP193" s="17"/>
      <c r="AQ193" s="36">
        <f t="shared" si="335"/>
        <v>0</v>
      </c>
      <c r="AR193" s="17"/>
      <c r="AS193" s="17"/>
      <c r="AT193" s="17"/>
      <c r="AU193" s="17"/>
      <c r="AV193" s="36">
        <f t="shared" si="336"/>
        <v>0</v>
      </c>
      <c r="AW193" s="17"/>
      <c r="AX193" s="17"/>
      <c r="AY193" s="17"/>
      <c r="AZ193" s="17"/>
      <c r="BA193" s="36">
        <f t="shared" si="337"/>
        <v>0</v>
      </c>
    </row>
    <row r="194" ht="12.75" customHeight="1">
      <c r="A194" s="18">
        <v>152.0</v>
      </c>
      <c r="B194" s="16" t="s">
        <v>246</v>
      </c>
      <c r="C194" s="35">
        <f t="shared" si="327"/>
        <v>0</v>
      </c>
      <c r="D194" s="17"/>
      <c r="E194" s="17"/>
      <c r="F194" s="17"/>
      <c r="G194" s="17"/>
      <c r="H194" s="36">
        <f t="shared" si="328"/>
        <v>0</v>
      </c>
      <c r="I194" s="17"/>
      <c r="J194" s="17"/>
      <c r="K194" s="17"/>
      <c r="L194" s="17"/>
      <c r="M194" s="36">
        <f t="shared" si="329"/>
        <v>0</v>
      </c>
      <c r="N194" s="17"/>
      <c r="O194" s="17"/>
      <c r="P194" s="17"/>
      <c r="Q194" s="17"/>
      <c r="R194" s="36">
        <f t="shared" si="330"/>
        <v>0</v>
      </c>
      <c r="S194" s="17"/>
      <c r="T194" s="17"/>
      <c r="U194" s="17"/>
      <c r="V194" s="17"/>
      <c r="W194" s="36">
        <f t="shared" si="331"/>
        <v>0</v>
      </c>
      <c r="X194" s="17"/>
      <c r="Y194" s="17"/>
      <c r="Z194" s="17"/>
      <c r="AA194" s="17"/>
      <c r="AB194" s="36">
        <f t="shared" si="332"/>
        <v>0</v>
      </c>
      <c r="AC194" s="17"/>
      <c r="AD194" s="17"/>
      <c r="AE194" s="17"/>
      <c r="AF194" s="17"/>
      <c r="AG194" s="36">
        <f t="shared" si="333"/>
        <v>0</v>
      </c>
      <c r="AH194" s="17"/>
      <c r="AI194" s="17"/>
      <c r="AJ194" s="17"/>
      <c r="AK194" s="17"/>
      <c r="AL194" s="36">
        <f t="shared" si="334"/>
        <v>0</v>
      </c>
      <c r="AM194" s="17"/>
      <c r="AN194" s="17"/>
      <c r="AO194" s="17"/>
      <c r="AP194" s="17"/>
      <c r="AQ194" s="36">
        <f t="shared" si="335"/>
        <v>0</v>
      </c>
      <c r="AR194" s="17"/>
      <c r="AS194" s="17"/>
      <c r="AT194" s="17"/>
      <c r="AU194" s="17"/>
      <c r="AV194" s="36">
        <f t="shared" si="336"/>
        <v>0</v>
      </c>
      <c r="AW194" s="17"/>
      <c r="AX194" s="17"/>
      <c r="AY194" s="17"/>
      <c r="AZ194" s="17"/>
      <c r="BA194" s="36">
        <f t="shared" si="337"/>
        <v>0</v>
      </c>
    </row>
    <row r="195" ht="12.75" customHeight="1">
      <c r="A195" s="18">
        <v>153.0</v>
      </c>
      <c r="B195" s="16" t="s">
        <v>247</v>
      </c>
      <c r="C195" s="35">
        <f t="shared" si="327"/>
        <v>0</v>
      </c>
      <c r="D195" s="17"/>
      <c r="E195" s="17"/>
      <c r="F195" s="17"/>
      <c r="G195" s="17"/>
      <c r="H195" s="36">
        <f t="shared" si="328"/>
        <v>0</v>
      </c>
      <c r="I195" s="17"/>
      <c r="J195" s="17"/>
      <c r="K195" s="17"/>
      <c r="L195" s="17"/>
      <c r="M195" s="36">
        <f t="shared" si="329"/>
        <v>0</v>
      </c>
      <c r="N195" s="17"/>
      <c r="O195" s="17"/>
      <c r="P195" s="17"/>
      <c r="Q195" s="17"/>
      <c r="R195" s="36">
        <f t="shared" si="330"/>
        <v>0</v>
      </c>
      <c r="S195" s="17"/>
      <c r="T195" s="17"/>
      <c r="U195" s="17"/>
      <c r="V195" s="17"/>
      <c r="W195" s="36">
        <f t="shared" si="331"/>
        <v>0</v>
      </c>
      <c r="X195" s="17"/>
      <c r="Y195" s="17"/>
      <c r="Z195" s="17"/>
      <c r="AA195" s="17"/>
      <c r="AB195" s="36">
        <f t="shared" si="332"/>
        <v>0</v>
      </c>
      <c r="AC195" s="17"/>
      <c r="AD195" s="17"/>
      <c r="AE195" s="17"/>
      <c r="AF195" s="17"/>
      <c r="AG195" s="36">
        <f t="shared" si="333"/>
        <v>0</v>
      </c>
      <c r="AH195" s="17"/>
      <c r="AI195" s="17"/>
      <c r="AJ195" s="17"/>
      <c r="AK195" s="17"/>
      <c r="AL195" s="36">
        <f t="shared" si="334"/>
        <v>0</v>
      </c>
      <c r="AM195" s="17"/>
      <c r="AN195" s="17"/>
      <c r="AO195" s="17"/>
      <c r="AP195" s="17"/>
      <c r="AQ195" s="36">
        <f t="shared" si="335"/>
        <v>0</v>
      </c>
      <c r="AR195" s="17"/>
      <c r="AS195" s="17"/>
      <c r="AT195" s="17"/>
      <c r="AU195" s="17"/>
      <c r="AV195" s="36">
        <f t="shared" si="336"/>
        <v>0</v>
      </c>
      <c r="AW195" s="17"/>
      <c r="AX195" s="17"/>
      <c r="AY195" s="17"/>
      <c r="AZ195" s="17"/>
      <c r="BA195" s="36">
        <f t="shared" si="337"/>
        <v>0</v>
      </c>
    </row>
    <row r="196" ht="12.75" customHeight="1">
      <c r="A196" s="12" t="s">
        <v>248</v>
      </c>
      <c r="B196" s="13" t="s">
        <v>249</v>
      </c>
      <c r="C196" s="14">
        <f t="shared" ref="C196:BA196" si="338">SUM(C197:C201)</f>
        <v>3.1475</v>
      </c>
      <c r="D196" s="14">
        <f t="shared" si="338"/>
        <v>0.7775</v>
      </c>
      <c r="E196" s="14">
        <f t="shared" si="338"/>
        <v>0.8</v>
      </c>
      <c r="F196" s="14">
        <f t="shared" si="338"/>
        <v>0.78</v>
      </c>
      <c r="G196" s="14">
        <f t="shared" si="338"/>
        <v>0.79</v>
      </c>
      <c r="H196" s="14">
        <f t="shared" si="338"/>
        <v>3.1475</v>
      </c>
      <c r="I196" s="14">
        <f t="shared" si="338"/>
        <v>0</v>
      </c>
      <c r="J196" s="14">
        <f t="shared" si="338"/>
        <v>0</v>
      </c>
      <c r="K196" s="14">
        <f t="shared" si="338"/>
        <v>0</v>
      </c>
      <c r="L196" s="14">
        <f t="shared" si="338"/>
        <v>0</v>
      </c>
      <c r="M196" s="14">
        <f t="shared" si="338"/>
        <v>0</v>
      </c>
      <c r="N196" s="14">
        <f t="shared" si="338"/>
        <v>0</v>
      </c>
      <c r="O196" s="14">
        <f t="shared" si="338"/>
        <v>0</v>
      </c>
      <c r="P196" s="14">
        <f t="shared" si="338"/>
        <v>0</v>
      </c>
      <c r="Q196" s="14">
        <f t="shared" si="338"/>
        <v>0</v>
      </c>
      <c r="R196" s="14">
        <f t="shared" si="338"/>
        <v>0</v>
      </c>
      <c r="S196" s="14">
        <f t="shared" si="338"/>
        <v>0</v>
      </c>
      <c r="T196" s="14">
        <f t="shared" si="338"/>
        <v>0</v>
      </c>
      <c r="U196" s="14">
        <f t="shared" si="338"/>
        <v>0</v>
      </c>
      <c r="V196" s="14">
        <f t="shared" si="338"/>
        <v>0</v>
      </c>
      <c r="W196" s="14">
        <f t="shared" si="338"/>
        <v>0</v>
      </c>
      <c r="X196" s="14">
        <f t="shared" si="338"/>
        <v>0</v>
      </c>
      <c r="Y196" s="14">
        <f t="shared" si="338"/>
        <v>0</v>
      </c>
      <c r="Z196" s="14">
        <f t="shared" si="338"/>
        <v>0</v>
      </c>
      <c r="AA196" s="14">
        <f t="shared" si="338"/>
        <v>0</v>
      </c>
      <c r="AB196" s="14">
        <f t="shared" si="338"/>
        <v>0</v>
      </c>
      <c r="AC196" s="14">
        <f t="shared" si="338"/>
        <v>0</v>
      </c>
      <c r="AD196" s="14">
        <f t="shared" si="338"/>
        <v>0</v>
      </c>
      <c r="AE196" s="14">
        <f t="shared" si="338"/>
        <v>0</v>
      </c>
      <c r="AF196" s="14">
        <f t="shared" si="338"/>
        <v>0</v>
      </c>
      <c r="AG196" s="14">
        <f t="shared" si="338"/>
        <v>0</v>
      </c>
      <c r="AH196" s="14">
        <f t="shared" si="338"/>
        <v>0</v>
      </c>
      <c r="AI196" s="14">
        <f t="shared" si="338"/>
        <v>0</v>
      </c>
      <c r="AJ196" s="14">
        <f t="shared" si="338"/>
        <v>0</v>
      </c>
      <c r="AK196" s="14">
        <f t="shared" si="338"/>
        <v>0</v>
      </c>
      <c r="AL196" s="14">
        <f t="shared" si="338"/>
        <v>0</v>
      </c>
      <c r="AM196" s="14">
        <f t="shared" si="338"/>
        <v>0</v>
      </c>
      <c r="AN196" s="14">
        <f t="shared" si="338"/>
        <v>0</v>
      </c>
      <c r="AO196" s="14">
        <f t="shared" si="338"/>
        <v>0</v>
      </c>
      <c r="AP196" s="14">
        <f t="shared" si="338"/>
        <v>0</v>
      </c>
      <c r="AQ196" s="14">
        <f t="shared" si="338"/>
        <v>0</v>
      </c>
      <c r="AR196" s="14">
        <f t="shared" si="338"/>
        <v>0</v>
      </c>
      <c r="AS196" s="14">
        <f t="shared" si="338"/>
        <v>0</v>
      </c>
      <c r="AT196" s="14">
        <f t="shared" si="338"/>
        <v>0</v>
      </c>
      <c r="AU196" s="14">
        <f t="shared" si="338"/>
        <v>0</v>
      </c>
      <c r="AV196" s="14">
        <f t="shared" si="338"/>
        <v>0</v>
      </c>
      <c r="AW196" s="14">
        <f t="shared" si="338"/>
        <v>0</v>
      </c>
      <c r="AX196" s="14">
        <f t="shared" si="338"/>
        <v>0</v>
      </c>
      <c r="AY196" s="14">
        <f t="shared" si="338"/>
        <v>0</v>
      </c>
      <c r="AZ196" s="14">
        <f t="shared" si="338"/>
        <v>0</v>
      </c>
      <c r="BA196" s="14">
        <f t="shared" si="338"/>
        <v>0</v>
      </c>
    </row>
    <row r="197" ht="21.75" customHeight="1">
      <c r="A197" s="18">
        <v>154.0</v>
      </c>
      <c r="B197" s="16" t="s">
        <v>250</v>
      </c>
      <c r="C197" s="35">
        <f t="shared" ref="C197:C201" si="339">H197+M197+R197+W197+AB197+AG197+AL197+AQ197+AV197+BA197</f>
        <v>0</v>
      </c>
      <c r="D197" s="17"/>
      <c r="E197" s="17"/>
      <c r="F197" s="17"/>
      <c r="G197" s="17"/>
      <c r="H197" s="36">
        <f t="shared" ref="H197:H201" si="340">SUM(D197:G197)</f>
        <v>0</v>
      </c>
      <c r="I197" s="17"/>
      <c r="J197" s="17"/>
      <c r="K197" s="17"/>
      <c r="L197" s="17"/>
      <c r="M197" s="36">
        <f t="shared" ref="M197:M201" si="341">SUM(I197:L197)</f>
        <v>0</v>
      </c>
      <c r="N197" s="17"/>
      <c r="O197" s="17"/>
      <c r="P197" s="17"/>
      <c r="Q197" s="17"/>
      <c r="R197" s="36">
        <f t="shared" ref="R197:R201" si="342">SUM(N197:Q197)</f>
        <v>0</v>
      </c>
      <c r="S197" s="17"/>
      <c r="T197" s="17"/>
      <c r="U197" s="17"/>
      <c r="V197" s="17"/>
      <c r="W197" s="36">
        <f t="shared" ref="W197:W201" si="343">SUM(S197:V197)</f>
        <v>0</v>
      </c>
      <c r="X197" s="17"/>
      <c r="Y197" s="17"/>
      <c r="Z197" s="17"/>
      <c r="AA197" s="17"/>
      <c r="AB197" s="36">
        <f t="shared" ref="AB197:AB201" si="344">SUM(X197:AA197)</f>
        <v>0</v>
      </c>
      <c r="AC197" s="17"/>
      <c r="AD197" s="17"/>
      <c r="AE197" s="17"/>
      <c r="AF197" s="17"/>
      <c r="AG197" s="36">
        <f t="shared" ref="AG197:AG201" si="345">SUM(AC197:AF197)</f>
        <v>0</v>
      </c>
      <c r="AH197" s="17"/>
      <c r="AI197" s="17"/>
      <c r="AJ197" s="17"/>
      <c r="AK197" s="17"/>
      <c r="AL197" s="36">
        <f t="shared" ref="AL197:AL201" si="346">SUM(AH197:AK197)</f>
        <v>0</v>
      </c>
      <c r="AM197" s="17"/>
      <c r="AN197" s="17"/>
      <c r="AO197" s="17"/>
      <c r="AP197" s="17"/>
      <c r="AQ197" s="36">
        <f t="shared" ref="AQ197:AQ201" si="347">SUM(AM197:AP197)</f>
        <v>0</v>
      </c>
      <c r="AR197" s="17"/>
      <c r="AS197" s="17"/>
      <c r="AT197" s="17"/>
      <c r="AU197" s="17"/>
      <c r="AV197" s="36">
        <f t="shared" ref="AV197:AV201" si="348">SUM(AR197:AU197)</f>
        <v>0</v>
      </c>
      <c r="AW197" s="17"/>
      <c r="AX197" s="17"/>
      <c r="AY197" s="17"/>
      <c r="AZ197" s="17"/>
      <c r="BA197" s="36">
        <f t="shared" ref="BA197:BA201" si="349">SUM(AW197:AZ197)</f>
        <v>0</v>
      </c>
    </row>
    <row r="198" ht="21.75" customHeight="1">
      <c r="A198" s="18">
        <v>155.0</v>
      </c>
      <c r="B198" s="16" t="s">
        <v>251</v>
      </c>
      <c r="C198" s="35">
        <f t="shared" si="339"/>
        <v>0</v>
      </c>
      <c r="D198" s="17"/>
      <c r="E198" s="17"/>
      <c r="F198" s="17"/>
      <c r="G198" s="17"/>
      <c r="H198" s="36">
        <f t="shared" si="340"/>
        <v>0</v>
      </c>
      <c r="I198" s="17"/>
      <c r="J198" s="17"/>
      <c r="K198" s="17"/>
      <c r="L198" s="17"/>
      <c r="M198" s="36">
        <f t="shared" si="341"/>
        <v>0</v>
      </c>
      <c r="N198" s="17"/>
      <c r="O198" s="17"/>
      <c r="P198" s="17"/>
      <c r="Q198" s="17"/>
      <c r="R198" s="36">
        <f t="shared" si="342"/>
        <v>0</v>
      </c>
      <c r="S198" s="17"/>
      <c r="T198" s="17"/>
      <c r="U198" s="17"/>
      <c r="V198" s="17"/>
      <c r="W198" s="36">
        <f t="shared" si="343"/>
        <v>0</v>
      </c>
      <c r="X198" s="17"/>
      <c r="Y198" s="17"/>
      <c r="Z198" s="17"/>
      <c r="AA198" s="17"/>
      <c r="AB198" s="36">
        <f t="shared" si="344"/>
        <v>0</v>
      </c>
      <c r="AC198" s="17"/>
      <c r="AD198" s="17"/>
      <c r="AE198" s="17"/>
      <c r="AF198" s="17"/>
      <c r="AG198" s="36">
        <f t="shared" si="345"/>
        <v>0</v>
      </c>
      <c r="AH198" s="17"/>
      <c r="AI198" s="17"/>
      <c r="AJ198" s="17"/>
      <c r="AK198" s="17"/>
      <c r="AL198" s="36">
        <f t="shared" si="346"/>
        <v>0</v>
      </c>
      <c r="AM198" s="17"/>
      <c r="AN198" s="17"/>
      <c r="AO198" s="17"/>
      <c r="AP198" s="17"/>
      <c r="AQ198" s="36">
        <f t="shared" si="347"/>
        <v>0</v>
      </c>
      <c r="AR198" s="17"/>
      <c r="AS198" s="17"/>
      <c r="AT198" s="17"/>
      <c r="AU198" s="17"/>
      <c r="AV198" s="36">
        <f t="shared" si="348"/>
        <v>0</v>
      </c>
      <c r="AW198" s="17"/>
      <c r="AX198" s="17"/>
      <c r="AY198" s="17"/>
      <c r="AZ198" s="17"/>
      <c r="BA198" s="36">
        <f t="shared" si="349"/>
        <v>0</v>
      </c>
    </row>
    <row r="199" ht="22.5" customHeight="1">
      <c r="A199" s="18">
        <v>156.0</v>
      </c>
      <c r="B199" s="16" t="s">
        <v>252</v>
      </c>
      <c r="C199" s="35">
        <f t="shared" si="339"/>
        <v>0.7</v>
      </c>
      <c r="D199" s="19">
        <v>0.17</v>
      </c>
      <c r="E199" s="19">
        <v>0.18</v>
      </c>
      <c r="F199" s="19">
        <v>0.17</v>
      </c>
      <c r="G199" s="19">
        <v>0.18</v>
      </c>
      <c r="H199" s="36">
        <f t="shared" si="340"/>
        <v>0.7</v>
      </c>
      <c r="I199" s="17"/>
      <c r="J199" s="17"/>
      <c r="K199" s="17"/>
      <c r="L199" s="17"/>
      <c r="M199" s="36">
        <f t="shared" si="341"/>
        <v>0</v>
      </c>
      <c r="N199" s="17"/>
      <c r="O199" s="17"/>
      <c r="P199" s="17"/>
      <c r="Q199" s="17"/>
      <c r="R199" s="36">
        <f t="shared" si="342"/>
        <v>0</v>
      </c>
      <c r="S199" s="17"/>
      <c r="T199" s="17"/>
      <c r="U199" s="17"/>
      <c r="V199" s="17"/>
      <c r="W199" s="36">
        <f t="shared" si="343"/>
        <v>0</v>
      </c>
      <c r="X199" s="17"/>
      <c r="Y199" s="17"/>
      <c r="Z199" s="17"/>
      <c r="AA199" s="17"/>
      <c r="AB199" s="36">
        <f t="shared" si="344"/>
        <v>0</v>
      </c>
      <c r="AC199" s="17"/>
      <c r="AD199" s="17"/>
      <c r="AE199" s="17"/>
      <c r="AF199" s="17"/>
      <c r="AG199" s="36">
        <f t="shared" si="345"/>
        <v>0</v>
      </c>
      <c r="AH199" s="17"/>
      <c r="AI199" s="17"/>
      <c r="AJ199" s="17"/>
      <c r="AK199" s="17"/>
      <c r="AL199" s="36">
        <f t="shared" si="346"/>
        <v>0</v>
      </c>
      <c r="AM199" s="17"/>
      <c r="AN199" s="17"/>
      <c r="AO199" s="17"/>
      <c r="AP199" s="17"/>
      <c r="AQ199" s="36">
        <f t="shared" si="347"/>
        <v>0</v>
      </c>
      <c r="AR199" s="17"/>
      <c r="AS199" s="17"/>
      <c r="AT199" s="17"/>
      <c r="AU199" s="17"/>
      <c r="AV199" s="36">
        <f t="shared" si="348"/>
        <v>0</v>
      </c>
      <c r="AW199" s="17"/>
      <c r="AX199" s="17"/>
      <c r="AY199" s="17"/>
      <c r="AZ199" s="17"/>
      <c r="BA199" s="36">
        <f t="shared" si="349"/>
        <v>0</v>
      </c>
    </row>
    <row r="200" ht="24.0" customHeight="1">
      <c r="A200" s="18">
        <v>157.0</v>
      </c>
      <c r="B200" s="16" t="s">
        <v>253</v>
      </c>
      <c r="C200" s="35">
        <f t="shared" si="339"/>
        <v>1.7475</v>
      </c>
      <c r="D200" s="19">
        <v>0.4375</v>
      </c>
      <c r="E200" s="19">
        <v>0.44</v>
      </c>
      <c r="F200" s="19">
        <v>0.44</v>
      </c>
      <c r="G200" s="19">
        <v>0.43</v>
      </c>
      <c r="H200" s="36">
        <f t="shared" si="340"/>
        <v>1.7475</v>
      </c>
      <c r="I200" s="17"/>
      <c r="J200" s="17"/>
      <c r="K200" s="17"/>
      <c r="L200" s="17"/>
      <c r="M200" s="36">
        <f t="shared" si="341"/>
        <v>0</v>
      </c>
      <c r="N200" s="17"/>
      <c r="O200" s="17"/>
      <c r="P200" s="17"/>
      <c r="Q200" s="17"/>
      <c r="R200" s="36">
        <f t="shared" si="342"/>
        <v>0</v>
      </c>
      <c r="S200" s="17"/>
      <c r="T200" s="17"/>
      <c r="U200" s="17"/>
      <c r="V200" s="17"/>
      <c r="W200" s="36">
        <f t="shared" si="343"/>
        <v>0</v>
      </c>
      <c r="X200" s="17"/>
      <c r="Y200" s="17"/>
      <c r="Z200" s="17"/>
      <c r="AA200" s="17"/>
      <c r="AB200" s="36">
        <f t="shared" si="344"/>
        <v>0</v>
      </c>
      <c r="AC200" s="17"/>
      <c r="AD200" s="17"/>
      <c r="AE200" s="17"/>
      <c r="AF200" s="17"/>
      <c r="AG200" s="36">
        <f t="shared" si="345"/>
        <v>0</v>
      </c>
      <c r="AH200" s="17"/>
      <c r="AI200" s="17"/>
      <c r="AJ200" s="17"/>
      <c r="AK200" s="17"/>
      <c r="AL200" s="36">
        <f t="shared" si="346"/>
        <v>0</v>
      </c>
      <c r="AM200" s="17"/>
      <c r="AN200" s="17"/>
      <c r="AO200" s="17"/>
      <c r="AP200" s="17"/>
      <c r="AQ200" s="36">
        <f t="shared" si="347"/>
        <v>0</v>
      </c>
      <c r="AR200" s="17"/>
      <c r="AS200" s="17"/>
      <c r="AT200" s="17"/>
      <c r="AU200" s="17"/>
      <c r="AV200" s="36">
        <f t="shared" si="348"/>
        <v>0</v>
      </c>
      <c r="AW200" s="17"/>
      <c r="AX200" s="17"/>
      <c r="AY200" s="17"/>
      <c r="AZ200" s="17"/>
      <c r="BA200" s="36">
        <f t="shared" si="349"/>
        <v>0</v>
      </c>
    </row>
    <row r="201" ht="24.75" customHeight="1">
      <c r="A201" s="18">
        <v>158.0</v>
      </c>
      <c r="B201" s="16" t="s">
        <v>254</v>
      </c>
      <c r="C201" s="35">
        <f t="shared" si="339"/>
        <v>0.7</v>
      </c>
      <c r="D201" s="19">
        <v>0.17</v>
      </c>
      <c r="E201" s="19">
        <v>0.18</v>
      </c>
      <c r="F201" s="19">
        <v>0.17</v>
      </c>
      <c r="G201" s="19">
        <v>0.18</v>
      </c>
      <c r="H201" s="36">
        <f t="shared" si="340"/>
        <v>0.7</v>
      </c>
      <c r="I201" s="17"/>
      <c r="J201" s="17"/>
      <c r="K201" s="17"/>
      <c r="L201" s="17"/>
      <c r="M201" s="36">
        <f t="shared" si="341"/>
        <v>0</v>
      </c>
      <c r="N201" s="17"/>
      <c r="O201" s="17"/>
      <c r="P201" s="17"/>
      <c r="Q201" s="17"/>
      <c r="R201" s="36">
        <f t="shared" si="342"/>
        <v>0</v>
      </c>
      <c r="S201" s="17"/>
      <c r="T201" s="17"/>
      <c r="U201" s="17"/>
      <c r="V201" s="17"/>
      <c r="W201" s="36">
        <f t="shared" si="343"/>
        <v>0</v>
      </c>
      <c r="X201" s="17"/>
      <c r="Y201" s="17"/>
      <c r="Z201" s="17"/>
      <c r="AA201" s="17"/>
      <c r="AB201" s="36">
        <f t="shared" si="344"/>
        <v>0</v>
      </c>
      <c r="AC201" s="17"/>
      <c r="AD201" s="17"/>
      <c r="AE201" s="17"/>
      <c r="AF201" s="17"/>
      <c r="AG201" s="36">
        <f t="shared" si="345"/>
        <v>0</v>
      </c>
      <c r="AH201" s="17"/>
      <c r="AI201" s="17"/>
      <c r="AJ201" s="17"/>
      <c r="AK201" s="17"/>
      <c r="AL201" s="36">
        <f t="shared" si="346"/>
        <v>0</v>
      </c>
      <c r="AM201" s="17"/>
      <c r="AN201" s="17"/>
      <c r="AO201" s="17"/>
      <c r="AP201" s="17"/>
      <c r="AQ201" s="36">
        <f t="shared" si="347"/>
        <v>0</v>
      </c>
      <c r="AR201" s="17"/>
      <c r="AS201" s="17"/>
      <c r="AT201" s="17"/>
      <c r="AU201" s="17"/>
      <c r="AV201" s="36">
        <f t="shared" si="348"/>
        <v>0</v>
      </c>
      <c r="AW201" s="17"/>
      <c r="AX201" s="17"/>
      <c r="AY201" s="17"/>
      <c r="AZ201" s="17"/>
      <c r="BA201" s="36">
        <f t="shared" si="349"/>
        <v>0</v>
      </c>
    </row>
    <row r="202" ht="12.75" customHeight="1">
      <c r="A202" s="12" t="s">
        <v>255</v>
      </c>
      <c r="B202" s="13" t="s">
        <v>210</v>
      </c>
      <c r="C202" s="14" t="str">
        <f t="shared" ref="C202:BA202" si="350">SUM(C203:C207)</f>
        <v>#REF!</v>
      </c>
      <c r="D202" s="14">
        <f t="shared" si="350"/>
        <v>10.05</v>
      </c>
      <c r="E202" s="14">
        <f t="shared" si="350"/>
        <v>11.55</v>
      </c>
      <c r="F202" s="14">
        <f t="shared" si="350"/>
        <v>11.25</v>
      </c>
      <c r="G202" s="14">
        <f t="shared" si="350"/>
        <v>10.05</v>
      </c>
      <c r="H202" s="14" t="str">
        <f t="shared" si="350"/>
        <v>#REF!</v>
      </c>
      <c r="I202" s="14">
        <f t="shared" si="350"/>
        <v>0.09</v>
      </c>
      <c r="J202" s="14">
        <f t="shared" si="350"/>
        <v>0.09</v>
      </c>
      <c r="K202" s="14">
        <f t="shared" si="350"/>
        <v>0.24</v>
      </c>
      <c r="L202" s="14">
        <f t="shared" si="350"/>
        <v>0.09</v>
      </c>
      <c r="M202" s="14">
        <f t="shared" si="350"/>
        <v>0.51</v>
      </c>
      <c r="N202" s="14">
        <f t="shared" si="350"/>
        <v>0.09</v>
      </c>
      <c r="O202" s="14">
        <f t="shared" si="350"/>
        <v>0.09</v>
      </c>
      <c r="P202" s="14">
        <f t="shared" si="350"/>
        <v>0.24</v>
      </c>
      <c r="Q202" s="14">
        <f t="shared" si="350"/>
        <v>0.09</v>
      </c>
      <c r="R202" s="14">
        <f t="shared" si="350"/>
        <v>0.51</v>
      </c>
      <c r="S202" s="14">
        <f t="shared" si="350"/>
        <v>0.09</v>
      </c>
      <c r="T202" s="14">
        <f t="shared" si="350"/>
        <v>0.09</v>
      </c>
      <c r="U202" s="14">
        <f t="shared" si="350"/>
        <v>0.24</v>
      </c>
      <c r="V202" s="14">
        <f t="shared" si="350"/>
        <v>0.09</v>
      </c>
      <c r="W202" s="14">
        <f t="shared" si="350"/>
        <v>0.51</v>
      </c>
      <c r="X202" s="14">
        <f t="shared" si="350"/>
        <v>0.09</v>
      </c>
      <c r="Y202" s="14">
        <f t="shared" si="350"/>
        <v>0.09</v>
      </c>
      <c r="Z202" s="14">
        <f t="shared" si="350"/>
        <v>0.24</v>
      </c>
      <c r="AA202" s="14">
        <f t="shared" si="350"/>
        <v>0.09</v>
      </c>
      <c r="AB202" s="14">
        <f t="shared" si="350"/>
        <v>0.51</v>
      </c>
      <c r="AC202" s="14">
        <f t="shared" si="350"/>
        <v>0.09</v>
      </c>
      <c r="AD202" s="14">
        <f t="shared" si="350"/>
        <v>0.09</v>
      </c>
      <c r="AE202" s="14">
        <f t="shared" si="350"/>
        <v>0.24</v>
      </c>
      <c r="AF202" s="14">
        <f t="shared" si="350"/>
        <v>0.09</v>
      </c>
      <c r="AG202" s="14">
        <f t="shared" si="350"/>
        <v>0.51</v>
      </c>
      <c r="AH202" s="14">
        <f t="shared" si="350"/>
        <v>0.09</v>
      </c>
      <c r="AI202" s="14">
        <f t="shared" si="350"/>
        <v>0.09</v>
      </c>
      <c r="AJ202" s="14">
        <f t="shared" si="350"/>
        <v>0.24</v>
      </c>
      <c r="AK202" s="14">
        <f t="shared" si="350"/>
        <v>0.09</v>
      </c>
      <c r="AL202" s="14">
        <f t="shared" si="350"/>
        <v>0.51</v>
      </c>
      <c r="AM202" s="14">
        <f t="shared" si="350"/>
        <v>0.09</v>
      </c>
      <c r="AN202" s="14">
        <f t="shared" si="350"/>
        <v>0.09</v>
      </c>
      <c r="AO202" s="14">
        <f t="shared" si="350"/>
        <v>0.24</v>
      </c>
      <c r="AP202" s="14">
        <f t="shared" si="350"/>
        <v>0.09</v>
      </c>
      <c r="AQ202" s="14">
        <f t="shared" si="350"/>
        <v>0.51</v>
      </c>
      <c r="AR202" s="14">
        <f t="shared" si="350"/>
        <v>0.09</v>
      </c>
      <c r="AS202" s="14">
        <f t="shared" si="350"/>
        <v>0.09</v>
      </c>
      <c r="AT202" s="14">
        <f t="shared" si="350"/>
        <v>0.24</v>
      </c>
      <c r="AU202" s="14">
        <f t="shared" si="350"/>
        <v>0.09</v>
      </c>
      <c r="AV202" s="14">
        <f t="shared" si="350"/>
        <v>0.51</v>
      </c>
      <c r="AW202" s="14">
        <f t="shared" si="350"/>
        <v>0.09</v>
      </c>
      <c r="AX202" s="14">
        <f t="shared" si="350"/>
        <v>0.09</v>
      </c>
      <c r="AY202" s="14">
        <f t="shared" si="350"/>
        <v>0.24</v>
      </c>
      <c r="AZ202" s="14">
        <f t="shared" si="350"/>
        <v>0.09</v>
      </c>
      <c r="BA202" s="14">
        <f t="shared" si="350"/>
        <v>0.51</v>
      </c>
    </row>
    <row r="203" ht="12.75" customHeight="1">
      <c r="A203" s="18">
        <v>159.0</v>
      </c>
      <c r="B203" s="16" t="s">
        <v>211</v>
      </c>
      <c r="C203" s="35" t="str">
        <f t="shared" ref="C203:C207" si="351">H203+M203+R203+W203+AB203+AG203+AL203+AQ203+AV203+BA203</f>
        <v>#REF!</v>
      </c>
      <c r="D203" s="29">
        <v>10.05</v>
      </c>
      <c r="E203" s="48">
        <v>10.05</v>
      </c>
      <c r="F203" s="48">
        <v>11.25</v>
      </c>
      <c r="G203" s="48">
        <v>10.05</v>
      </c>
      <c r="H203" s="36" t="str">
        <f>SUM(#REF!)</f>
        <v>#REF!</v>
      </c>
      <c r="I203" s="19">
        <v>0.09</v>
      </c>
      <c r="J203" s="19">
        <v>0.09</v>
      </c>
      <c r="K203" s="19">
        <v>0.24</v>
      </c>
      <c r="L203" s="19">
        <v>0.09</v>
      </c>
      <c r="M203" s="36">
        <f t="shared" ref="M203:M207" si="352">SUM(I203:L203)</f>
        <v>0.51</v>
      </c>
      <c r="N203" s="19">
        <v>0.09</v>
      </c>
      <c r="O203" s="19">
        <v>0.09</v>
      </c>
      <c r="P203" s="19">
        <v>0.24</v>
      </c>
      <c r="Q203" s="19">
        <v>0.09</v>
      </c>
      <c r="R203" s="36">
        <f t="shared" ref="R203:R207" si="353">SUM(N203:Q203)</f>
        <v>0.51</v>
      </c>
      <c r="S203" s="19">
        <v>0.09</v>
      </c>
      <c r="T203" s="19">
        <v>0.09</v>
      </c>
      <c r="U203" s="19">
        <v>0.24</v>
      </c>
      <c r="V203" s="19">
        <v>0.09</v>
      </c>
      <c r="W203" s="36">
        <f t="shared" ref="W203:W207" si="354">SUM(S203:V203)</f>
        <v>0.51</v>
      </c>
      <c r="X203" s="19">
        <v>0.09</v>
      </c>
      <c r="Y203" s="19">
        <v>0.09</v>
      </c>
      <c r="Z203" s="19">
        <v>0.24</v>
      </c>
      <c r="AA203" s="19">
        <v>0.09</v>
      </c>
      <c r="AB203" s="36">
        <f t="shared" ref="AB203:AB207" si="355">SUM(X203:AA203)</f>
        <v>0.51</v>
      </c>
      <c r="AC203" s="19">
        <v>0.09</v>
      </c>
      <c r="AD203" s="19">
        <v>0.09</v>
      </c>
      <c r="AE203" s="19">
        <v>0.24</v>
      </c>
      <c r="AF203" s="19">
        <v>0.09</v>
      </c>
      <c r="AG203" s="36">
        <f t="shared" ref="AG203:AG207" si="356">SUM(AC203:AF203)</f>
        <v>0.51</v>
      </c>
      <c r="AH203" s="19">
        <v>0.09</v>
      </c>
      <c r="AI203" s="19">
        <v>0.09</v>
      </c>
      <c r="AJ203" s="19">
        <v>0.24</v>
      </c>
      <c r="AK203" s="19">
        <v>0.09</v>
      </c>
      <c r="AL203" s="36">
        <f t="shared" ref="AL203:AL207" si="357">SUM(AH203:AK203)</f>
        <v>0.51</v>
      </c>
      <c r="AM203" s="19">
        <v>0.09</v>
      </c>
      <c r="AN203" s="19">
        <v>0.09</v>
      </c>
      <c r="AO203" s="19">
        <v>0.24</v>
      </c>
      <c r="AP203" s="19">
        <v>0.09</v>
      </c>
      <c r="AQ203" s="36">
        <f t="shared" ref="AQ203:AQ207" si="358">SUM(AM203:AP203)</f>
        <v>0.51</v>
      </c>
      <c r="AR203" s="19">
        <v>0.09</v>
      </c>
      <c r="AS203" s="19">
        <v>0.09</v>
      </c>
      <c r="AT203" s="19">
        <v>0.24</v>
      </c>
      <c r="AU203" s="19">
        <v>0.09</v>
      </c>
      <c r="AV203" s="36">
        <f t="shared" ref="AV203:AV207" si="359">SUM(AR203:AU203)</f>
        <v>0.51</v>
      </c>
      <c r="AW203" s="19">
        <v>0.09</v>
      </c>
      <c r="AX203" s="19">
        <v>0.09</v>
      </c>
      <c r="AY203" s="19">
        <v>0.24</v>
      </c>
      <c r="AZ203" s="19">
        <v>0.09</v>
      </c>
      <c r="BA203" s="36">
        <f t="shared" ref="BA203:BA207" si="360">SUM(AW203:AZ203)</f>
        <v>0.51</v>
      </c>
    </row>
    <row r="204" ht="12.75" customHeight="1">
      <c r="A204" s="18">
        <v>160.0</v>
      </c>
      <c r="B204" s="16" t="s">
        <v>256</v>
      </c>
      <c r="C204" s="35">
        <f t="shared" si="351"/>
        <v>0</v>
      </c>
      <c r="D204" s="17"/>
      <c r="E204" s="17"/>
      <c r="F204" s="17"/>
      <c r="G204" s="17"/>
      <c r="H204" s="36">
        <f t="shared" ref="H204:H207" si="361">SUM(D204:G204)</f>
        <v>0</v>
      </c>
      <c r="I204" s="17"/>
      <c r="J204" s="17"/>
      <c r="K204" s="17"/>
      <c r="L204" s="17"/>
      <c r="M204" s="36">
        <f t="shared" si="352"/>
        <v>0</v>
      </c>
      <c r="N204" s="17"/>
      <c r="O204" s="17"/>
      <c r="P204" s="17"/>
      <c r="Q204" s="17"/>
      <c r="R204" s="36">
        <f t="shared" si="353"/>
        <v>0</v>
      </c>
      <c r="S204" s="17"/>
      <c r="T204" s="17"/>
      <c r="U204" s="17"/>
      <c r="V204" s="17"/>
      <c r="W204" s="36">
        <f t="shared" si="354"/>
        <v>0</v>
      </c>
      <c r="X204" s="17"/>
      <c r="Y204" s="17"/>
      <c r="Z204" s="17"/>
      <c r="AA204" s="17"/>
      <c r="AB204" s="36">
        <f t="shared" si="355"/>
        <v>0</v>
      </c>
      <c r="AC204" s="17"/>
      <c r="AD204" s="17"/>
      <c r="AE204" s="17"/>
      <c r="AF204" s="17"/>
      <c r="AG204" s="36">
        <f t="shared" si="356"/>
        <v>0</v>
      </c>
      <c r="AH204" s="17"/>
      <c r="AI204" s="17"/>
      <c r="AJ204" s="17"/>
      <c r="AK204" s="17"/>
      <c r="AL204" s="36">
        <f t="shared" si="357"/>
        <v>0</v>
      </c>
      <c r="AM204" s="17"/>
      <c r="AN204" s="17"/>
      <c r="AO204" s="17"/>
      <c r="AP204" s="17"/>
      <c r="AQ204" s="36">
        <f t="shared" si="358"/>
        <v>0</v>
      </c>
      <c r="AR204" s="17"/>
      <c r="AS204" s="17"/>
      <c r="AT204" s="17"/>
      <c r="AU204" s="17"/>
      <c r="AV204" s="36">
        <f t="shared" si="359"/>
        <v>0</v>
      </c>
      <c r="AW204" s="17"/>
      <c r="AX204" s="17"/>
      <c r="AY204" s="17"/>
      <c r="AZ204" s="17"/>
      <c r="BA204" s="36">
        <f t="shared" si="360"/>
        <v>0</v>
      </c>
    </row>
    <row r="205" ht="12.75" customHeight="1">
      <c r="A205" s="18">
        <v>161.0</v>
      </c>
      <c r="B205" s="16" t="s">
        <v>213</v>
      </c>
      <c r="C205" s="35">
        <f t="shared" si="351"/>
        <v>1.5</v>
      </c>
      <c r="D205" s="17"/>
      <c r="E205" s="19">
        <v>1.5</v>
      </c>
      <c r="F205" s="17"/>
      <c r="G205" s="17"/>
      <c r="H205" s="36">
        <f t="shared" si="361"/>
        <v>1.5</v>
      </c>
      <c r="I205" s="17"/>
      <c r="J205" s="17"/>
      <c r="K205" s="17"/>
      <c r="L205" s="17"/>
      <c r="M205" s="36">
        <f t="shared" si="352"/>
        <v>0</v>
      </c>
      <c r="N205" s="17"/>
      <c r="O205" s="17"/>
      <c r="P205" s="17"/>
      <c r="Q205" s="17"/>
      <c r="R205" s="36">
        <f t="shared" si="353"/>
        <v>0</v>
      </c>
      <c r="S205" s="17"/>
      <c r="T205" s="17"/>
      <c r="U205" s="17"/>
      <c r="V205" s="17"/>
      <c r="W205" s="36">
        <f t="shared" si="354"/>
        <v>0</v>
      </c>
      <c r="X205" s="17"/>
      <c r="Y205" s="17"/>
      <c r="Z205" s="17"/>
      <c r="AA205" s="17"/>
      <c r="AB205" s="36">
        <f t="shared" si="355"/>
        <v>0</v>
      </c>
      <c r="AC205" s="17"/>
      <c r="AD205" s="17"/>
      <c r="AE205" s="17"/>
      <c r="AF205" s="17"/>
      <c r="AG205" s="36">
        <f t="shared" si="356"/>
        <v>0</v>
      </c>
      <c r="AH205" s="17"/>
      <c r="AI205" s="17"/>
      <c r="AJ205" s="17"/>
      <c r="AK205" s="17"/>
      <c r="AL205" s="36">
        <f t="shared" si="357"/>
        <v>0</v>
      </c>
      <c r="AM205" s="17"/>
      <c r="AN205" s="17"/>
      <c r="AO205" s="17"/>
      <c r="AP205" s="17"/>
      <c r="AQ205" s="36">
        <f t="shared" si="358"/>
        <v>0</v>
      </c>
      <c r="AR205" s="17"/>
      <c r="AS205" s="17"/>
      <c r="AT205" s="17"/>
      <c r="AU205" s="17"/>
      <c r="AV205" s="36">
        <f t="shared" si="359"/>
        <v>0</v>
      </c>
      <c r="AW205" s="17"/>
      <c r="AX205" s="17"/>
      <c r="AY205" s="17"/>
      <c r="AZ205" s="17"/>
      <c r="BA205" s="36">
        <f t="shared" si="360"/>
        <v>0</v>
      </c>
    </row>
    <row r="206" ht="12.75" customHeight="1">
      <c r="A206" s="18">
        <v>162.0</v>
      </c>
      <c r="B206" s="16" t="s">
        <v>214</v>
      </c>
      <c r="C206" s="35">
        <f t="shared" si="351"/>
        <v>0</v>
      </c>
      <c r="D206" s="17"/>
      <c r="E206" s="17"/>
      <c r="F206" s="17"/>
      <c r="G206" s="17"/>
      <c r="H206" s="36">
        <f t="shared" si="361"/>
        <v>0</v>
      </c>
      <c r="I206" s="17"/>
      <c r="J206" s="17"/>
      <c r="K206" s="17"/>
      <c r="L206" s="17"/>
      <c r="M206" s="36">
        <f t="shared" si="352"/>
        <v>0</v>
      </c>
      <c r="N206" s="17"/>
      <c r="O206" s="17"/>
      <c r="P206" s="17"/>
      <c r="Q206" s="17"/>
      <c r="R206" s="36">
        <f t="shared" si="353"/>
        <v>0</v>
      </c>
      <c r="S206" s="17"/>
      <c r="T206" s="17"/>
      <c r="U206" s="17"/>
      <c r="V206" s="17"/>
      <c r="W206" s="36">
        <f t="shared" si="354"/>
        <v>0</v>
      </c>
      <c r="X206" s="17"/>
      <c r="Y206" s="17"/>
      <c r="Z206" s="17"/>
      <c r="AA206" s="17"/>
      <c r="AB206" s="36">
        <f t="shared" si="355"/>
        <v>0</v>
      </c>
      <c r="AC206" s="17"/>
      <c r="AD206" s="17"/>
      <c r="AE206" s="17"/>
      <c r="AF206" s="17"/>
      <c r="AG206" s="36">
        <f t="shared" si="356"/>
        <v>0</v>
      </c>
      <c r="AH206" s="17"/>
      <c r="AI206" s="17"/>
      <c r="AJ206" s="17"/>
      <c r="AK206" s="17"/>
      <c r="AL206" s="36">
        <f t="shared" si="357"/>
        <v>0</v>
      </c>
      <c r="AM206" s="17"/>
      <c r="AN206" s="17"/>
      <c r="AO206" s="17"/>
      <c r="AP206" s="17"/>
      <c r="AQ206" s="36">
        <f t="shared" si="358"/>
        <v>0</v>
      </c>
      <c r="AR206" s="17"/>
      <c r="AS206" s="17"/>
      <c r="AT206" s="17"/>
      <c r="AU206" s="17"/>
      <c r="AV206" s="36">
        <f t="shared" si="359"/>
        <v>0</v>
      </c>
      <c r="AW206" s="17"/>
      <c r="AX206" s="17"/>
      <c r="AY206" s="17"/>
      <c r="AZ206" s="17"/>
      <c r="BA206" s="36">
        <f t="shared" si="360"/>
        <v>0</v>
      </c>
    </row>
    <row r="207" ht="12.75" customHeight="1">
      <c r="A207" s="18">
        <v>163.0</v>
      </c>
      <c r="B207" s="16" t="s">
        <v>257</v>
      </c>
      <c r="C207" s="35">
        <f t="shared" si="351"/>
        <v>0</v>
      </c>
      <c r="D207" s="17"/>
      <c r="E207" s="17"/>
      <c r="F207" s="17"/>
      <c r="G207" s="17"/>
      <c r="H207" s="36">
        <f t="shared" si="361"/>
        <v>0</v>
      </c>
      <c r="I207" s="17"/>
      <c r="J207" s="17"/>
      <c r="K207" s="17"/>
      <c r="L207" s="17"/>
      <c r="M207" s="36">
        <f t="shared" si="352"/>
        <v>0</v>
      </c>
      <c r="N207" s="17"/>
      <c r="O207" s="17"/>
      <c r="P207" s="17"/>
      <c r="Q207" s="17"/>
      <c r="R207" s="36">
        <f t="shared" si="353"/>
        <v>0</v>
      </c>
      <c r="S207" s="17"/>
      <c r="T207" s="17"/>
      <c r="U207" s="17"/>
      <c r="V207" s="17"/>
      <c r="W207" s="36">
        <f t="shared" si="354"/>
        <v>0</v>
      </c>
      <c r="X207" s="17"/>
      <c r="Y207" s="17"/>
      <c r="Z207" s="17"/>
      <c r="AA207" s="17"/>
      <c r="AB207" s="36">
        <f t="shared" si="355"/>
        <v>0</v>
      </c>
      <c r="AC207" s="17"/>
      <c r="AD207" s="17"/>
      <c r="AE207" s="17"/>
      <c r="AF207" s="17"/>
      <c r="AG207" s="36">
        <f t="shared" si="356"/>
        <v>0</v>
      </c>
      <c r="AH207" s="17"/>
      <c r="AI207" s="17"/>
      <c r="AJ207" s="17"/>
      <c r="AK207" s="17"/>
      <c r="AL207" s="36">
        <f t="shared" si="357"/>
        <v>0</v>
      </c>
      <c r="AM207" s="17"/>
      <c r="AN207" s="17"/>
      <c r="AO207" s="17"/>
      <c r="AP207" s="17"/>
      <c r="AQ207" s="36">
        <f t="shared" si="358"/>
        <v>0</v>
      </c>
      <c r="AR207" s="17"/>
      <c r="AS207" s="17"/>
      <c r="AT207" s="17"/>
      <c r="AU207" s="17"/>
      <c r="AV207" s="36">
        <f t="shared" si="359"/>
        <v>0</v>
      </c>
      <c r="AW207" s="17"/>
      <c r="AX207" s="17"/>
      <c r="AY207" s="17"/>
      <c r="AZ207" s="17"/>
      <c r="BA207" s="36">
        <f t="shared" si="360"/>
        <v>0</v>
      </c>
    </row>
    <row r="208" ht="12.75" customHeight="1">
      <c r="A208" s="12" t="s">
        <v>258</v>
      </c>
      <c r="B208" s="13" t="s">
        <v>219</v>
      </c>
      <c r="C208" s="14">
        <f t="shared" ref="C208:BA208" si="362">SUM(C209:C215)</f>
        <v>0</v>
      </c>
      <c r="D208" s="14">
        <f t="shared" si="362"/>
        <v>0</v>
      </c>
      <c r="E208" s="14">
        <f t="shared" si="362"/>
        <v>0</v>
      </c>
      <c r="F208" s="14">
        <f t="shared" si="362"/>
        <v>0</v>
      </c>
      <c r="G208" s="14">
        <f t="shared" si="362"/>
        <v>0</v>
      </c>
      <c r="H208" s="14">
        <f t="shared" si="362"/>
        <v>0</v>
      </c>
      <c r="I208" s="14">
        <f t="shared" si="362"/>
        <v>0</v>
      </c>
      <c r="J208" s="14">
        <f t="shared" si="362"/>
        <v>0</v>
      </c>
      <c r="K208" s="14">
        <f t="shared" si="362"/>
        <v>0</v>
      </c>
      <c r="L208" s="14">
        <f t="shared" si="362"/>
        <v>0</v>
      </c>
      <c r="M208" s="14">
        <f t="shared" si="362"/>
        <v>0</v>
      </c>
      <c r="N208" s="14">
        <f t="shared" si="362"/>
        <v>0</v>
      </c>
      <c r="O208" s="14">
        <f t="shared" si="362"/>
        <v>0</v>
      </c>
      <c r="P208" s="14">
        <f t="shared" si="362"/>
        <v>0</v>
      </c>
      <c r="Q208" s="14">
        <f t="shared" si="362"/>
        <v>0</v>
      </c>
      <c r="R208" s="14">
        <f t="shared" si="362"/>
        <v>0</v>
      </c>
      <c r="S208" s="14">
        <f t="shared" si="362"/>
        <v>0</v>
      </c>
      <c r="T208" s="14">
        <f t="shared" si="362"/>
        <v>0</v>
      </c>
      <c r="U208" s="14">
        <f t="shared" si="362"/>
        <v>0</v>
      </c>
      <c r="V208" s="14">
        <f t="shared" si="362"/>
        <v>0</v>
      </c>
      <c r="W208" s="14">
        <f t="shared" si="362"/>
        <v>0</v>
      </c>
      <c r="X208" s="14">
        <f t="shared" si="362"/>
        <v>0</v>
      </c>
      <c r="Y208" s="14">
        <f t="shared" si="362"/>
        <v>0</v>
      </c>
      <c r="Z208" s="14">
        <f t="shared" si="362"/>
        <v>0</v>
      </c>
      <c r="AA208" s="14">
        <f t="shared" si="362"/>
        <v>0</v>
      </c>
      <c r="AB208" s="14">
        <f t="shared" si="362"/>
        <v>0</v>
      </c>
      <c r="AC208" s="14">
        <f t="shared" si="362"/>
        <v>0</v>
      </c>
      <c r="AD208" s="14">
        <f t="shared" si="362"/>
        <v>0</v>
      </c>
      <c r="AE208" s="14">
        <f t="shared" si="362"/>
        <v>0</v>
      </c>
      <c r="AF208" s="14">
        <f t="shared" si="362"/>
        <v>0</v>
      </c>
      <c r="AG208" s="14">
        <f t="shared" si="362"/>
        <v>0</v>
      </c>
      <c r="AH208" s="14">
        <f t="shared" si="362"/>
        <v>0</v>
      </c>
      <c r="AI208" s="14">
        <f t="shared" si="362"/>
        <v>0</v>
      </c>
      <c r="AJ208" s="14">
        <f t="shared" si="362"/>
        <v>0</v>
      </c>
      <c r="AK208" s="14">
        <f t="shared" si="362"/>
        <v>0</v>
      </c>
      <c r="AL208" s="14">
        <f t="shared" si="362"/>
        <v>0</v>
      </c>
      <c r="AM208" s="14">
        <f t="shared" si="362"/>
        <v>0</v>
      </c>
      <c r="AN208" s="14">
        <f t="shared" si="362"/>
        <v>0</v>
      </c>
      <c r="AO208" s="14">
        <f t="shared" si="362"/>
        <v>0</v>
      </c>
      <c r="AP208" s="14">
        <f t="shared" si="362"/>
        <v>0</v>
      </c>
      <c r="AQ208" s="14">
        <f t="shared" si="362"/>
        <v>0</v>
      </c>
      <c r="AR208" s="14">
        <f t="shared" si="362"/>
        <v>0</v>
      </c>
      <c r="AS208" s="14">
        <f t="shared" si="362"/>
        <v>0</v>
      </c>
      <c r="AT208" s="14">
        <f t="shared" si="362"/>
        <v>0</v>
      </c>
      <c r="AU208" s="14">
        <f t="shared" si="362"/>
        <v>0</v>
      </c>
      <c r="AV208" s="14">
        <f t="shared" si="362"/>
        <v>0</v>
      </c>
      <c r="AW208" s="14">
        <f t="shared" si="362"/>
        <v>0</v>
      </c>
      <c r="AX208" s="14">
        <f t="shared" si="362"/>
        <v>0</v>
      </c>
      <c r="AY208" s="14">
        <f t="shared" si="362"/>
        <v>0</v>
      </c>
      <c r="AZ208" s="14">
        <f t="shared" si="362"/>
        <v>0</v>
      </c>
      <c r="BA208" s="14">
        <f t="shared" si="362"/>
        <v>0</v>
      </c>
    </row>
    <row r="209" ht="12.75" customHeight="1">
      <c r="A209" s="18">
        <v>164.0</v>
      </c>
      <c r="B209" s="16" t="s">
        <v>259</v>
      </c>
      <c r="C209" s="35">
        <f t="shared" ref="C209:C215" si="363">H209+M209+R209+W209+AB209+AG209+AL209+AQ209+AV209+BA209</f>
        <v>0</v>
      </c>
      <c r="D209" s="17"/>
      <c r="E209" s="17"/>
      <c r="F209" s="17"/>
      <c r="G209" s="17"/>
      <c r="H209" s="36">
        <f t="shared" ref="H209:H215" si="364">SUM(D209:G209)</f>
        <v>0</v>
      </c>
      <c r="I209" s="17"/>
      <c r="J209" s="17"/>
      <c r="K209" s="17"/>
      <c r="L209" s="17"/>
      <c r="M209" s="36">
        <f t="shared" ref="M209:M215" si="365">SUM(I209:L209)</f>
        <v>0</v>
      </c>
      <c r="N209" s="17"/>
      <c r="O209" s="17"/>
      <c r="P209" s="17"/>
      <c r="Q209" s="17"/>
      <c r="R209" s="36">
        <f t="shared" ref="R209:R215" si="366">SUM(N209:Q209)</f>
        <v>0</v>
      </c>
      <c r="S209" s="17"/>
      <c r="T209" s="17"/>
      <c r="U209" s="17"/>
      <c r="V209" s="17"/>
      <c r="W209" s="36">
        <f t="shared" ref="W209:W215" si="367">SUM(S209:V209)</f>
        <v>0</v>
      </c>
      <c r="X209" s="17"/>
      <c r="Y209" s="17"/>
      <c r="Z209" s="17"/>
      <c r="AA209" s="17"/>
      <c r="AB209" s="36">
        <f t="shared" ref="AB209:AB215" si="368">SUM(X209:AA209)</f>
        <v>0</v>
      </c>
      <c r="AC209" s="17"/>
      <c r="AD209" s="17"/>
      <c r="AE209" s="17"/>
      <c r="AF209" s="17"/>
      <c r="AG209" s="36">
        <f t="shared" ref="AG209:AG215" si="369">SUM(AC209:AF209)</f>
        <v>0</v>
      </c>
      <c r="AH209" s="17"/>
      <c r="AI209" s="17"/>
      <c r="AJ209" s="17"/>
      <c r="AK209" s="17"/>
      <c r="AL209" s="36">
        <f t="shared" ref="AL209:AL215" si="370">SUM(AH209:AK209)</f>
        <v>0</v>
      </c>
      <c r="AM209" s="17"/>
      <c r="AN209" s="17"/>
      <c r="AO209" s="17"/>
      <c r="AP209" s="17"/>
      <c r="AQ209" s="36">
        <f t="shared" ref="AQ209:AQ215" si="371">SUM(AM209:AP209)</f>
        <v>0</v>
      </c>
      <c r="AR209" s="17"/>
      <c r="AS209" s="17"/>
      <c r="AT209" s="17"/>
      <c r="AU209" s="17"/>
      <c r="AV209" s="36">
        <f t="shared" ref="AV209:AV215" si="372">SUM(AR209:AU209)</f>
        <v>0</v>
      </c>
      <c r="AW209" s="17"/>
      <c r="AX209" s="17"/>
      <c r="AY209" s="17"/>
      <c r="AZ209" s="17"/>
      <c r="BA209" s="36">
        <f t="shared" ref="BA209:BA215" si="373">SUM(AW209:AZ209)</f>
        <v>0</v>
      </c>
    </row>
    <row r="210" ht="12.75" customHeight="1">
      <c r="A210" s="18">
        <v>165.0</v>
      </c>
      <c r="B210" s="16" t="s">
        <v>260</v>
      </c>
      <c r="C210" s="35">
        <f t="shared" si="363"/>
        <v>0</v>
      </c>
      <c r="D210" s="17"/>
      <c r="E210" s="17"/>
      <c r="F210" s="17"/>
      <c r="G210" s="17"/>
      <c r="H210" s="36">
        <f t="shared" si="364"/>
        <v>0</v>
      </c>
      <c r="I210" s="17"/>
      <c r="J210" s="17"/>
      <c r="K210" s="17"/>
      <c r="L210" s="17"/>
      <c r="M210" s="36">
        <f t="shared" si="365"/>
        <v>0</v>
      </c>
      <c r="N210" s="17"/>
      <c r="O210" s="17"/>
      <c r="P210" s="17"/>
      <c r="Q210" s="17"/>
      <c r="R210" s="36">
        <f t="shared" si="366"/>
        <v>0</v>
      </c>
      <c r="S210" s="17"/>
      <c r="T210" s="17"/>
      <c r="U210" s="17"/>
      <c r="V210" s="17"/>
      <c r="W210" s="36">
        <f t="shared" si="367"/>
        <v>0</v>
      </c>
      <c r="X210" s="17"/>
      <c r="Y210" s="17"/>
      <c r="Z210" s="17"/>
      <c r="AA210" s="17"/>
      <c r="AB210" s="36">
        <f t="shared" si="368"/>
        <v>0</v>
      </c>
      <c r="AC210" s="17"/>
      <c r="AD210" s="17"/>
      <c r="AE210" s="17"/>
      <c r="AF210" s="17"/>
      <c r="AG210" s="36">
        <f t="shared" si="369"/>
        <v>0</v>
      </c>
      <c r="AH210" s="17"/>
      <c r="AI210" s="17"/>
      <c r="AJ210" s="17"/>
      <c r="AK210" s="17"/>
      <c r="AL210" s="36">
        <f t="shared" si="370"/>
        <v>0</v>
      </c>
      <c r="AM210" s="17"/>
      <c r="AN210" s="17"/>
      <c r="AO210" s="17"/>
      <c r="AP210" s="17"/>
      <c r="AQ210" s="36">
        <f t="shared" si="371"/>
        <v>0</v>
      </c>
      <c r="AR210" s="17"/>
      <c r="AS210" s="17"/>
      <c r="AT210" s="17"/>
      <c r="AU210" s="17"/>
      <c r="AV210" s="36">
        <f t="shared" si="372"/>
        <v>0</v>
      </c>
      <c r="AW210" s="17"/>
      <c r="AX210" s="17"/>
      <c r="AY210" s="17"/>
      <c r="AZ210" s="17"/>
      <c r="BA210" s="36">
        <f t="shared" si="373"/>
        <v>0</v>
      </c>
    </row>
    <row r="211" ht="12.75" customHeight="1">
      <c r="A211" s="18">
        <v>166.0</v>
      </c>
      <c r="B211" s="16" t="s">
        <v>261</v>
      </c>
      <c r="C211" s="35">
        <f t="shared" si="363"/>
        <v>0</v>
      </c>
      <c r="D211" s="17"/>
      <c r="E211" s="17"/>
      <c r="F211" s="17"/>
      <c r="G211" s="17"/>
      <c r="H211" s="36">
        <f t="shared" si="364"/>
        <v>0</v>
      </c>
      <c r="I211" s="17"/>
      <c r="J211" s="17"/>
      <c r="K211" s="17"/>
      <c r="L211" s="17"/>
      <c r="M211" s="36">
        <f t="shared" si="365"/>
        <v>0</v>
      </c>
      <c r="N211" s="17"/>
      <c r="O211" s="17"/>
      <c r="P211" s="17"/>
      <c r="Q211" s="17"/>
      <c r="R211" s="36">
        <f t="shared" si="366"/>
        <v>0</v>
      </c>
      <c r="S211" s="17"/>
      <c r="T211" s="17"/>
      <c r="U211" s="17"/>
      <c r="V211" s="17"/>
      <c r="W211" s="36">
        <f t="shared" si="367"/>
        <v>0</v>
      </c>
      <c r="X211" s="17"/>
      <c r="Y211" s="17"/>
      <c r="Z211" s="17"/>
      <c r="AA211" s="17"/>
      <c r="AB211" s="36">
        <f t="shared" si="368"/>
        <v>0</v>
      </c>
      <c r="AC211" s="17"/>
      <c r="AD211" s="17"/>
      <c r="AE211" s="17"/>
      <c r="AF211" s="17"/>
      <c r="AG211" s="36">
        <f t="shared" si="369"/>
        <v>0</v>
      </c>
      <c r="AH211" s="17"/>
      <c r="AI211" s="17"/>
      <c r="AJ211" s="17"/>
      <c r="AK211" s="17"/>
      <c r="AL211" s="36">
        <f t="shared" si="370"/>
        <v>0</v>
      </c>
      <c r="AM211" s="17"/>
      <c r="AN211" s="17"/>
      <c r="AO211" s="17"/>
      <c r="AP211" s="17"/>
      <c r="AQ211" s="36">
        <f t="shared" si="371"/>
        <v>0</v>
      </c>
      <c r="AR211" s="17"/>
      <c r="AS211" s="17"/>
      <c r="AT211" s="17"/>
      <c r="AU211" s="17"/>
      <c r="AV211" s="36">
        <f t="shared" si="372"/>
        <v>0</v>
      </c>
      <c r="AW211" s="17"/>
      <c r="AX211" s="17"/>
      <c r="AY211" s="17"/>
      <c r="AZ211" s="17"/>
      <c r="BA211" s="36">
        <f t="shared" si="373"/>
        <v>0</v>
      </c>
    </row>
    <row r="212" ht="12.75" customHeight="1">
      <c r="A212" s="18">
        <v>167.0</v>
      </c>
      <c r="B212" s="16" t="s">
        <v>262</v>
      </c>
      <c r="C212" s="35">
        <f t="shared" si="363"/>
        <v>0</v>
      </c>
      <c r="D212" s="17"/>
      <c r="E212" s="17"/>
      <c r="F212" s="17"/>
      <c r="G212" s="17"/>
      <c r="H212" s="36">
        <f t="shared" si="364"/>
        <v>0</v>
      </c>
      <c r="I212" s="17"/>
      <c r="J212" s="17"/>
      <c r="K212" s="17"/>
      <c r="L212" s="17"/>
      <c r="M212" s="36">
        <f t="shared" si="365"/>
        <v>0</v>
      </c>
      <c r="N212" s="17"/>
      <c r="O212" s="17"/>
      <c r="P212" s="17"/>
      <c r="Q212" s="17"/>
      <c r="R212" s="36">
        <f t="shared" si="366"/>
        <v>0</v>
      </c>
      <c r="S212" s="17"/>
      <c r="T212" s="17"/>
      <c r="U212" s="17"/>
      <c r="V212" s="17"/>
      <c r="W212" s="36">
        <f t="shared" si="367"/>
        <v>0</v>
      </c>
      <c r="X212" s="17"/>
      <c r="Y212" s="17"/>
      <c r="Z212" s="17"/>
      <c r="AA212" s="17"/>
      <c r="AB212" s="36">
        <f t="shared" si="368"/>
        <v>0</v>
      </c>
      <c r="AC212" s="17"/>
      <c r="AD212" s="17"/>
      <c r="AE212" s="17"/>
      <c r="AF212" s="17"/>
      <c r="AG212" s="36">
        <f t="shared" si="369"/>
        <v>0</v>
      </c>
      <c r="AH212" s="17"/>
      <c r="AI212" s="17"/>
      <c r="AJ212" s="17"/>
      <c r="AK212" s="17"/>
      <c r="AL212" s="36">
        <f t="shared" si="370"/>
        <v>0</v>
      </c>
      <c r="AM212" s="17"/>
      <c r="AN212" s="17"/>
      <c r="AO212" s="17"/>
      <c r="AP212" s="17"/>
      <c r="AQ212" s="36">
        <f t="shared" si="371"/>
        <v>0</v>
      </c>
      <c r="AR212" s="17"/>
      <c r="AS212" s="17"/>
      <c r="AT212" s="17"/>
      <c r="AU212" s="17"/>
      <c r="AV212" s="36">
        <f t="shared" si="372"/>
        <v>0</v>
      </c>
      <c r="AW212" s="17"/>
      <c r="AX212" s="17"/>
      <c r="AY212" s="17"/>
      <c r="AZ212" s="17"/>
      <c r="BA212" s="36">
        <f t="shared" si="373"/>
        <v>0</v>
      </c>
    </row>
    <row r="213" ht="12.75" customHeight="1">
      <c r="A213" s="18">
        <v>168.0</v>
      </c>
      <c r="B213" s="16" t="s">
        <v>263</v>
      </c>
      <c r="C213" s="35">
        <f t="shared" si="363"/>
        <v>0</v>
      </c>
      <c r="D213" s="17"/>
      <c r="E213" s="17"/>
      <c r="F213" s="17"/>
      <c r="G213" s="17"/>
      <c r="H213" s="36">
        <f t="shared" si="364"/>
        <v>0</v>
      </c>
      <c r="I213" s="17"/>
      <c r="J213" s="17"/>
      <c r="K213" s="17"/>
      <c r="L213" s="17"/>
      <c r="M213" s="36">
        <f t="shared" si="365"/>
        <v>0</v>
      </c>
      <c r="N213" s="17"/>
      <c r="O213" s="17"/>
      <c r="P213" s="17"/>
      <c r="Q213" s="17"/>
      <c r="R213" s="36">
        <f t="shared" si="366"/>
        <v>0</v>
      </c>
      <c r="S213" s="17"/>
      <c r="T213" s="17"/>
      <c r="U213" s="17"/>
      <c r="V213" s="17"/>
      <c r="W213" s="36">
        <f t="shared" si="367"/>
        <v>0</v>
      </c>
      <c r="X213" s="17"/>
      <c r="Y213" s="17"/>
      <c r="Z213" s="17"/>
      <c r="AA213" s="17"/>
      <c r="AB213" s="36">
        <f t="shared" si="368"/>
        <v>0</v>
      </c>
      <c r="AC213" s="17"/>
      <c r="AD213" s="17"/>
      <c r="AE213" s="17"/>
      <c r="AF213" s="17"/>
      <c r="AG213" s="36">
        <f t="shared" si="369"/>
        <v>0</v>
      </c>
      <c r="AH213" s="17"/>
      <c r="AI213" s="17"/>
      <c r="AJ213" s="17"/>
      <c r="AK213" s="17"/>
      <c r="AL213" s="36">
        <f t="shared" si="370"/>
        <v>0</v>
      </c>
      <c r="AM213" s="17"/>
      <c r="AN213" s="17"/>
      <c r="AO213" s="17"/>
      <c r="AP213" s="17"/>
      <c r="AQ213" s="36">
        <f t="shared" si="371"/>
        <v>0</v>
      </c>
      <c r="AR213" s="17"/>
      <c r="AS213" s="17"/>
      <c r="AT213" s="17"/>
      <c r="AU213" s="17"/>
      <c r="AV213" s="36">
        <f t="shared" si="372"/>
        <v>0</v>
      </c>
      <c r="AW213" s="17"/>
      <c r="AX213" s="17"/>
      <c r="AY213" s="17"/>
      <c r="AZ213" s="17"/>
      <c r="BA213" s="36">
        <f t="shared" si="373"/>
        <v>0</v>
      </c>
    </row>
    <row r="214" ht="12.75" customHeight="1">
      <c r="A214" s="18">
        <v>169.0</v>
      </c>
      <c r="B214" s="16" t="s">
        <v>264</v>
      </c>
      <c r="C214" s="35">
        <f t="shared" si="363"/>
        <v>0</v>
      </c>
      <c r="D214" s="17"/>
      <c r="E214" s="17"/>
      <c r="F214" s="17"/>
      <c r="G214" s="17"/>
      <c r="H214" s="36">
        <f t="shared" si="364"/>
        <v>0</v>
      </c>
      <c r="I214" s="17"/>
      <c r="J214" s="17"/>
      <c r="K214" s="17"/>
      <c r="L214" s="17"/>
      <c r="M214" s="36">
        <f t="shared" si="365"/>
        <v>0</v>
      </c>
      <c r="N214" s="17"/>
      <c r="O214" s="17"/>
      <c r="P214" s="17"/>
      <c r="Q214" s="17"/>
      <c r="R214" s="36">
        <f t="shared" si="366"/>
        <v>0</v>
      </c>
      <c r="S214" s="17"/>
      <c r="T214" s="17"/>
      <c r="U214" s="17"/>
      <c r="V214" s="17"/>
      <c r="W214" s="36">
        <f t="shared" si="367"/>
        <v>0</v>
      </c>
      <c r="X214" s="17"/>
      <c r="Y214" s="17"/>
      <c r="Z214" s="17"/>
      <c r="AA214" s="17"/>
      <c r="AB214" s="36">
        <f t="shared" si="368"/>
        <v>0</v>
      </c>
      <c r="AC214" s="17"/>
      <c r="AD214" s="17"/>
      <c r="AE214" s="17"/>
      <c r="AF214" s="17"/>
      <c r="AG214" s="36">
        <f t="shared" si="369"/>
        <v>0</v>
      </c>
      <c r="AH214" s="17"/>
      <c r="AI214" s="17"/>
      <c r="AJ214" s="17"/>
      <c r="AK214" s="17"/>
      <c r="AL214" s="36">
        <f t="shared" si="370"/>
        <v>0</v>
      </c>
      <c r="AM214" s="17"/>
      <c r="AN214" s="17"/>
      <c r="AO214" s="17"/>
      <c r="AP214" s="17"/>
      <c r="AQ214" s="36">
        <f t="shared" si="371"/>
        <v>0</v>
      </c>
      <c r="AR214" s="17"/>
      <c r="AS214" s="17"/>
      <c r="AT214" s="17"/>
      <c r="AU214" s="17"/>
      <c r="AV214" s="36">
        <f t="shared" si="372"/>
        <v>0</v>
      </c>
      <c r="AW214" s="17"/>
      <c r="AX214" s="17"/>
      <c r="AY214" s="17"/>
      <c r="AZ214" s="17"/>
      <c r="BA214" s="36">
        <f t="shared" si="373"/>
        <v>0</v>
      </c>
    </row>
    <row r="215" ht="12.75" customHeight="1">
      <c r="A215" s="18">
        <v>170.0</v>
      </c>
      <c r="B215" s="16" t="s">
        <v>265</v>
      </c>
      <c r="C215" s="35">
        <f t="shared" si="363"/>
        <v>0</v>
      </c>
      <c r="D215" s="17"/>
      <c r="E215" s="17"/>
      <c r="F215" s="17"/>
      <c r="G215" s="17"/>
      <c r="H215" s="36">
        <f t="shared" si="364"/>
        <v>0</v>
      </c>
      <c r="I215" s="17"/>
      <c r="J215" s="17"/>
      <c r="K215" s="17"/>
      <c r="L215" s="17"/>
      <c r="M215" s="36">
        <f t="shared" si="365"/>
        <v>0</v>
      </c>
      <c r="N215" s="17"/>
      <c r="O215" s="17"/>
      <c r="P215" s="17"/>
      <c r="Q215" s="17"/>
      <c r="R215" s="36">
        <f t="shared" si="366"/>
        <v>0</v>
      </c>
      <c r="S215" s="17"/>
      <c r="T215" s="17"/>
      <c r="U215" s="17"/>
      <c r="V215" s="17"/>
      <c r="W215" s="36">
        <f t="shared" si="367"/>
        <v>0</v>
      </c>
      <c r="X215" s="17"/>
      <c r="Y215" s="17"/>
      <c r="Z215" s="17"/>
      <c r="AA215" s="17"/>
      <c r="AB215" s="36">
        <f t="shared" si="368"/>
        <v>0</v>
      </c>
      <c r="AC215" s="17"/>
      <c r="AD215" s="17"/>
      <c r="AE215" s="17"/>
      <c r="AF215" s="17"/>
      <c r="AG215" s="36">
        <f t="shared" si="369"/>
        <v>0</v>
      </c>
      <c r="AH215" s="17"/>
      <c r="AI215" s="17"/>
      <c r="AJ215" s="17"/>
      <c r="AK215" s="17"/>
      <c r="AL215" s="36">
        <f t="shared" si="370"/>
        <v>0</v>
      </c>
      <c r="AM215" s="17"/>
      <c r="AN215" s="17"/>
      <c r="AO215" s="17"/>
      <c r="AP215" s="17"/>
      <c r="AQ215" s="36">
        <f t="shared" si="371"/>
        <v>0</v>
      </c>
      <c r="AR215" s="17"/>
      <c r="AS215" s="17"/>
      <c r="AT215" s="17"/>
      <c r="AU215" s="17"/>
      <c r="AV215" s="36">
        <f t="shared" si="372"/>
        <v>0</v>
      </c>
      <c r="AW215" s="17"/>
      <c r="AX215" s="17"/>
      <c r="AY215" s="17"/>
      <c r="AZ215" s="17"/>
      <c r="BA215" s="36">
        <f t="shared" si="373"/>
        <v>0</v>
      </c>
    </row>
    <row r="216" ht="12.75" customHeight="1">
      <c r="A216" s="12" t="s">
        <v>266</v>
      </c>
      <c r="B216" s="13" t="s">
        <v>267</v>
      </c>
      <c r="C216" s="14">
        <f t="shared" ref="C216:BA216" si="374">SUM(C217:C220)</f>
        <v>0</v>
      </c>
      <c r="D216" s="14">
        <f t="shared" si="374"/>
        <v>0</v>
      </c>
      <c r="E216" s="14">
        <f t="shared" si="374"/>
        <v>0</v>
      </c>
      <c r="F216" s="14">
        <f t="shared" si="374"/>
        <v>0</v>
      </c>
      <c r="G216" s="14">
        <f t="shared" si="374"/>
        <v>0</v>
      </c>
      <c r="H216" s="14">
        <f t="shared" si="374"/>
        <v>0</v>
      </c>
      <c r="I216" s="14">
        <f t="shared" si="374"/>
        <v>0</v>
      </c>
      <c r="J216" s="14">
        <f t="shared" si="374"/>
        <v>0</v>
      </c>
      <c r="K216" s="14">
        <f t="shared" si="374"/>
        <v>0</v>
      </c>
      <c r="L216" s="14">
        <f t="shared" si="374"/>
        <v>0</v>
      </c>
      <c r="M216" s="14">
        <f t="shared" si="374"/>
        <v>0</v>
      </c>
      <c r="N216" s="14">
        <f t="shared" si="374"/>
        <v>0</v>
      </c>
      <c r="O216" s="14">
        <f t="shared" si="374"/>
        <v>0</v>
      </c>
      <c r="P216" s="14">
        <f t="shared" si="374"/>
        <v>0</v>
      </c>
      <c r="Q216" s="14">
        <f t="shared" si="374"/>
        <v>0</v>
      </c>
      <c r="R216" s="14">
        <f t="shared" si="374"/>
        <v>0</v>
      </c>
      <c r="S216" s="14">
        <f t="shared" si="374"/>
        <v>0</v>
      </c>
      <c r="T216" s="14">
        <f t="shared" si="374"/>
        <v>0</v>
      </c>
      <c r="U216" s="14">
        <f t="shared" si="374"/>
        <v>0</v>
      </c>
      <c r="V216" s="14">
        <f t="shared" si="374"/>
        <v>0</v>
      </c>
      <c r="W216" s="14">
        <f t="shared" si="374"/>
        <v>0</v>
      </c>
      <c r="X216" s="14">
        <f t="shared" si="374"/>
        <v>0</v>
      </c>
      <c r="Y216" s="14">
        <f t="shared" si="374"/>
        <v>0</v>
      </c>
      <c r="Z216" s="14">
        <f t="shared" si="374"/>
        <v>0</v>
      </c>
      <c r="AA216" s="14">
        <f t="shared" si="374"/>
        <v>0</v>
      </c>
      <c r="AB216" s="14">
        <f t="shared" si="374"/>
        <v>0</v>
      </c>
      <c r="AC216" s="14">
        <f t="shared" si="374"/>
        <v>0</v>
      </c>
      <c r="AD216" s="14">
        <f t="shared" si="374"/>
        <v>0</v>
      </c>
      <c r="AE216" s="14">
        <f t="shared" si="374"/>
        <v>0</v>
      </c>
      <c r="AF216" s="14">
        <f t="shared" si="374"/>
        <v>0</v>
      </c>
      <c r="AG216" s="14">
        <f t="shared" si="374"/>
        <v>0</v>
      </c>
      <c r="AH216" s="14">
        <f t="shared" si="374"/>
        <v>0</v>
      </c>
      <c r="AI216" s="14">
        <f t="shared" si="374"/>
        <v>0</v>
      </c>
      <c r="AJ216" s="14">
        <f t="shared" si="374"/>
        <v>0</v>
      </c>
      <c r="AK216" s="14">
        <f t="shared" si="374"/>
        <v>0</v>
      </c>
      <c r="AL216" s="14">
        <f t="shared" si="374"/>
        <v>0</v>
      </c>
      <c r="AM216" s="14">
        <f t="shared" si="374"/>
        <v>0</v>
      </c>
      <c r="AN216" s="14">
        <f t="shared" si="374"/>
        <v>0</v>
      </c>
      <c r="AO216" s="14">
        <f t="shared" si="374"/>
        <v>0</v>
      </c>
      <c r="AP216" s="14">
        <f t="shared" si="374"/>
        <v>0</v>
      </c>
      <c r="AQ216" s="14">
        <f t="shared" si="374"/>
        <v>0</v>
      </c>
      <c r="AR216" s="14">
        <f t="shared" si="374"/>
        <v>0</v>
      </c>
      <c r="AS216" s="14">
        <f t="shared" si="374"/>
        <v>0</v>
      </c>
      <c r="AT216" s="14">
        <f t="shared" si="374"/>
        <v>0</v>
      </c>
      <c r="AU216" s="14">
        <f t="shared" si="374"/>
        <v>0</v>
      </c>
      <c r="AV216" s="14">
        <f t="shared" si="374"/>
        <v>0</v>
      </c>
      <c r="AW216" s="14">
        <f t="shared" si="374"/>
        <v>0</v>
      </c>
      <c r="AX216" s="14">
        <f t="shared" si="374"/>
        <v>0</v>
      </c>
      <c r="AY216" s="14">
        <f t="shared" si="374"/>
        <v>0</v>
      </c>
      <c r="AZ216" s="14">
        <f t="shared" si="374"/>
        <v>0</v>
      </c>
      <c r="BA216" s="14">
        <f t="shared" si="374"/>
        <v>0</v>
      </c>
    </row>
    <row r="217" ht="12.75" customHeight="1">
      <c r="A217" s="18">
        <v>171.0</v>
      </c>
      <c r="B217" s="16" t="s">
        <v>268</v>
      </c>
      <c r="C217" s="35">
        <f t="shared" ref="C217:C220" si="375">H217+M217+R217+W217+AB217+AG217+AL217+AQ217+AV217+BA217</f>
        <v>0</v>
      </c>
      <c r="D217" s="17"/>
      <c r="E217" s="17"/>
      <c r="F217" s="17"/>
      <c r="G217" s="17"/>
      <c r="H217" s="36">
        <f t="shared" ref="H217:H220" si="376">SUM(D217:G217)</f>
        <v>0</v>
      </c>
      <c r="I217" s="17"/>
      <c r="J217" s="17"/>
      <c r="K217" s="17"/>
      <c r="L217" s="17"/>
      <c r="M217" s="36">
        <f t="shared" ref="M217:M220" si="377">SUM(I217:L217)</f>
        <v>0</v>
      </c>
      <c r="N217" s="17"/>
      <c r="O217" s="17"/>
      <c r="P217" s="17"/>
      <c r="Q217" s="17"/>
      <c r="R217" s="36">
        <f t="shared" ref="R217:R220" si="378">SUM(N217:Q217)</f>
        <v>0</v>
      </c>
      <c r="S217" s="17"/>
      <c r="T217" s="17"/>
      <c r="U217" s="17"/>
      <c r="V217" s="17"/>
      <c r="W217" s="36">
        <f t="shared" ref="W217:W220" si="379">SUM(S217:V217)</f>
        <v>0</v>
      </c>
      <c r="X217" s="17"/>
      <c r="Y217" s="17"/>
      <c r="Z217" s="17"/>
      <c r="AA217" s="17"/>
      <c r="AB217" s="36">
        <f t="shared" ref="AB217:AB220" si="380">SUM(X217:AA217)</f>
        <v>0</v>
      </c>
      <c r="AC217" s="17"/>
      <c r="AD217" s="17"/>
      <c r="AE217" s="17"/>
      <c r="AF217" s="17"/>
      <c r="AG217" s="36">
        <f t="shared" ref="AG217:AG220" si="381">SUM(AC217:AF217)</f>
        <v>0</v>
      </c>
      <c r="AH217" s="17"/>
      <c r="AI217" s="17"/>
      <c r="AJ217" s="17"/>
      <c r="AK217" s="17"/>
      <c r="AL217" s="36">
        <f t="shared" ref="AL217:AL220" si="382">SUM(AH217:AK217)</f>
        <v>0</v>
      </c>
      <c r="AM217" s="17"/>
      <c r="AN217" s="17"/>
      <c r="AO217" s="17"/>
      <c r="AP217" s="17"/>
      <c r="AQ217" s="36">
        <f t="shared" ref="AQ217:AQ220" si="383">SUM(AM217:AP217)</f>
        <v>0</v>
      </c>
      <c r="AR217" s="17"/>
      <c r="AS217" s="17"/>
      <c r="AT217" s="17"/>
      <c r="AU217" s="17"/>
      <c r="AV217" s="36">
        <f t="shared" ref="AV217:AV220" si="384">SUM(AR217:AU217)</f>
        <v>0</v>
      </c>
      <c r="AW217" s="17"/>
      <c r="AX217" s="17"/>
      <c r="AY217" s="17"/>
      <c r="AZ217" s="17"/>
      <c r="BA217" s="36">
        <f t="shared" ref="BA217:BA220" si="385">SUM(AW217:AZ217)</f>
        <v>0</v>
      </c>
    </row>
    <row r="218" ht="12.75" customHeight="1">
      <c r="A218" s="18">
        <v>172.0</v>
      </c>
      <c r="B218" s="16" t="s">
        <v>269</v>
      </c>
      <c r="C218" s="35">
        <f t="shared" si="375"/>
        <v>0</v>
      </c>
      <c r="D218" s="17"/>
      <c r="E218" s="17"/>
      <c r="F218" s="17"/>
      <c r="G218" s="17"/>
      <c r="H218" s="36">
        <f t="shared" si="376"/>
        <v>0</v>
      </c>
      <c r="I218" s="17"/>
      <c r="J218" s="17"/>
      <c r="K218" s="17"/>
      <c r="L218" s="17"/>
      <c r="M218" s="36">
        <f t="shared" si="377"/>
        <v>0</v>
      </c>
      <c r="N218" s="17"/>
      <c r="O218" s="17"/>
      <c r="P218" s="17"/>
      <c r="Q218" s="17"/>
      <c r="R218" s="36">
        <f t="shared" si="378"/>
        <v>0</v>
      </c>
      <c r="S218" s="17"/>
      <c r="T218" s="17"/>
      <c r="U218" s="17"/>
      <c r="V218" s="17"/>
      <c r="W218" s="36">
        <f t="shared" si="379"/>
        <v>0</v>
      </c>
      <c r="X218" s="17"/>
      <c r="Y218" s="17"/>
      <c r="Z218" s="17"/>
      <c r="AA218" s="17"/>
      <c r="AB218" s="36">
        <f t="shared" si="380"/>
        <v>0</v>
      </c>
      <c r="AC218" s="17"/>
      <c r="AD218" s="17"/>
      <c r="AE218" s="17"/>
      <c r="AF218" s="17"/>
      <c r="AG218" s="36">
        <f t="shared" si="381"/>
        <v>0</v>
      </c>
      <c r="AH218" s="17"/>
      <c r="AI218" s="17"/>
      <c r="AJ218" s="17"/>
      <c r="AK218" s="17"/>
      <c r="AL218" s="36">
        <f t="shared" si="382"/>
        <v>0</v>
      </c>
      <c r="AM218" s="17"/>
      <c r="AN218" s="17"/>
      <c r="AO218" s="17"/>
      <c r="AP218" s="17"/>
      <c r="AQ218" s="36">
        <f t="shared" si="383"/>
        <v>0</v>
      </c>
      <c r="AR218" s="17"/>
      <c r="AS218" s="17"/>
      <c r="AT218" s="17"/>
      <c r="AU218" s="17"/>
      <c r="AV218" s="36">
        <f t="shared" si="384"/>
        <v>0</v>
      </c>
      <c r="AW218" s="17"/>
      <c r="AX218" s="17"/>
      <c r="AY218" s="17"/>
      <c r="AZ218" s="17"/>
      <c r="BA218" s="36">
        <f t="shared" si="385"/>
        <v>0</v>
      </c>
    </row>
    <row r="219" ht="12.75" customHeight="1">
      <c r="A219" s="18">
        <v>173.0</v>
      </c>
      <c r="B219" s="16" t="s">
        <v>270</v>
      </c>
      <c r="C219" s="35">
        <f t="shared" si="375"/>
        <v>0</v>
      </c>
      <c r="D219" s="17"/>
      <c r="E219" s="17"/>
      <c r="F219" s="17"/>
      <c r="G219" s="17"/>
      <c r="H219" s="36">
        <f t="shared" si="376"/>
        <v>0</v>
      </c>
      <c r="I219" s="17"/>
      <c r="J219" s="17"/>
      <c r="K219" s="17"/>
      <c r="L219" s="17"/>
      <c r="M219" s="36">
        <f t="shared" si="377"/>
        <v>0</v>
      </c>
      <c r="N219" s="17"/>
      <c r="O219" s="17"/>
      <c r="P219" s="17"/>
      <c r="Q219" s="17"/>
      <c r="R219" s="36">
        <f t="shared" si="378"/>
        <v>0</v>
      </c>
      <c r="S219" s="17"/>
      <c r="T219" s="17"/>
      <c r="U219" s="17"/>
      <c r="V219" s="17"/>
      <c r="W219" s="36">
        <f t="shared" si="379"/>
        <v>0</v>
      </c>
      <c r="X219" s="17"/>
      <c r="Y219" s="17"/>
      <c r="Z219" s="17"/>
      <c r="AA219" s="17"/>
      <c r="AB219" s="36">
        <f t="shared" si="380"/>
        <v>0</v>
      </c>
      <c r="AC219" s="17"/>
      <c r="AD219" s="17"/>
      <c r="AE219" s="17"/>
      <c r="AF219" s="17"/>
      <c r="AG219" s="36">
        <f t="shared" si="381"/>
        <v>0</v>
      </c>
      <c r="AH219" s="17"/>
      <c r="AI219" s="17"/>
      <c r="AJ219" s="17"/>
      <c r="AK219" s="17"/>
      <c r="AL219" s="36">
        <f t="shared" si="382"/>
        <v>0</v>
      </c>
      <c r="AM219" s="17"/>
      <c r="AN219" s="17"/>
      <c r="AO219" s="17"/>
      <c r="AP219" s="17"/>
      <c r="AQ219" s="36">
        <f t="shared" si="383"/>
        <v>0</v>
      </c>
      <c r="AR219" s="17"/>
      <c r="AS219" s="17"/>
      <c r="AT219" s="17"/>
      <c r="AU219" s="17"/>
      <c r="AV219" s="36">
        <f t="shared" si="384"/>
        <v>0</v>
      </c>
      <c r="AW219" s="17"/>
      <c r="AX219" s="17"/>
      <c r="AY219" s="17"/>
      <c r="AZ219" s="17"/>
      <c r="BA219" s="36">
        <f t="shared" si="385"/>
        <v>0</v>
      </c>
    </row>
    <row r="220" ht="12.75" customHeight="1">
      <c r="A220" s="18">
        <v>174.0</v>
      </c>
      <c r="B220" s="16" t="s">
        <v>271</v>
      </c>
      <c r="C220" s="35">
        <f t="shared" si="375"/>
        <v>0</v>
      </c>
      <c r="D220" s="17"/>
      <c r="E220" s="17"/>
      <c r="F220" s="17"/>
      <c r="G220" s="17"/>
      <c r="H220" s="36">
        <f t="shared" si="376"/>
        <v>0</v>
      </c>
      <c r="I220" s="17"/>
      <c r="J220" s="17"/>
      <c r="K220" s="17"/>
      <c r="L220" s="17"/>
      <c r="M220" s="36">
        <f t="shared" si="377"/>
        <v>0</v>
      </c>
      <c r="N220" s="17"/>
      <c r="O220" s="17"/>
      <c r="P220" s="17"/>
      <c r="Q220" s="17"/>
      <c r="R220" s="36">
        <f t="shared" si="378"/>
        <v>0</v>
      </c>
      <c r="S220" s="17"/>
      <c r="T220" s="17"/>
      <c r="U220" s="17"/>
      <c r="V220" s="17"/>
      <c r="W220" s="36">
        <f t="shared" si="379"/>
        <v>0</v>
      </c>
      <c r="X220" s="17"/>
      <c r="Y220" s="17"/>
      <c r="Z220" s="17"/>
      <c r="AA220" s="17"/>
      <c r="AB220" s="36">
        <f t="shared" si="380"/>
        <v>0</v>
      </c>
      <c r="AC220" s="17"/>
      <c r="AD220" s="17"/>
      <c r="AE220" s="17"/>
      <c r="AF220" s="17"/>
      <c r="AG220" s="36">
        <f t="shared" si="381"/>
        <v>0</v>
      </c>
      <c r="AH220" s="17"/>
      <c r="AI220" s="17"/>
      <c r="AJ220" s="17"/>
      <c r="AK220" s="17"/>
      <c r="AL220" s="36">
        <f t="shared" si="382"/>
        <v>0</v>
      </c>
      <c r="AM220" s="17"/>
      <c r="AN220" s="17"/>
      <c r="AO220" s="17"/>
      <c r="AP220" s="17"/>
      <c r="AQ220" s="36">
        <f t="shared" si="383"/>
        <v>0</v>
      </c>
      <c r="AR220" s="17"/>
      <c r="AS220" s="17"/>
      <c r="AT220" s="17"/>
      <c r="AU220" s="17"/>
      <c r="AV220" s="36">
        <f t="shared" si="384"/>
        <v>0</v>
      </c>
      <c r="AW220" s="17"/>
      <c r="AX220" s="17"/>
      <c r="AY220" s="17"/>
      <c r="AZ220" s="17"/>
      <c r="BA220" s="36">
        <f t="shared" si="385"/>
        <v>0</v>
      </c>
    </row>
    <row r="221" ht="12.75" customHeight="1">
      <c r="A221" s="12" t="s">
        <v>272</v>
      </c>
      <c r="B221" s="13" t="s">
        <v>223</v>
      </c>
      <c r="C221" s="14">
        <f t="shared" ref="C221:BA221" si="386">SUM(C222:C224)</f>
        <v>8.872</v>
      </c>
      <c r="D221" s="14">
        <f t="shared" si="386"/>
        <v>2.1</v>
      </c>
      <c r="E221" s="14">
        <f t="shared" si="386"/>
        <v>2.16</v>
      </c>
      <c r="F221" s="14">
        <f t="shared" si="386"/>
        <v>2.1</v>
      </c>
      <c r="G221" s="14">
        <f t="shared" si="386"/>
        <v>2.1</v>
      </c>
      <c r="H221" s="14">
        <f t="shared" si="386"/>
        <v>8.46</v>
      </c>
      <c r="I221" s="14">
        <f t="shared" si="386"/>
        <v>0</v>
      </c>
      <c r="J221" s="14">
        <f t="shared" si="386"/>
        <v>0.066</v>
      </c>
      <c r="K221" s="14">
        <f t="shared" si="386"/>
        <v>0</v>
      </c>
      <c r="L221" s="14">
        <f t="shared" si="386"/>
        <v>0</v>
      </c>
      <c r="M221" s="14">
        <f t="shared" si="386"/>
        <v>0.066</v>
      </c>
      <c r="N221" s="14">
        <f t="shared" si="386"/>
        <v>0</v>
      </c>
      <c r="O221" s="14">
        <f t="shared" si="386"/>
        <v>0.042</v>
      </c>
      <c r="P221" s="14">
        <f t="shared" si="386"/>
        <v>0</v>
      </c>
      <c r="Q221" s="14">
        <f t="shared" si="386"/>
        <v>0</v>
      </c>
      <c r="R221" s="14">
        <f t="shared" si="386"/>
        <v>0.042</v>
      </c>
      <c r="S221" s="14">
        <f t="shared" si="386"/>
        <v>0</v>
      </c>
      <c r="T221" s="14">
        <f t="shared" si="386"/>
        <v>0.042</v>
      </c>
      <c r="U221" s="14">
        <f t="shared" si="386"/>
        <v>0</v>
      </c>
      <c r="V221" s="14">
        <f t="shared" si="386"/>
        <v>0</v>
      </c>
      <c r="W221" s="14">
        <f t="shared" si="386"/>
        <v>0.042</v>
      </c>
      <c r="X221" s="14">
        <f t="shared" si="386"/>
        <v>0</v>
      </c>
      <c r="Y221" s="14">
        <f t="shared" si="386"/>
        <v>0.06</v>
      </c>
      <c r="Z221" s="14">
        <f t="shared" si="386"/>
        <v>0</v>
      </c>
      <c r="AA221" s="14">
        <f t="shared" si="386"/>
        <v>0</v>
      </c>
      <c r="AB221" s="14">
        <f t="shared" si="386"/>
        <v>0.06</v>
      </c>
      <c r="AC221" s="14">
        <f t="shared" si="386"/>
        <v>0</v>
      </c>
      <c r="AD221" s="14">
        <f t="shared" si="386"/>
        <v>0</v>
      </c>
      <c r="AE221" s="14">
        <f t="shared" si="386"/>
        <v>0</v>
      </c>
      <c r="AF221" s="14">
        <f t="shared" si="386"/>
        <v>0</v>
      </c>
      <c r="AG221" s="14">
        <f t="shared" si="386"/>
        <v>0</v>
      </c>
      <c r="AH221" s="14">
        <f t="shared" si="386"/>
        <v>0</v>
      </c>
      <c r="AI221" s="14">
        <f t="shared" si="386"/>
        <v>0.043</v>
      </c>
      <c r="AJ221" s="14">
        <f t="shared" si="386"/>
        <v>0</v>
      </c>
      <c r="AK221" s="14">
        <f t="shared" si="386"/>
        <v>0</v>
      </c>
      <c r="AL221" s="14">
        <f t="shared" si="386"/>
        <v>0.043</v>
      </c>
      <c r="AM221" s="14">
        <f t="shared" si="386"/>
        <v>0</v>
      </c>
      <c r="AN221" s="14">
        <f t="shared" si="386"/>
        <v>0.075</v>
      </c>
      <c r="AO221" s="14">
        <f t="shared" si="386"/>
        <v>0</v>
      </c>
      <c r="AP221" s="14">
        <f t="shared" si="386"/>
        <v>0</v>
      </c>
      <c r="AQ221" s="14">
        <f t="shared" si="386"/>
        <v>0.075</v>
      </c>
      <c r="AR221" s="14">
        <f t="shared" si="386"/>
        <v>0</v>
      </c>
      <c r="AS221" s="14">
        <f t="shared" si="386"/>
        <v>0.034</v>
      </c>
      <c r="AT221" s="14">
        <f t="shared" si="386"/>
        <v>0</v>
      </c>
      <c r="AU221" s="14">
        <f t="shared" si="386"/>
        <v>0</v>
      </c>
      <c r="AV221" s="14">
        <f t="shared" si="386"/>
        <v>0.034</v>
      </c>
      <c r="AW221" s="14">
        <f t="shared" si="386"/>
        <v>0</v>
      </c>
      <c r="AX221" s="14">
        <f t="shared" si="386"/>
        <v>0.05</v>
      </c>
      <c r="AY221" s="14">
        <f t="shared" si="386"/>
        <v>0</v>
      </c>
      <c r="AZ221" s="14">
        <f t="shared" si="386"/>
        <v>0</v>
      </c>
      <c r="BA221" s="14">
        <f t="shared" si="386"/>
        <v>0.05</v>
      </c>
    </row>
    <row r="222" ht="12.75" customHeight="1">
      <c r="A222" s="18">
        <v>175.0</v>
      </c>
      <c r="B222" s="16" t="s">
        <v>224</v>
      </c>
      <c r="C222" s="35">
        <f t="shared" ref="C222:C224" si="387">H222+M222+R222+W222+AB222+AG222+AL222+AQ222+AV222+BA222</f>
        <v>8.4</v>
      </c>
      <c r="D222" s="19">
        <v>2.1</v>
      </c>
      <c r="E222" s="19">
        <v>2.1</v>
      </c>
      <c r="F222" s="19">
        <v>2.1</v>
      </c>
      <c r="G222" s="19">
        <v>2.1</v>
      </c>
      <c r="H222" s="36">
        <f t="shared" ref="H222:H224" si="388">SUM(D222:G222)</f>
        <v>8.4</v>
      </c>
      <c r="I222" s="19">
        <v>0.0</v>
      </c>
      <c r="J222" s="19">
        <v>0.0</v>
      </c>
      <c r="K222" s="19">
        <v>0.0</v>
      </c>
      <c r="L222" s="19">
        <v>0.0</v>
      </c>
      <c r="M222" s="36">
        <f t="shared" ref="M222:M224" si="389">SUM(I222:L222)</f>
        <v>0</v>
      </c>
      <c r="N222" s="19">
        <v>0.0</v>
      </c>
      <c r="O222" s="19">
        <v>0.0</v>
      </c>
      <c r="P222" s="19">
        <v>0.0</v>
      </c>
      <c r="Q222" s="19">
        <v>0.0</v>
      </c>
      <c r="R222" s="36">
        <f t="shared" ref="R222:R224" si="390">SUM(N222:Q222)</f>
        <v>0</v>
      </c>
      <c r="S222" s="19">
        <v>0.0</v>
      </c>
      <c r="T222" s="19">
        <v>0.0</v>
      </c>
      <c r="U222" s="19">
        <v>0.0</v>
      </c>
      <c r="V222" s="19">
        <v>0.0</v>
      </c>
      <c r="W222" s="36">
        <f t="shared" ref="W222:W224" si="391">SUM(S222:V222)</f>
        <v>0</v>
      </c>
      <c r="X222" s="19">
        <v>0.0</v>
      </c>
      <c r="Y222" s="19">
        <v>0.0</v>
      </c>
      <c r="Z222" s="19">
        <v>0.0</v>
      </c>
      <c r="AA222" s="19">
        <v>0.0</v>
      </c>
      <c r="AB222" s="36">
        <f t="shared" ref="AB222:AB224" si="392">SUM(X222:AA222)</f>
        <v>0</v>
      </c>
      <c r="AC222" s="19"/>
      <c r="AD222" s="19"/>
      <c r="AE222" s="19"/>
      <c r="AF222" s="19"/>
      <c r="AG222" s="36">
        <f t="shared" ref="AG222:AG224" si="393">SUM(AC222:AF222)</f>
        <v>0</v>
      </c>
      <c r="AH222" s="19">
        <v>0.0</v>
      </c>
      <c r="AI222" s="19">
        <v>0.0</v>
      </c>
      <c r="AJ222" s="19">
        <v>0.0</v>
      </c>
      <c r="AK222" s="19">
        <v>0.0</v>
      </c>
      <c r="AL222" s="36">
        <f t="shared" ref="AL222:AL224" si="394">SUM(AH222:AK222)</f>
        <v>0</v>
      </c>
      <c r="AM222" s="19">
        <v>0.0</v>
      </c>
      <c r="AN222" s="19">
        <v>0.0</v>
      </c>
      <c r="AO222" s="19">
        <v>0.0</v>
      </c>
      <c r="AP222" s="19">
        <v>0.0</v>
      </c>
      <c r="AQ222" s="36">
        <f t="shared" ref="AQ222:AQ224" si="395">SUM(AM222:AP222)</f>
        <v>0</v>
      </c>
      <c r="AR222" s="19">
        <v>0.0</v>
      </c>
      <c r="AS222" s="19">
        <v>0.0</v>
      </c>
      <c r="AT222" s="19">
        <v>0.0</v>
      </c>
      <c r="AU222" s="19">
        <v>0.0</v>
      </c>
      <c r="AV222" s="36">
        <f t="shared" ref="AV222:AV224" si="396">SUM(AR222:AU222)</f>
        <v>0</v>
      </c>
      <c r="AW222" s="19">
        <v>0.0</v>
      </c>
      <c r="AX222" s="19">
        <v>0.0</v>
      </c>
      <c r="AY222" s="19">
        <v>0.0</v>
      </c>
      <c r="AZ222" s="19">
        <v>0.0</v>
      </c>
      <c r="BA222" s="36">
        <f t="shared" ref="BA222:BA224" si="397">SUM(AW222:AZ222)</f>
        <v>0</v>
      </c>
    </row>
    <row r="223" ht="12.75" customHeight="1">
      <c r="A223" s="18">
        <v>176.0</v>
      </c>
      <c r="B223" s="16" t="s">
        <v>225</v>
      </c>
      <c r="C223" s="35">
        <f t="shared" si="387"/>
        <v>0.472</v>
      </c>
      <c r="D223" s="19">
        <v>0.0</v>
      </c>
      <c r="E223" s="19">
        <v>0.06</v>
      </c>
      <c r="F223" s="19">
        <v>0.0</v>
      </c>
      <c r="G223" s="19">
        <v>0.0</v>
      </c>
      <c r="H223" s="36">
        <f t="shared" si="388"/>
        <v>0.06</v>
      </c>
      <c r="I223" s="19">
        <v>0.0</v>
      </c>
      <c r="J223" s="19">
        <v>0.066</v>
      </c>
      <c r="K223" s="19">
        <v>0.0</v>
      </c>
      <c r="L223" s="19">
        <v>0.0</v>
      </c>
      <c r="M223" s="36">
        <f t="shared" si="389"/>
        <v>0.066</v>
      </c>
      <c r="N223" s="19">
        <v>0.0</v>
      </c>
      <c r="O223" s="19">
        <v>0.042</v>
      </c>
      <c r="P223" s="19">
        <v>0.0</v>
      </c>
      <c r="Q223" s="19">
        <v>0.0</v>
      </c>
      <c r="R223" s="36">
        <f t="shared" si="390"/>
        <v>0.042</v>
      </c>
      <c r="S223" s="19">
        <v>0.0</v>
      </c>
      <c r="T223" s="19">
        <v>0.042</v>
      </c>
      <c r="U223" s="19">
        <v>0.0</v>
      </c>
      <c r="V223" s="19">
        <v>0.0</v>
      </c>
      <c r="W223" s="36">
        <f t="shared" si="391"/>
        <v>0.042</v>
      </c>
      <c r="X223" s="19">
        <v>0.0</v>
      </c>
      <c r="Y223" s="19">
        <v>0.06</v>
      </c>
      <c r="Z223" s="19">
        <v>0.0</v>
      </c>
      <c r="AA223" s="19">
        <v>0.0</v>
      </c>
      <c r="AB223" s="36">
        <f t="shared" si="392"/>
        <v>0.06</v>
      </c>
      <c r="AC223" s="19"/>
      <c r="AD223" s="17"/>
      <c r="AE223" s="19"/>
      <c r="AF223" s="19"/>
      <c r="AG223" s="36">
        <f t="shared" si="393"/>
        <v>0</v>
      </c>
      <c r="AH223" s="19">
        <v>0.0</v>
      </c>
      <c r="AI223" s="19">
        <v>0.043</v>
      </c>
      <c r="AJ223" s="19">
        <v>0.0</v>
      </c>
      <c r="AK223" s="19">
        <v>0.0</v>
      </c>
      <c r="AL223" s="36">
        <f t="shared" si="394"/>
        <v>0.043</v>
      </c>
      <c r="AM223" s="19">
        <v>0.0</v>
      </c>
      <c r="AN223" s="19">
        <v>0.075</v>
      </c>
      <c r="AO223" s="19">
        <v>0.0</v>
      </c>
      <c r="AP223" s="19">
        <v>0.0</v>
      </c>
      <c r="AQ223" s="36">
        <f t="shared" si="395"/>
        <v>0.075</v>
      </c>
      <c r="AR223" s="19">
        <v>0.0</v>
      </c>
      <c r="AS223" s="19">
        <v>0.034</v>
      </c>
      <c r="AT223" s="19">
        <v>0.0</v>
      </c>
      <c r="AU223" s="19">
        <v>0.0</v>
      </c>
      <c r="AV223" s="36">
        <f t="shared" si="396"/>
        <v>0.034</v>
      </c>
      <c r="AW223" s="19">
        <v>0.0</v>
      </c>
      <c r="AX223" s="19">
        <v>0.05</v>
      </c>
      <c r="AY223" s="19">
        <v>0.0</v>
      </c>
      <c r="AZ223" s="19">
        <v>0.0</v>
      </c>
      <c r="BA223" s="36">
        <f t="shared" si="397"/>
        <v>0.05</v>
      </c>
    </row>
    <row r="224" ht="12.75" customHeight="1">
      <c r="A224" s="18">
        <v>177.0</v>
      </c>
      <c r="B224" s="16" t="s">
        <v>226</v>
      </c>
      <c r="C224" s="35">
        <f t="shared" si="387"/>
        <v>0</v>
      </c>
      <c r="D224" s="19">
        <v>0.0</v>
      </c>
      <c r="E224" s="17"/>
      <c r="F224" s="19">
        <v>0.0</v>
      </c>
      <c r="G224" s="19">
        <v>0.0</v>
      </c>
      <c r="H224" s="36">
        <f t="shared" si="388"/>
        <v>0</v>
      </c>
      <c r="I224" s="19">
        <v>0.0</v>
      </c>
      <c r="J224" s="19">
        <v>0.0</v>
      </c>
      <c r="K224" s="19">
        <v>0.0</v>
      </c>
      <c r="L224" s="19">
        <v>0.0</v>
      </c>
      <c r="M224" s="36">
        <f t="shared" si="389"/>
        <v>0</v>
      </c>
      <c r="N224" s="19">
        <v>0.0</v>
      </c>
      <c r="O224" s="19">
        <v>0.0</v>
      </c>
      <c r="P224" s="19">
        <v>0.0</v>
      </c>
      <c r="Q224" s="19">
        <v>0.0</v>
      </c>
      <c r="R224" s="36">
        <f t="shared" si="390"/>
        <v>0</v>
      </c>
      <c r="S224" s="19">
        <v>0.0</v>
      </c>
      <c r="T224" s="19">
        <v>0.0</v>
      </c>
      <c r="U224" s="19">
        <v>0.0</v>
      </c>
      <c r="V224" s="19">
        <v>0.0</v>
      </c>
      <c r="W224" s="36">
        <f t="shared" si="391"/>
        <v>0</v>
      </c>
      <c r="X224" s="19">
        <v>0.0</v>
      </c>
      <c r="Y224" s="19">
        <v>0.0</v>
      </c>
      <c r="Z224" s="19">
        <v>0.0</v>
      </c>
      <c r="AA224" s="19">
        <v>0.0</v>
      </c>
      <c r="AB224" s="36">
        <f t="shared" si="392"/>
        <v>0</v>
      </c>
      <c r="AC224" s="19"/>
      <c r="AD224" s="19"/>
      <c r="AE224" s="19"/>
      <c r="AF224" s="19"/>
      <c r="AG224" s="36">
        <f t="shared" si="393"/>
        <v>0</v>
      </c>
      <c r="AH224" s="19">
        <v>0.0</v>
      </c>
      <c r="AI224" s="19">
        <v>0.0</v>
      </c>
      <c r="AJ224" s="19">
        <v>0.0</v>
      </c>
      <c r="AK224" s="19">
        <v>0.0</v>
      </c>
      <c r="AL224" s="36">
        <f t="shared" si="394"/>
        <v>0</v>
      </c>
      <c r="AM224" s="19">
        <v>0.0</v>
      </c>
      <c r="AN224" s="19">
        <v>0.0</v>
      </c>
      <c r="AO224" s="19">
        <v>0.0</v>
      </c>
      <c r="AP224" s="19">
        <v>0.0</v>
      </c>
      <c r="AQ224" s="36">
        <f t="shared" si="395"/>
        <v>0</v>
      </c>
      <c r="AR224" s="19">
        <v>0.0</v>
      </c>
      <c r="AS224" s="19">
        <v>0.0</v>
      </c>
      <c r="AT224" s="19">
        <v>0.0</v>
      </c>
      <c r="AU224" s="19">
        <v>0.0</v>
      </c>
      <c r="AV224" s="36">
        <f t="shared" si="396"/>
        <v>0</v>
      </c>
      <c r="AW224" s="19">
        <v>0.0</v>
      </c>
      <c r="AX224" s="19">
        <v>0.0</v>
      </c>
      <c r="AY224" s="19">
        <v>0.0</v>
      </c>
      <c r="AZ224" s="19">
        <v>0.0</v>
      </c>
      <c r="BA224" s="36">
        <f t="shared" si="397"/>
        <v>0</v>
      </c>
    </row>
    <row r="225" ht="12.75" customHeight="1">
      <c r="A225" s="12" t="s">
        <v>273</v>
      </c>
      <c r="B225" s="13" t="s">
        <v>274</v>
      </c>
      <c r="C225" s="14">
        <f t="shared" ref="C225:BA225" si="398">SUM(C226:C231)</f>
        <v>0</v>
      </c>
      <c r="D225" s="14">
        <f t="shared" si="398"/>
        <v>0</v>
      </c>
      <c r="E225" s="14">
        <f t="shared" si="398"/>
        <v>0</v>
      </c>
      <c r="F225" s="14">
        <f t="shared" si="398"/>
        <v>0</v>
      </c>
      <c r="G225" s="14">
        <f t="shared" si="398"/>
        <v>0</v>
      </c>
      <c r="H225" s="14">
        <f t="shared" si="398"/>
        <v>0</v>
      </c>
      <c r="I225" s="14">
        <f t="shared" si="398"/>
        <v>0</v>
      </c>
      <c r="J225" s="14">
        <f t="shared" si="398"/>
        <v>0</v>
      </c>
      <c r="K225" s="14">
        <f t="shared" si="398"/>
        <v>0</v>
      </c>
      <c r="L225" s="14">
        <f t="shared" si="398"/>
        <v>0</v>
      </c>
      <c r="M225" s="14">
        <f t="shared" si="398"/>
        <v>0</v>
      </c>
      <c r="N225" s="14">
        <f t="shared" si="398"/>
        <v>0</v>
      </c>
      <c r="O225" s="14">
        <f t="shared" si="398"/>
        <v>0</v>
      </c>
      <c r="P225" s="14">
        <f t="shared" si="398"/>
        <v>0</v>
      </c>
      <c r="Q225" s="14">
        <f t="shared" si="398"/>
        <v>0</v>
      </c>
      <c r="R225" s="14">
        <f t="shared" si="398"/>
        <v>0</v>
      </c>
      <c r="S225" s="14">
        <f t="shared" si="398"/>
        <v>0</v>
      </c>
      <c r="T225" s="14">
        <f t="shared" si="398"/>
        <v>0</v>
      </c>
      <c r="U225" s="14">
        <f t="shared" si="398"/>
        <v>0</v>
      </c>
      <c r="V225" s="14">
        <f t="shared" si="398"/>
        <v>0</v>
      </c>
      <c r="W225" s="14">
        <f t="shared" si="398"/>
        <v>0</v>
      </c>
      <c r="X225" s="14">
        <f t="shared" si="398"/>
        <v>0</v>
      </c>
      <c r="Y225" s="14">
        <f t="shared" si="398"/>
        <v>0</v>
      </c>
      <c r="Z225" s="14">
        <f t="shared" si="398"/>
        <v>0</v>
      </c>
      <c r="AA225" s="14">
        <f t="shared" si="398"/>
        <v>0</v>
      </c>
      <c r="AB225" s="14">
        <f t="shared" si="398"/>
        <v>0</v>
      </c>
      <c r="AC225" s="14">
        <f t="shared" si="398"/>
        <v>0</v>
      </c>
      <c r="AD225" s="14">
        <f t="shared" si="398"/>
        <v>0</v>
      </c>
      <c r="AE225" s="14">
        <f t="shared" si="398"/>
        <v>0</v>
      </c>
      <c r="AF225" s="14">
        <f t="shared" si="398"/>
        <v>0</v>
      </c>
      <c r="AG225" s="14">
        <f t="shared" si="398"/>
        <v>0</v>
      </c>
      <c r="AH225" s="14">
        <f t="shared" si="398"/>
        <v>0</v>
      </c>
      <c r="AI225" s="14">
        <f t="shared" si="398"/>
        <v>0</v>
      </c>
      <c r="AJ225" s="14">
        <f t="shared" si="398"/>
        <v>0</v>
      </c>
      <c r="AK225" s="14">
        <f t="shared" si="398"/>
        <v>0</v>
      </c>
      <c r="AL225" s="14">
        <f t="shared" si="398"/>
        <v>0</v>
      </c>
      <c r="AM225" s="14">
        <f t="shared" si="398"/>
        <v>0</v>
      </c>
      <c r="AN225" s="14">
        <f t="shared" si="398"/>
        <v>0</v>
      </c>
      <c r="AO225" s="14">
        <f t="shared" si="398"/>
        <v>0</v>
      </c>
      <c r="AP225" s="14">
        <f t="shared" si="398"/>
        <v>0</v>
      </c>
      <c r="AQ225" s="14">
        <f t="shared" si="398"/>
        <v>0</v>
      </c>
      <c r="AR225" s="14">
        <f t="shared" si="398"/>
        <v>0</v>
      </c>
      <c r="AS225" s="14">
        <f t="shared" si="398"/>
        <v>0</v>
      </c>
      <c r="AT225" s="14">
        <f t="shared" si="398"/>
        <v>0</v>
      </c>
      <c r="AU225" s="14">
        <f t="shared" si="398"/>
        <v>0</v>
      </c>
      <c r="AV225" s="14">
        <f t="shared" si="398"/>
        <v>0</v>
      </c>
      <c r="AW225" s="14">
        <f t="shared" si="398"/>
        <v>0</v>
      </c>
      <c r="AX225" s="14">
        <f t="shared" si="398"/>
        <v>0</v>
      </c>
      <c r="AY225" s="14">
        <f t="shared" si="398"/>
        <v>0</v>
      </c>
      <c r="AZ225" s="14">
        <f t="shared" si="398"/>
        <v>0</v>
      </c>
      <c r="BA225" s="14">
        <f t="shared" si="398"/>
        <v>0</v>
      </c>
    </row>
    <row r="226" ht="12.75" customHeight="1">
      <c r="A226" s="18">
        <v>178.0</v>
      </c>
      <c r="B226" s="16" t="s">
        <v>275</v>
      </c>
      <c r="C226" s="35">
        <f t="shared" ref="C226:C231" si="399">H226+M226+R226+W226+AB226+AG226+AL226+AQ226+AV226+BA226</f>
        <v>0</v>
      </c>
      <c r="D226" s="17"/>
      <c r="E226" s="17"/>
      <c r="F226" s="17"/>
      <c r="G226" s="17"/>
      <c r="H226" s="36">
        <f t="shared" ref="H226:H231" si="400">SUM(D226:G226)</f>
        <v>0</v>
      </c>
      <c r="I226" s="17"/>
      <c r="J226" s="17"/>
      <c r="K226" s="17"/>
      <c r="L226" s="17"/>
      <c r="M226" s="36">
        <f t="shared" ref="M226:M231" si="401">SUM(I226:L226)</f>
        <v>0</v>
      </c>
      <c r="N226" s="17"/>
      <c r="O226" s="17"/>
      <c r="P226" s="17"/>
      <c r="Q226" s="17"/>
      <c r="R226" s="36">
        <f t="shared" ref="R226:R231" si="402">SUM(N226:Q226)</f>
        <v>0</v>
      </c>
      <c r="S226" s="17"/>
      <c r="T226" s="17"/>
      <c r="U226" s="17"/>
      <c r="V226" s="17"/>
      <c r="W226" s="36">
        <f t="shared" ref="W226:W231" si="403">SUM(S226:V226)</f>
        <v>0</v>
      </c>
      <c r="X226" s="17"/>
      <c r="Y226" s="17"/>
      <c r="Z226" s="17"/>
      <c r="AA226" s="17"/>
      <c r="AB226" s="36">
        <f t="shared" ref="AB226:AB231" si="404">SUM(X226:AA226)</f>
        <v>0</v>
      </c>
      <c r="AC226" s="17"/>
      <c r="AD226" s="17"/>
      <c r="AE226" s="17"/>
      <c r="AF226" s="17"/>
      <c r="AG226" s="36">
        <f t="shared" ref="AG226:AG231" si="405">SUM(AC226:AF226)</f>
        <v>0</v>
      </c>
      <c r="AH226" s="17"/>
      <c r="AI226" s="17"/>
      <c r="AJ226" s="17"/>
      <c r="AK226" s="17"/>
      <c r="AL226" s="36">
        <f t="shared" ref="AL226:AL231" si="406">SUM(AH226:AK226)</f>
        <v>0</v>
      </c>
      <c r="AM226" s="17"/>
      <c r="AN226" s="17"/>
      <c r="AO226" s="17"/>
      <c r="AP226" s="17"/>
      <c r="AQ226" s="36">
        <f t="shared" ref="AQ226:AQ231" si="407">SUM(AM226:AP226)</f>
        <v>0</v>
      </c>
      <c r="AR226" s="17"/>
      <c r="AS226" s="17"/>
      <c r="AT226" s="17"/>
      <c r="AU226" s="17"/>
      <c r="AV226" s="36">
        <f t="shared" ref="AV226:AV231" si="408">SUM(AR226:AU226)</f>
        <v>0</v>
      </c>
      <c r="AW226" s="17"/>
      <c r="AX226" s="17"/>
      <c r="AY226" s="17"/>
      <c r="AZ226" s="17"/>
      <c r="BA226" s="36">
        <f t="shared" ref="BA226:BA231" si="409">SUM(AW226:AZ226)</f>
        <v>0</v>
      </c>
    </row>
    <row r="227" ht="12.75" customHeight="1">
      <c r="A227" s="18">
        <v>179.0</v>
      </c>
      <c r="B227" s="16" t="s">
        <v>132</v>
      </c>
      <c r="C227" s="35">
        <f t="shared" si="399"/>
        <v>0</v>
      </c>
      <c r="D227" s="17"/>
      <c r="E227" s="17"/>
      <c r="F227" s="17"/>
      <c r="G227" s="17"/>
      <c r="H227" s="36">
        <f t="shared" si="400"/>
        <v>0</v>
      </c>
      <c r="I227" s="17"/>
      <c r="J227" s="17"/>
      <c r="K227" s="17"/>
      <c r="L227" s="17"/>
      <c r="M227" s="36">
        <f t="shared" si="401"/>
        <v>0</v>
      </c>
      <c r="N227" s="17"/>
      <c r="O227" s="17"/>
      <c r="P227" s="17"/>
      <c r="Q227" s="17"/>
      <c r="R227" s="36">
        <f t="shared" si="402"/>
        <v>0</v>
      </c>
      <c r="S227" s="17"/>
      <c r="T227" s="17"/>
      <c r="U227" s="17"/>
      <c r="V227" s="17"/>
      <c r="W227" s="36">
        <f t="shared" si="403"/>
        <v>0</v>
      </c>
      <c r="X227" s="17"/>
      <c r="Y227" s="17"/>
      <c r="Z227" s="17"/>
      <c r="AA227" s="17"/>
      <c r="AB227" s="36">
        <f t="shared" si="404"/>
        <v>0</v>
      </c>
      <c r="AC227" s="17"/>
      <c r="AD227" s="17"/>
      <c r="AE227" s="17"/>
      <c r="AF227" s="17"/>
      <c r="AG227" s="36">
        <f t="shared" si="405"/>
        <v>0</v>
      </c>
      <c r="AH227" s="17"/>
      <c r="AI227" s="17"/>
      <c r="AJ227" s="17"/>
      <c r="AK227" s="17"/>
      <c r="AL227" s="36">
        <f t="shared" si="406"/>
        <v>0</v>
      </c>
      <c r="AM227" s="17"/>
      <c r="AN227" s="17"/>
      <c r="AO227" s="17"/>
      <c r="AP227" s="17"/>
      <c r="AQ227" s="36">
        <f t="shared" si="407"/>
        <v>0</v>
      </c>
      <c r="AR227" s="17"/>
      <c r="AS227" s="17"/>
      <c r="AT227" s="17"/>
      <c r="AU227" s="17"/>
      <c r="AV227" s="36">
        <f t="shared" si="408"/>
        <v>0</v>
      </c>
      <c r="AW227" s="17"/>
      <c r="AX227" s="17"/>
      <c r="AY227" s="17"/>
      <c r="AZ227" s="17"/>
      <c r="BA227" s="36">
        <f t="shared" si="409"/>
        <v>0</v>
      </c>
    </row>
    <row r="228" ht="12.75" customHeight="1">
      <c r="A228" s="18">
        <v>180.0</v>
      </c>
      <c r="B228" s="16" t="s">
        <v>276</v>
      </c>
      <c r="C228" s="35">
        <f t="shared" si="399"/>
        <v>0</v>
      </c>
      <c r="D228" s="17"/>
      <c r="E228" s="17"/>
      <c r="F228" s="17"/>
      <c r="G228" s="17"/>
      <c r="H228" s="36">
        <f t="shared" si="400"/>
        <v>0</v>
      </c>
      <c r="I228" s="17"/>
      <c r="J228" s="17"/>
      <c r="K228" s="17"/>
      <c r="L228" s="17"/>
      <c r="M228" s="36">
        <f t="shared" si="401"/>
        <v>0</v>
      </c>
      <c r="N228" s="17"/>
      <c r="O228" s="17"/>
      <c r="P228" s="17"/>
      <c r="Q228" s="17"/>
      <c r="R228" s="36">
        <f t="shared" si="402"/>
        <v>0</v>
      </c>
      <c r="S228" s="17"/>
      <c r="T228" s="17"/>
      <c r="U228" s="17"/>
      <c r="V228" s="17"/>
      <c r="W228" s="36">
        <f t="shared" si="403"/>
        <v>0</v>
      </c>
      <c r="X228" s="17"/>
      <c r="Y228" s="17"/>
      <c r="Z228" s="17"/>
      <c r="AA228" s="17"/>
      <c r="AB228" s="36">
        <f t="shared" si="404"/>
        <v>0</v>
      </c>
      <c r="AC228" s="17"/>
      <c r="AD228" s="17"/>
      <c r="AE228" s="17"/>
      <c r="AF228" s="17"/>
      <c r="AG228" s="36">
        <f t="shared" si="405"/>
        <v>0</v>
      </c>
      <c r="AH228" s="17"/>
      <c r="AI228" s="17"/>
      <c r="AJ228" s="17"/>
      <c r="AK228" s="17"/>
      <c r="AL228" s="36">
        <f t="shared" si="406"/>
        <v>0</v>
      </c>
      <c r="AM228" s="17"/>
      <c r="AN228" s="17"/>
      <c r="AO228" s="17"/>
      <c r="AP228" s="17"/>
      <c r="AQ228" s="36">
        <f t="shared" si="407"/>
        <v>0</v>
      </c>
      <c r="AR228" s="17"/>
      <c r="AS228" s="17"/>
      <c r="AT228" s="17"/>
      <c r="AU228" s="17"/>
      <c r="AV228" s="36">
        <f t="shared" si="408"/>
        <v>0</v>
      </c>
      <c r="AW228" s="17"/>
      <c r="AX228" s="17"/>
      <c r="AY228" s="17"/>
      <c r="AZ228" s="17"/>
      <c r="BA228" s="36">
        <f t="shared" si="409"/>
        <v>0</v>
      </c>
    </row>
    <row r="229" ht="12.75" customHeight="1">
      <c r="A229" s="18">
        <v>181.0</v>
      </c>
      <c r="B229" s="16" t="s">
        <v>277</v>
      </c>
      <c r="C229" s="35">
        <f t="shared" si="399"/>
        <v>0</v>
      </c>
      <c r="D229" s="17"/>
      <c r="E229" s="17"/>
      <c r="F229" s="17"/>
      <c r="G229" s="17"/>
      <c r="H229" s="36">
        <f t="shared" si="400"/>
        <v>0</v>
      </c>
      <c r="I229" s="17"/>
      <c r="J229" s="17"/>
      <c r="K229" s="17"/>
      <c r="L229" s="17"/>
      <c r="M229" s="36">
        <f t="shared" si="401"/>
        <v>0</v>
      </c>
      <c r="N229" s="17"/>
      <c r="O229" s="17"/>
      <c r="P229" s="17"/>
      <c r="Q229" s="17"/>
      <c r="R229" s="36">
        <f t="shared" si="402"/>
        <v>0</v>
      </c>
      <c r="S229" s="17"/>
      <c r="T229" s="17"/>
      <c r="U229" s="17"/>
      <c r="V229" s="17"/>
      <c r="W229" s="36">
        <f t="shared" si="403"/>
        <v>0</v>
      </c>
      <c r="X229" s="17"/>
      <c r="Y229" s="17"/>
      <c r="Z229" s="17"/>
      <c r="AA229" s="17"/>
      <c r="AB229" s="36">
        <f t="shared" si="404"/>
        <v>0</v>
      </c>
      <c r="AC229" s="17"/>
      <c r="AD229" s="17"/>
      <c r="AE229" s="17"/>
      <c r="AF229" s="17"/>
      <c r="AG229" s="36">
        <f t="shared" si="405"/>
        <v>0</v>
      </c>
      <c r="AH229" s="17"/>
      <c r="AI229" s="17"/>
      <c r="AJ229" s="17"/>
      <c r="AK229" s="17"/>
      <c r="AL229" s="36">
        <f t="shared" si="406"/>
        <v>0</v>
      </c>
      <c r="AM229" s="17"/>
      <c r="AN229" s="17"/>
      <c r="AO229" s="17"/>
      <c r="AP229" s="17"/>
      <c r="AQ229" s="36">
        <f t="shared" si="407"/>
        <v>0</v>
      </c>
      <c r="AR229" s="17"/>
      <c r="AS229" s="17"/>
      <c r="AT229" s="17"/>
      <c r="AU229" s="17"/>
      <c r="AV229" s="36">
        <f t="shared" si="408"/>
        <v>0</v>
      </c>
      <c r="AW229" s="17"/>
      <c r="AX229" s="17"/>
      <c r="AY229" s="17"/>
      <c r="AZ229" s="17"/>
      <c r="BA229" s="36">
        <f t="shared" si="409"/>
        <v>0</v>
      </c>
    </row>
    <row r="230" ht="12.75" customHeight="1">
      <c r="A230" s="18">
        <v>182.0</v>
      </c>
      <c r="B230" s="16" t="s">
        <v>278</v>
      </c>
      <c r="C230" s="35">
        <f t="shared" si="399"/>
        <v>0</v>
      </c>
      <c r="D230" s="17"/>
      <c r="E230" s="17"/>
      <c r="F230" s="17"/>
      <c r="G230" s="17"/>
      <c r="H230" s="36">
        <f t="shared" si="400"/>
        <v>0</v>
      </c>
      <c r="I230" s="17"/>
      <c r="J230" s="17"/>
      <c r="K230" s="17"/>
      <c r="L230" s="17"/>
      <c r="M230" s="36">
        <f t="shared" si="401"/>
        <v>0</v>
      </c>
      <c r="N230" s="17"/>
      <c r="O230" s="17"/>
      <c r="P230" s="17"/>
      <c r="Q230" s="17"/>
      <c r="R230" s="36">
        <f t="shared" si="402"/>
        <v>0</v>
      </c>
      <c r="S230" s="17"/>
      <c r="T230" s="17"/>
      <c r="U230" s="17"/>
      <c r="V230" s="17"/>
      <c r="W230" s="36">
        <f t="shared" si="403"/>
        <v>0</v>
      </c>
      <c r="X230" s="17"/>
      <c r="Y230" s="17"/>
      <c r="Z230" s="17"/>
      <c r="AA230" s="17"/>
      <c r="AB230" s="36">
        <f t="shared" si="404"/>
        <v>0</v>
      </c>
      <c r="AC230" s="17"/>
      <c r="AD230" s="17"/>
      <c r="AE230" s="17"/>
      <c r="AF230" s="17"/>
      <c r="AG230" s="36">
        <f t="shared" si="405"/>
        <v>0</v>
      </c>
      <c r="AH230" s="17"/>
      <c r="AI230" s="17"/>
      <c r="AJ230" s="17"/>
      <c r="AK230" s="17"/>
      <c r="AL230" s="36">
        <f t="shared" si="406"/>
        <v>0</v>
      </c>
      <c r="AM230" s="17"/>
      <c r="AN230" s="17"/>
      <c r="AO230" s="17"/>
      <c r="AP230" s="17"/>
      <c r="AQ230" s="36">
        <f t="shared" si="407"/>
        <v>0</v>
      </c>
      <c r="AR230" s="17"/>
      <c r="AS230" s="17"/>
      <c r="AT230" s="17"/>
      <c r="AU230" s="17"/>
      <c r="AV230" s="36">
        <f t="shared" si="408"/>
        <v>0</v>
      </c>
      <c r="AW230" s="17"/>
      <c r="AX230" s="17"/>
      <c r="AY230" s="17"/>
      <c r="AZ230" s="17"/>
      <c r="BA230" s="36">
        <f t="shared" si="409"/>
        <v>0</v>
      </c>
    </row>
    <row r="231" ht="12.75" customHeight="1">
      <c r="A231" s="18">
        <v>183.0</v>
      </c>
      <c r="B231" s="16" t="s">
        <v>279</v>
      </c>
      <c r="C231" s="35">
        <f t="shared" si="399"/>
        <v>0</v>
      </c>
      <c r="D231" s="17"/>
      <c r="E231" s="17"/>
      <c r="F231" s="17"/>
      <c r="G231" s="17"/>
      <c r="H231" s="36">
        <f t="shared" si="400"/>
        <v>0</v>
      </c>
      <c r="I231" s="17"/>
      <c r="J231" s="17"/>
      <c r="K231" s="17"/>
      <c r="L231" s="17"/>
      <c r="M231" s="36">
        <f t="shared" si="401"/>
        <v>0</v>
      </c>
      <c r="N231" s="17"/>
      <c r="O231" s="17"/>
      <c r="P231" s="17"/>
      <c r="Q231" s="17"/>
      <c r="R231" s="36">
        <f t="shared" si="402"/>
        <v>0</v>
      </c>
      <c r="S231" s="17"/>
      <c r="T231" s="17"/>
      <c r="U231" s="17"/>
      <c r="V231" s="17"/>
      <c r="W231" s="36">
        <f t="shared" si="403"/>
        <v>0</v>
      </c>
      <c r="X231" s="17"/>
      <c r="Y231" s="17"/>
      <c r="Z231" s="17"/>
      <c r="AA231" s="17"/>
      <c r="AB231" s="36">
        <f t="shared" si="404"/>
        <v>0</v>
      </c>
      <c r="AC231" s="17"/>
      <c r="AD231" s="17"/>
      <c r="AE231" s="17"/>
      <c r="AF231" s="17"/>
      <c r="AG231" s="36">
        <f t="shared" si="405"/>
        <v>0</v>
      </c>
      <c r="AH231" s="17"/>
      <c r="AI231" s="17"/>
      <c r="AJ231" s="17"/>
      <c r="AK231" s="17"/>
      <c r="AL231" s="36">
        <f t="shared" si="406"/>
        <v>0</v>
      </c>
      <c r="AM231" s="17"/>
      <c r="AN231" s="17"/>
      <c r="AO231" s="17"/>
      <c r="AP231" s="17"/>
      <c r="AQ231" s="36">
        <f t="shared" si="407"/>
        <v>0</v>
      </c>
      <c r="AR231" s="17"/>
      <c r="AS231" s="17"/>
      <c r="AT231" s="17"/>
      <c r="AU231" s="17"/>
      <c r="AV231" s="36">
        <f t="shared" si="408"/>
        <v>0</v>
      </c>
      <c r="AW231" s="17"/>
      <c r="AX231" s="17"/>
      <c r="AY231" s="17"/>
      <c r="AZ231" s="17"/>
      <c r="BA231" s="36">
        <f t="shared" si="409"/>
        <v>0</v>
      </c>
    </row>
    <row r="232" ht="12.75" customHeight="1">
      <c r="A232" s="12" t="s">
        <v>280</v>
      </c>
      <c r="B232" s="13" t="s">
        <v>281</v>
      </c>
      <c r="C232" s="14">
        <f t="shared" ref="C232:BA232" si="410">C233</f>
        <v>0</v>
      </c>
      <c r="D232" s="14" t="str">
        <f t="shared" si="410"/>
        <v/>
      </c>
      <c r="E232" s="14" t="str">
        <f t="shared" si="410"/>
        <v/>
      </c>
      <c r="F232" s="14" t="str">
        <f t="shared" si="410"/>
        <v/>
      </c>
      <c r="G232" s="14" t="str">
        <f t="shared" si="410"/>
        <v/>
      </c>
      <c r="H232" s="14">
        <f t="shared" si="410"/>
        <v>0</v>
      </c>
      <c r="I232" s="14" t="str">
        <f t="shared" si="410"/>
        <v/>
      </c>
      <c r="J232" s="14" t="str">
        <f t="shared" si="410"/>
        <v/>
      </c>
      <c r="K232" s="14" t="str">
        <f t="shared" si="410"/>
        <v/>
      </c>
      <c r="L232" s="14" t="str">
        <f t="shared" si="410"/>
        <v/>
      </c>
      <c r="M232" s="14">
        <f t="shared" si="410"/>
        <v>0</v>
      </c>
      <c r="N232" s="14" t="str">
        <f t="shared" si="410"/>
        <v/>
      </c>
      <c r="O232" s="14" t="str">
        <f t="shared" si="410"/>
        <v/>
      </c>
      <c r="P232" s="14" t="str">
        <f t="shared" si="410"/>
        <v/>
      </c>
      <c r="Q232" s="14" t="str">
        <f t="shared" si="410"/>
        <v/>
      </c>
      <c r="R232" s="14">
        <f t="shared" si="410"/>
        <v>0</v>
      </c>
      <c r="S232" s="14" t="str">
        <f t="shared" si="410"/>
        <v/>
      </c>
      <c r="T232" s="14" t="str">
        <f t="shared" si="410"/>
        <v/>
      </c>
      <c r="U232" s="14" t="str">
        <f t="shared" si="410"/>
        <v/>
      </c>
      <c r="V232" s="14" t="str">
        <f t="shared" si="410"/>
        <v/>
      </c>
      <c r="W232" s="14">
        <f t="shared" si="410"/>
        <v>0</v>
      </c>
      <c r="X232" s="14" t="str">
        <f t="shared" si="410"/>
        <v/>
      </c>
      <c r="Y232" s="14" t="str">
        <f t="shared" si="410"/>
        <v/>
      </c>
      <c r="Z232" s="14" t="str">
        <f t="shared" si="410"/>
        <v/>
      </c>
      <c r="AA232" s="14" t="str">
        <f t="shared" si="410"/>
        <v/>
      </c>
      <c r="AB232" s="14">
        <f t="shared" si="410"/>
        <v>0</v>
      </c>
      <c r="AC232" s="14" t="str">
        <f t="shared" si="410"/>
        <v/>
      </c>
      <c r="AD232" s="14" t="str">
        <f t="shared" si="410"/>
        <v/>
      </c>
      <c r="AE232" s="14" t="str">
        <f t="shared" si="410"/>
        <v/>
      </c>
      <c r="AF232" s="14" t="str">
        <f t="shared" si="410"/>
        <v/>
      </c>
      <c r="AG232" s="14">
        <f t="shared" si="410"/>
        <v>0</v>
      </c>
      <c r="AH232" s="14" t="str">
        <f t="shared" si="410"/>
        <v/>
      </c>
      <c r="AI232" s="14" t="str">
        <f t="shared" si="410"/>
        <v/>
      </c>
      <c r="AJ232" s="14" t="str">
        <f t="shared" si="410"/>
        <v/>
      </c>
      <c r="AK232" s="14" t="str">
        <f t="shared" si="410"/>
        <v/>
      </c>
      <c r="AL232" s="14">
        <f t="shared" si="410"/>
        <v>0</v>
      </c>
      <c r="AM232" s="14" t="str">
        <f t="shared" si="410"/>
        <v/>
      </c>
      <c r="AN232" s="14" t="str">
        <f t="shared" si="410"/>
        <v/>
      </c>
      <c r="AO232" s="14" t="str">
        <f t="shared" si="410"/>
        <v/>
      </c>
      <c r="AP232" s="14" t="str">
        <f t="shared" si="410"/>
        <v/>
      </c>
      <c r="AQ232" s="14">
        <f t="shared" si="410"/>
        <v>0</v>
      </c>
      <c r="AR232" s="14" t="str">
        <f t="shared" si="410"/>
        <v/>
      </c>
      <c r="AS232" s="14" t="str">
        <f t="shared" si="410"/>
        <v/>
      </c>
      <c r="AT232" s="14" t="str">
        <f t="shared" si="410"/>
        <v/>
      </c>
      <c r="AU232" s="14" t="str">
        <f t="shared" si="410"/>
        <v/>
      </c>
      <c r="AV232" s="14">
        <f t="shared" si="410"/>
        <v>0</v>
      </c>
      <c r="AW232" s="14" t="str">
        <f t="shared" si="410"/>
        <v/>
      </c>
      <c r="AX232" s="14" t="str">
        <f t="shared" si="410"/>
        <v/>
      </c>
      <c r="AY232" s="14" t="str">
        <f t="shared" si="410"/>
        <v/>
      </c>
      <c r="AZ232" s="14" t="str">
        <f t="shared" si="410"/>
        <v/>
      </c>
      <c r="BA232" s="14">
        <f t="shared" si="410"/>
        <v>0</v>
      </c>
    </row>
    <row r="233" ht="12.75" customHeight="1">
      <c r="A233" s="18">
        <v>184.0</v>
      </c>
      <c r="B233" s="16" t="s">
        <v>282</v>
      </c>
      <c r="C233" s="35">
        <f>H233+M233+R233+W233+AB233+AG233+AL233+AQ233+AV233+BA233</f>
        <v>0</v>
      </c>
      <c r="D233" s="17"/>
      <c r="E233" s="17"/>
      <c r="F233" s="17"/>
      <c r="G233" s="17"/>
      <c r="H233" s="36">
        <f>SUM(D233:G233)</f>
        <v>0</v>
      </c>
      <c r="I233" s="17"/>
      <c r="J233" s="17"/>
      <c r="K233" s="17"/>
      <c r="L233" s="17"/>
      <c r="M233" s="36">
        <f>SUM(I233:L233)</f>
        <v>0</v>
      </c>
      <c r="N233" s="17"/>
      <c r="O233" s="17"/>
      <c r="P233" s="17"/>
      <c r="Q233" s="17"/>
      <c r="R233" s="36">
        <f>SUM(N233:Q233)</f>
        <v>0</v>
      </c>
      <c r="S233" s="17"/>
      <c r="T233" s="17"/>
      <c r="U233" s="17"/>
      <c r="V233" s="17"/>
      <c r="W233" s="36">
        <f>SUM(S233:V233)</f>
        <v>0</v>
      </c>
      <c r="X233" s="17"/>
      <c r="Y233" s="17"/>
      <c r="Z233" s="17"/>
      <c r="AA233" s="17"/>
      <c r="AB233" s="36">
        <f>SUM(X233:AA233)</f>
        <v>0</v>
      </c>
      <c r="AC233" s="17"/>
      <c r="AD233" s="17"/>
      <c r="AE233" s="17"/>
      <c r="AF233" s="17"/>
      <c r="AG233" s="36">
        <f>SUM(AC233:AF233)</f>
        <v>0</v>
      </c>
      <c r="AH233" s="17"/>
      <c r="AI233" s="17"/>
      <c r="AJ233" s="17"/>
      <c r="AK233" s="17"/>
      <c r="AL233" s="36">
        <f>SUM(AH233:AK233)</f>
        <v>0</v>
      </c>
      <c r="AM233" s="17"/>
      <c r="AN233" s="17"/>
      <c r="AO233" s="17"/>
      <c r="AP233" s="17"/>
      <c r="AQ233" s="36">
        <f>SUM(AM233:AP233)</f>
        <v>0</v>
      </c>
      <c r="AR233" s="17"/>
      <c r="AS233" s="17"/>
      <c r="AT233" s="17"/>
      <c r="AU233" s="17"/>
      <c r="AV233" s="36">
        <f>SUM(AR233:AU233)</f>
        <v>0</v>
      </c>
      <c r="AW233" s="17"/>
      <c r="AX233" s="17"/>
      <c r="AY233" s="17"/>
      <c r="AZ233" s="17"/>
      <c r="BA233" s="36">
        <f>SUM(AW233:AZ233)</f>
        <v>0</v>
      </c>
    </row>
    <row r="234" ht="12.75" customHeight="1">
      <c r="A234" s="12" t="s">
        <v>283</v>
      </c>
      <c r="B234" s="13" t="s">
        <v>228</v>
      </c>
      <c r="C234" s="14">
        <f t="shared" ref="C234:BA234" si="411">SUM(C235:C241)</f>
        <v>0.72</v>
      </c>
      <c r="D234" s="14">
        <f t="shared" si="411"/>
        <v>0.18</v>
      </c>
      <c r="E234" s="14">
        <f t="shared" si="411"/>
        <v>0.18</v>
      </c>
      <c r="F234" s="14">
        <f t="shared" si="411"/>
        <v>0.18</v>
      </c>
      <c r="G234" s="14">
        <f t="shared" si="411"/>
        <v>0.18</v>
      </c>
      <c r="H234" s="14">
        <f t="shared" si="411"/>
        <v>0.72</v>
      </c>
      <c r="I234" s="14">
        <f t="shared" si="411"/>
        <v>0</v>
      </c>
      <c r="J234" s="14">
        <f t="shared" si="411"/>
        <v>0</v>
      </c>
      <c r="K234" s="14">
        <f t="shared" si="411"/>
        <v>0</v>
      </c>
      <c r="L234" s="14">
        <f t="shared" si="411"/>
        <v>0</v>
      </c>
      <c r="M234" s="14">
        <f t="shared" si="411"/>
        <v>0</v>
      </c>
      <c r="N234" s="14">
        <f t="shared" si="411"/>
        <v>0</v>
      </c>
      <c r="O234" s="14">
        <f t="shared" si="411"/>
        <v>0</v>
      </c>
      <c r="P234" s="14">
        <f t="shared" si="411"/>
        <v>0</v>
      </c>
      <c r="Q234" s="14">
        <f t="shared" si="411"/>
        <v>0</v>
      </c>
      <c r="R234" s="14">
        <f t="shared" si="411"/>
        <v>0</v>
      </c>
      <c r="S234" s="14">
        <f t="shared" si="411"/>
        <v>0</v>
      </c>
      <c r="T234" s="14">
        <f t="shared" si="411"/>
        <v>0</v>
      </c>
      <c r="U234" s="14">
        <f t="shared" si="411"/>
        <v>0</v>
      </c>
      <c r="V234" s="14">
        <f t="shared" si="411"/>
        <v>0</v>
      </c>
      <c r="W234" s="14">
        <f t="shared" si="411"/>
        <v>0</v>
      </c>
      <c r="X234" s="14">
        <f t="shared" si="411"/>
        <v>0</v>
      </c>
      <c r="Y234" s="14">
        <f t="shared" si="411"/>
        <v>0</v>
      </c>
      <c r="Z234" s="14">
        <f t="shared" si="411"/>
        <v>0</v>
      </c>
      <c r="AA234" s="14">
        <f t="shared" si="411"/>
        <v>0</v>
      </c>
      <c r="AB234" s="14">
        <f t="shared" si="411"/>
        <v>0</v>
      </c>
      <c r="AC234" s="14">
        <f t="shared" si="411"/>
        <v>0</v>
      </c>
      <c r="AD234" s="14">
        <f t="shared" si="411"/>
        <v>0</v>
      </c>
      <c r="AE234" s="14">
        <f t="shared" si="411"/>
        <v>0</v>
      </c>
      <c r="AF234" s="14">
        <f t="shared" si="411"/>
        <v>0</v>
      </c>
      <c r="AG234" s="14">
        <f t="shared" si="411"/>
        <v>0</v>
      </c>
      <c r="AH234" s="14">
        <f t="shared" si="411"/>
        <v>0</v>
      </c>
      <c r="AI234" s="14">
        <f t="shared" si="411"/>
        <v>0</v>
      </c>
      <c r="AJ234" s="14">
        <f t="shared" si="411"/>
        <v>0</v>
      </c>
      <c r="AK234" s="14">
        <f t="shared" si="411"/>
        <v>0</v>
      </c>
      <c r="AL234" s="14">
        <f t="shared" si="411"/>
        <v>0</v>
      </c>
      <c r="AM234" s="14">
        <f t="shared" si="411"/>
        <v>0</v>
      </c>
      <c r="AN234" s="14">
        <f t="shared" si="411"/>
        <v>0</v>
      </c>
      <c r="AO234" s="14">
        <f t="shared" si="411"/>
        <v>0</v>
      </c>
      <c r="AP234" s="14">
        <f t="shared" si="411"/>
        <v>0</v>
      </c>
      <c r="AQ234" s="14">
        <f t="shared" si="411"/>
        <v>0</v>
      </c>
      <c r="AR234" s="14">
        <f t="shared" si="411"/>
        <v>0</v>
      </c>
      <c r="AS234" s="14">
        <f t="shared" si="411"/>
        <v>0</v>
      </c>
      <c r="AT234" s="14">
        <f t="shared" si="411"/>
        <v>0</v>
      </c>
      <c r="AU234" s="14">
        <f t="shared" si="411"/>
        <v>0</v>
      </c>
      <c r="AV234" s="14">
        <f t="shared" si="411"/>
        <v>0</v>
      </c>
      <c r="AW234" s="14">
        <f t="shared" si="411"/>
        <v>0</v>
      </c>
      <c r="AX234" s="14">
        <f t="shared" si="411"/>
        <v>0</v>
      </c>
      <c r="AY234" s="14">
        <f t="shared" si="411"/>
        <v>0</v>
      </c>
      <c r="AZ234" s="14">
        <f t="shared" si="411"/>
        <v>0</v>
      </c>
      <c r="BA234" s="14">
        <f t="shared" si="411"/>
        <v>0</v>
      </c>
    </row>
    <row r="235" ht="12.75" customHeight="1">
      <c r="A235" s="18">
        <v>185.1</v>
      </c>
      <c r="B235" s="16" t="s">
        <v>229</v>
      </c>
      <c r="C235" s="35">
        <f t="shared" ref="C235:C241" si="412">H235+M235+R235+W235+AB235+AG235+AL235+AQ235+AV235+BA235</f>
        <v>0</v>
      </c>
      <c r="D235" s="17"/>
      <c r="E235" s="17"/>
      <c r="F235" s="17"/>
      <c r="G235" s="17"/>
      <c r="H235" s="36">
        <f t="shared" ref="H235:H241" si="413">SUM(D235:G235)</f>
        <v>0</v>
      </c>
      <c r="I235" s="17"/>
      <c r="J235" s="17"/>
      <c r="K235" s="17"/>
      <c r="L235" s="17"/>
      <c r="M235" s="36">
        <f t="shared" ref="M235:M241" si="414">SUM(I235:L235)</f>
        <v>0</v>
      </c>
      <c r="N235" s="17"/>
      <c r="O235" s="17"/>
      <c r="P235" s="17"/>
      <c r="Q235" s="17"/>
      <c r="R235" s="36">
        <f t="shared" ref="R235:R241" si="415">SUM(N235:Q235)</f>
        <v>0</v>
      </c>
      <c r="S235" s="17"/>
      <c r="T235" s="17"/>
      <c r="U235" s="17"/>
      <c r="V235" s="17"/>
      <c r="W235" s="36">
        <f t="shared" ref="W235:W241" si="416">SUM(S235:V235)</f>
        <v>0</v>
      </c>
      <c r="X235" s="17"/>
      <c r="Y235" s="17"/>
      <c r="Z235" s="17"/>
      <c r="AA235" s="17"/>
      <c r="AB235" s="36">
        <f t="shared" ref="AB235:AB241" si="417">SUM(X235:AA235)</f>
        <v>0</v>
      </c>
      <c r="AC235" s="17"/>
      <c r="AD235" s="17"/>
      <c r="AE235" s="17"/>
      <c r="AF235" s="17"/>
      <c r="AG235" s="36">
        <f t="shared" ref="AG235:AG241" si="418">SUM(AC235:AF235)</f>
        <v>0</v>
      </c>
      <c r="AH235" s="17"/>
      <c r="AI235" s="17"/>
      <c r="AJ235" s="17"/>
      <c r="AK235" s="17"/>
      <c r="AL235" s="36">
        <f t="shared" ref="AL235:AL241" si="419">SUM(AH235:AK235)</f>
        <v>0</v>
      </c>
      <c r="AM235" s="17"/>
      <c r="AN235" s="17"/>
      <c r="AO235" s="17"/>
      <c r="AP235" s="17"/>
      <c r="AQ235" s="36">
        <f t="shared" ref="AQ235:AQ241" si="420">SUM(AM235:AP235)</f>
        <v>0</v>
      </c>
      <c r="AR235" s="17"/>
      <c r="AS235" s="17"/>
      <c r="AT235" s="17"/>
      <c r="AU235" s="17"/>
      <c r="AV235" s="36">
        <f t="shared" ref="AV235:AV241" si="421">SUM(AR235:AU235)</f>
        <v>0</v>
      </c>
      <c r="AW235" s="17"/>
      <c r="AX235" s="17"/>
      <c r="AY235" s="17"/>
      <c r="AZ235" s="17"/>
      <c r="BA235" s="36">
        <f t="shared" ref="BA235:BA241" si="422">SUM(AW235:AZ235)</f>
        <v>0</v>
      </c>
    </row>
    <row r="236" ht="12.75" customHeight="1">
      <c r="A236" s="18">
        <v>185.2</v>
      </c>
      <c r="B236" s="16" t="s">
        <v>230</v>
      </c>
      <c r="C236" s="35">
        <f t="shared" si="412"/>
        <v>0</v>
      </c>
      <c r="D236" s="17"/>
      <c r="E236" s="17"/>
      <c r="F236" s="17"/>
      <c r="G236" s="17"/>
      <c r="H236" s="36">
        <f t="shared" si="413"/>
        <v>0</v>
      </c>
      <c r="I236" s="17"/>
      <c r="J236" s="17"/>
      <c r="K236" s="17"/>
      <c r="L236" s="17"/>
      <c r="M236" s="36">
        <f t="shared" si="414"/>
        <v>0</v>
      </c>
      <c r="N236" s="17"/>
      <c r="O236" s="17"/>
      <c r="P236" s="17"/>
      <c r="Q236" s="17"/>
      <c r="R236" s="36">
        <f t="shared" si="415"/>
        <v>0</v>
      </c>
      <c r="S236" s="17"/>
      <c r="T236" s="17"/>
      <c r="U236" s="17"/>
      <c r="V236" s="17"/>
      <c r="W236" s="36">
        <f t="shared" si="416"/>
        <v>0</v>
      </c>
      <c r="X236" s="17"/>
      <c r="Y236" s="17"/>
      <c r="Z236" s="17"/>
      <c r="AA236" s="17"/>
      <c r="AB236" s="36">
        <f t="shared" si="417"/>
        <v>0</v>
      </c>
      <c r="AC236" s="17"/>
      <c r="AD236" s="17"/>
      <c r="AE236" s="17"/>
      <c r="AF236" s="17"/>
      <c r="AG236" s="36">
        <f t="shared" si="418"/>
        <v>0</v>
      </c>
      <c r="AH236" s="17"/>
      <c r="AI236" s="17"/>
      <c r="AJ236" s="17"/>
      <c r="AK236" s="17"/>
      <c r="AL236" s="36">
        <f t="shared" si="419"/>
        <v>0</v>
      </c>
      <c r="AM236" s="17"/>
      <c r="AN236" s="17"/>
      <c r="AO236" s="17"/>
      <c r="AP236" s="17"/>
      <c r="AQ236" s="36">
        <f t="shared" si="420"/>
        <v>0</v>
      </c>
      <c r="AR236" s="17"/>
      <c r="AS236" s="17"/>
      <c r="AT236" s="17"/>
      <c r="AU236" s="17"/>
      <c r="AV236" s="36">
        <f t="shared" si="421"/>
        <v>0</v>
      </c>
      <c r="AW236" s="17"/>
      <c r="AX236" s="17"/>
      <c r="AY236" s="17"/>
      <c r="AZ236" s="17"/>
      <c r="BA236" s="36">
        <f t="shared" si="422"/>
        <v>0</v>
      </c>
    </row>
    <row r="237" ht="12.75" customHeight="1">
      <c r="A237" s="18">
        <v>186.0</v>
      </c>
      <c r="B237" s="16" t="s">
        <v>284</v>
      </c>
      <c r="C237" s="35">
        <f t="shared" si="412"/>
        <v>0.72</v>
      </c>
      <c r="D237" s="29">
        <f t="shared" ref="D237:G237" si="423">0.015*4*3</f>
        <v>0.18</v>
      </c>
      <c r="E237" s="29">
        <f t="shared" si="423"/>
        <v>0.18</v>
      </c>
      <c r="F237" s="29">
        <f t="shared" si="423"/>
        <v>0.18</v>
      </c>
      <c r="G237" s="29">
        <f t="shared" si="423"/>
        <v>0.18</v>
      </c>
      <c r="H237" s="36">
        <f t="shared" si="413"/>
        <v>0.72</v>
      </c>
      <c r="I237" s="17"/>
      <c r="J237" s="17"/>
      <c r="K237" s="17"/>
      <c r="L237" s="17"/>
      <c r="M237" s="36">
        <f t="shared" si="414"/>
        <v>0</v>
      </c>
      <c r="N237" s="17"/>
      <c r="O237" s="17"/>
      <c r="P237" s="17"/>
      <c r="Q237" s="17"/>
      <c r="R237" s="36">
        <f t="shared" si="415"/>
        <v>0</v>
      </c>
      <c r="S237" s="17"/>
      <c r="T237" s="17"/>
      <c r="U237" s="17"/>
      <c r="V237" s="17"/>
      <c r="W237" s="36">
        <f t="shared" si="416"/>
        <v>0</v>
      </c>
      <c r="X237" s="17"/>
      <c r="Y237" s="17"/>
      <c r="Z237" s="17"/>
      <c r="AA237" s="17"/>
      <c r="AB237" s="36">
        <f t="shared" si="417"/>
        <v>0</v>
      </c>
      <c r="AC237" s="17"/>
      <c r="AD237" s="17"/>
      <c r="AE237" s="17"/>
      <c r="AF237" s="17"/>
      <c r="AG237" s="36">
        <f t="shared" si="418"/>
        <v>0</v>
      </c>
      <c r="AH237" s="17"/>
      <c r="AI237" s="17"/>
      <c r="AJ237" s="17"/>
      <c r="AK237" s="17"/>
      <c r="AL237" s="36">
        <f t="shared" si="419"/>
        <v>0</v>
      </c>
      <c r="AM237" s="17"/>
      <c r="AN237" s="17"/>
      <c r="AO237" s="17"/>
      <c r="AP237" s="17"/>
      <c r="AQ237" s="36">
        <f t="shared" si="420"/>
        <v>0</v>
      </c>
      <c r="AR237" s="17"/>
      <c r="AS237" s="17"/>
      <c r="AT237" s="17"/>
      <c r="AU237" s="17"/>
      <c r="AV237" s="36">
        <f t="shared" si="421"/>
        <v>0</v>
      </c>
      <c r="AW237" s="17"/>
      <c r="AX237" s="17"/>
      <c r="AY237" s="17"/>
      <c r="AZ237" s="17"/>
      <c r="BA237" s="36">
        <f t="shared" si="422"/>
        <v>0</v>
      </c>
    </row>
    <row r="238" ht="12.75" customHeight="1">
      <c r="A238" s="18">
        <v>187.0</v>
      </c>
      <c r="B238" s="16" t="s">
        <v>285</v>
      </c>
      <c r="C238" s="35">
        <f t="shared" si="412"/>
        <v>0</v>
      </c>
      <c r="D238" s="17"/>
      <c r="E238" s="17"/>
      <c r="F238" s="17"/>
      <c r="G238" s="17"/>
      <c r="H238" s="36">
        <f t="shared" si="413"/>
        <v>0</v>
      </c>
      <c r="I238" s="17"/>
      <c r="J238" s="17"/>
      <c r="K238" s="17"/>
      <c r="L238" s="17"/>
      <c r="M238" s="36">
        <f t="shared" si="414"/>
        <v>0</v>
      </c>
      <c r="N238" s="17"/>
      <c r="O238" s="17"/>
      <c r="P238" s="17"/>
      <c r="Q238" s="17"/>
      <c r="R238" s="36">
        <f t="shared" si="415"/>
        <v>0</v>
      </c>
      <c r="S238" s="17"/>
      <c r="T238" s="17"/>
      <c r="U238" s="17"/>
      <c r="V238" s="17"/>
      <c r="W238" s="36">
        <f t="shared" si="416"/>
        <v>0</v>
      </c>
      <c r="X238" s="17"/>
      <c r="Y238" s="17"/>
      <c r="Z238" s="17"/>
      <c r="AA238" s="17"/>
      <c r="AB238" s="36">
        <f t="shared" si="417"/>
        <v>0</v>
      </c>
      <c r="AC238" s="17"/>
      <c r="AD238" s="17"/>
      <c r="AE238" s="17"/>
      <c r="AF238" s="17"/>
      <c r="AG238" s="36">
        <f t="shared" si="418"/>
        <v>0</v>
      </c>
      <c r="AH238" s="17"/>
      <c r="AI238" s="17"/>
      <c r="AJ238" s="17"/>
      <c r="AK238" s="17"/>
      <c r="AL238" s="36">
        <f t="shared" si="419"/>
        <v>0</v>
      </c>
      <c r="AM238" s="17"/>
      <c r="AN238" s="17"/>
      <c r="AO238" s="17"/>
      <c r="AP238" s="17"/>
      <c r="AQ238" s="36">
        <f t="shared" si="420"/>
        <v>0</v>
      </c>
      <c r="AR238" s="17"/>
      <c r="AS238" s="17"/>
      <c r="AT238" s="17"/>
      <c r="AU238" s="17"/>
      <c r="AV238" s="36">
        <f t="shared" si="421"/>
        <v>0</v>
      </c>
      <c r="AW238" s="17"/>
      <c r="AX238" s="17"/>
      <c r="AY238" s="17"/>
      <c r="AZ238" s="17"/>
      <c r="BA238" s="36">
        <f t="shared" si="422"/>
        <v>0</v>
      </c>
    </row>
    <row r="239" ht="12.75" customHeight="1">
      <c r="A239" s="18">
        <v>188.0</v>
      </c>
      <c r="B239" s="16" t="s">
        <v>232</v>
      </c>
      <c r="C239" s="35">
        <f t="shared" si="412"/>
        <v>0</v>
      </c>
      <c r="D239" s="17"/>
      <c r="E239" s="17"/>
      <c r="F239" s="17"/>
      <c r="G239" s="17"/>
      <c r="H239" s="36">
        <f t="shared" si="413"/>
        <v>0</v>
      </c>
      <c r="I239" s="17"/>
      <c r="J239" s="17"/>
      <c r="K239" s="17"/>
      <c r="L239" s="17"/>
      <c r="M239" s="36">
        <f t="shared" si="414"/>
        <v>0</v>
      </c>
      <c r="N239" s="17"/>
      <c r="O239" s="17"/>
      <c r="P239" s="17"/>
      <c r="Q239" s="17"/>
      <c r="R239" s="36">
        <f t="shared" si="415"/>
        <v>0</v>
      </c>
      <c r="S239" s="17"/>
      <c r="T239" s="17"/>
      <c r="U239" s="17"/>
      <c r="V239" s="17"/>
      <c r="W239" s="36">
        <f t="shared" si="416"/>
        <v>0</v>
      </c>
      <c r="X239" s="17"/>
      <c r="Y239" s="17"/>
      <c r="Z239" s="17"/>
      <c r="AA239" s="17"/>
      <c r="AB239" s="36">
        <f t="shared" si="417"/>
        <v>0</v>
      </c>
      <c r="AC239" s="17"/>
      <c r="AD239" s="17"/>
      <c r="AE239" s="17"/>
      <c r="AF239" s="17"/>
      <c r="AG239" s="36">
        <f t="shared" si="418"/>
        <v>0</v>
      </c>
      <c r="AH239" s="17"/>
      <c r="AI239" s="17"/>
      <c r="AJ239" s="17"/>
      <c r="AK239" s="17"/>
      <c r="AL239" s="36">
        <f t="shared" si="419"/>
        <v>0</v>
      </c>
      <c r="AM239" s="17"/>
      <c r="AN239" s="17"/>
      <c r="AO239" s="17"/>
      <c r="AP239" s="17"/>
      <c r="AQ239" s="36">
        <f t="shared" si="420"/>
        <v>0</v>
      </c>
      <c r="AR239" s="17"/>
      <c r="AS239" s="17"/>
      <c r="AT239" s="17"/>
      <c r="AU239" s="17"/>
      <c r="AV239" s="36">
        <f t="shared" si="421"/>
        <v>0</v>
      </c>
      <c r="AW239" s="17"/>
      <c r="AX239" s="17"/>
      <c r="AY239" s="17"/>
      <c r="AZ239" s="17"/>
      <c r="BA239" s="36">
        <f t="shared" si="422"/>
        <v>0</v>
      </c>
    </row>
    <row r="240" ht="12.75" customHeight="1">
      <c r="A240" s="18">
        <v>189.0</v>
      </c>
      <c r="B240" s="16" t="s">
        <v>233</v>
      </c>
      <c r="C240" s="35">
        <f t="shared" si="412"/>
        <v>0</v>
      </c>
      <c r="D240" s="17"/>
      <c r="E240" s="17"/>
      <c r="F240" s="17"/>
      <c r="G240" s="17"/>
      <c r="H240" s="36">
        <f t="shared" si="413"/>
        <v>0</v>
      </c>
      <c r="I240" s="17"/>
      <c r="J240" s="17"/>
      <c r="K240" s="17"/>
      <c r="L240" s="17"/>
      <c r="M240" s="36">
        <f t="shared" si="414"/>
        <v>0</v>
      </c>
      <c r="N240" s="17"/>
      <c r="O240" s="17"/>
      <c r="P240" s="17"/>
      <c r="Q240" s="17"/>
      <c r="R240" s="36">
        <f t="shared" si="415"/>
        <v>0</v>
      </c>
      <c r="S240" s="17"/>
      <c r="T240" s="17"/>
      <c r="U240" s="17"/>
      <c r="V240" s="17"/>
      <c r="W240" s="36">
        <f t="shared" si="416"/>
        <v>0</v>
      </c>
      <c r="X240" s="17"/>
      <c r="Y240" s="17"/>
      <c r="Z240" s="17"/>
      <c r="AA240" s="17"/>
      <c r="AB240" s="36">
        <f t="shared" si="417"/>
        <v>0</v>
      </c>
      <c r="AC240" s="17"/>
      <c r="AD240" s="17"/>
      <c r="AE240" s="17"/>
      <c r="AF240" s="17"/>
      <c r="AG240" s="36">
        <f t="shared" si="418"/>
        <v>0</v>
      </c>
      <c r="AH240" s="17"/>
      <c r="AI240" s="17"/>
      <c r="AJ240" s="17"/>
      <c r="AK240" s="17"/>
      <c r="AL240" s="36">
        <f t="shared" si="419"/>
        <v>0</v>
      </c>
      <c r="AM240" s="17"/>
      <c r="AN240" s="17"/>
      <c r="AO240" s="17"/>
      <c r="AP240" s="17"/>
      <c r="AQ240" s="36">
        <f t="shared" si="420"/>
        <v>0</v>
      </c>
      <c r="AR240" s="17"/>
      <c r="AS240" s="17"/>
      <c r="AT240" s="17"/>
      <c r="AU240" s="17"/>
      <c r="AV240" s="36">
        <f t="shared" si="421"/>
        <v>0</v>
      </c>
      <c r="AW240" s="17"/>
      <c r="AX240" s="17"/>
      <c r="AY240" s="17"/>
      <c r="AZ240" s="17"/>
      <c r="BA240" s="36">
        <f t="shared" si="422"/>
        <v>0</v>
      </c>
    </row>
    <row r="241" ht="12.75" customHeight="1">
      <c r="A241" s="18">
        <v>190.0</v>
      </c>
      <c r="B241" s="16" t="s">
        <v>286</v>
      </c>
      <c r="C241" s="35">
        <f t="shared" si="412"/>
        <v>0</v>
      </c>
      <c r="D241" s="17"/>
      <c r="E241" s="17"/>
      <c r="F241" s="17"/>
      <c r="G241" s="17"/>
      <c r="H241" s="36">
        <f t="shared" si="413"/>
        <v>0</v>
      </c>
      <c r="I241" s="17"/>
      <c r="J241" s="17"/>
      <c r="K241" s="17"/>
      <c r="L241" s="17"/>
      <c r="M241" s="36">
        <f t="shared" si="414"/>
        <v>0</v>
      </c>
      <c r="N241" s="17"/>
      <c r="O241" s="17"/>
      <c r="P241" s="17"/>
      <c r="Q241" s="17"/>
      <c r="R241" s="36">
        <f t="shared" si="415"/>
        <v>0</v>
      </c>
      <c r="S241" s="17"/>
      <c r="T241" s="17"/>
      <c r="U241" s="17"/>
      <c r="V241" s="17"/>
      <c r="W241" s="36">
        <f t="shared" si="416"/>
        <v>0</v>
      </c>
      <c r="X241" s="17"/>
      <c r="Y241" s="17"/>
      <c r="Z241" s="17"/>
      <c r="AA241" s="17"/>
      <c r="AB241" s="36">
        <f t="shared" si="417"/>
        <v>0</v>
      </c>
      <c r="AC241" s="17"/>
      <c r="AD241" s="17"/>
      <c r="AE241" s="17"/>
      <c r="AF241" s="17"/>
      <c r="AG241" s="36">
        <f t="shared" si="418"/>
        <v>0</v>
      </c>
      <c r="AH241" s="17"/>
      <c r="AI241" s="17"/>
      <c r="AJ241" s="17"/>
      <c r="AK241" s="17"/>
      <c r="AL241" s="36">
        <f t="shared" si="419"/>
        <v>0</v>
      </c>
      <c r="AM241" s="17"/>
      <c r="AN241" s="17"/>
      <c r="AO241" s="17"/>
      <c r="AP241" s="17"/>
      <c r="AQ241" s="36">
        <f t="shared" si="420"/>
        <v>0</v>
      </c>
      <c r="AR241" s="17"/>
      <c r="AS241" s="17"/>
      <c r="AT241" s="17"/>
      <c r="AU241" s="17"/>
      <c r="AV241" s="36">
        <f t="shared" si="421"/>
        <v>0</v>
      </c>
      <c r="AW241" s="17"/>
      <c r="AX241" s="17"/>
      <c r="AY241" s="17"/>
      <c r="AZ241" s="17"/>
      <c r="BA241" s="36">
        <f t="shared" si="422"/>
        <v>0</v>
      </c>
    </row>
    <row r="242" ht="12.75" customHeight="1">
      <c r="A242" s="12" t="s">
        <v>287</v>
      </c>
      <c r="B242" s="13" t="s">
        <v>288</v>
      </c>
      <c r="C242" s="14">
        <f t="shared" ref="C242:BA242" si="424">SUM(C243:C244)</f>
        <v>0</v>
      </c>
      <c r="D242" s="14">
        <f t="shared" si="424"/>
        <v>0</v>
      </c>
      <c r="E242" s="14">
        <f t="shared" si="424"/>
        <v>0</v>
      </c>
      <c r="F242" s="14">
        <f t="shared" si="424"/>
        <v>0</v>
      </c>
      <c r="G242" s="14">
        <f t="shared" si="424"/>
        <v>0</v>
      </c>
      <c r="H242" s="14">
        <f t="shared" si="424"/>
        <v>0</v>
      </c>
      <c r="I242" s="14">
        <f t="shared" si="424"/>
        <v>0</v>
      </c>
      <c r="J242" s="14">
        <f t="shared" si="424"/>
        <v>0</v>
      </c>
      <c r="K242" s="14">
        <f t="shared" si="424"/>
        <v>0</v>
      </c>
      <c r="L242" s="14">
        <f t="shared" si="424"/>
        <v>0</v>
      </c>
      <c r="M242" s="14">
        <f t="shared" si="424"/>
        <v>0</v>
      </c>
      <c r="N242" s="14">
        <f t="shared" si="424"/>
        <v>0</v>
      </c>
      <c r="O242" s="14">
        <f t="shared" si="424"/>
        <v>0</v>
      </c>
      <c r="P242" s="14">
        <f t="shared" si="424"/>
        <v>0</v>
      </c>
      <c r="Q242" s="14">
        <f t="shared" si="424"/>
        <v>0</v>
      </c>
      <c r="R242" s="14">
        <f t="shared" si="424"/>
        <v>0</v>
      </c>
      <c r="S242" s="14">
        <f t="shared" si="424"/>
        <v>0</v>
      </c>
      <c r="T242" s="14">
        <f t="shared" si="424"/>
        <v>0</v>
      </c>
      <c r="U242" s="14">
        <f t="shared" si="424"/>
        <v>0</v>
      </c>
      <c r="V242" s="14">
        <f t="shared" si="424"/>
        <v>0</v>
      </c>
      <c r="W242" s="14">
        <f t="shared" si="424"/>
        <v>0</v>
      </c>
      <c r="X242" s="14">
        <f t="shared" si="424"/>
        <v>0</v>
      </c>
      <c r="Y242" s="14">
        <f t="shared" si="424"/>
        <v>0</v>
      </c>
      <c r="Z242" s="14">
        <f t="shared" si="424"/>
        <v>0</v>
      </c>
      <c r="AA242" s="14">
        <f t="shared" si="424"/>
        <v>0</v>
      </c>
      <c r="AB242" s="14">
        <f t="shared" si="424"/>
        <v>0</v>
      </c>
      <c r="AC242" s="14">
        <f t="shared" si="424"/>
        <v>0</v>
      </c>
      <c r="AD242" s="14">
        <f t="shared" si="424"/>
        <v>0</v>
      </c>
      <c r="AE242" s="14">
        <f t="shared" si="424"/>
        <v>0</v>
      </c>
      <c r="AF242" s="14">
        <f t="shared" si="424"/>
        <v>0</v>
      </c>
      <c r="AG242" s="14">
        <f t="shared" si="424"/>
        <v>0</v>
      </c>
      <c r="AH242" s="14">
        <f t="shared" si="424"/>
        <v>0</v>
      </c>
      <c r="AI242" s="14">
        <f t="shared" si="424"/>
        <v>0</v>
      </c>
      <c r="AJ242" s="14">
        <f t="shared" si="424"/>
        <v>0</v>
      </c>
      <c r="AK242" s="14">
        <f t="shared" si="424"/>
        <v>0</v>
      </c>
      <c r="AL242" s="14">
        <f t="shared" si="424"/>
        <v>0</v>
      </c>
      <c r="AM242" s="14">
        <f t="shared" si="424"/>
        <v>0</v>
      </c>
      <c r="AN242" s="14">
        <f t="shared" si="424"/>
        <v>0</v>
      </c>
      <c r="AO242" s="14">
        <f t="shared" si="424"/>
        <v>0</v>
      </c>
      <c r="AP242" s="14">
        <f t="shared" si="424"/>
        <v>0</v>
      </c>
      <c r="AQ242" s="14">
        <f t="shared" si="424"/>
        <v>0</v>
      </c>
      <c r="AR242" s="14">
        <f t="shared" si="424"/>
        <v>0</v>
      </c>
      <c r="AS242" s="14">
        <f t="shared" si="424"/>
        <v>0</v>
      </c>
      <c r="AT242" s="14">
        <f t="shared" si="424"/>
        <v>0</v>
      </c>
      <c r="AU242" s="14">
        <f t="shared" si="424"/>
        <v>0</v>
      </c>
      <c r="AV242" s="14">
        <f t="shared" si="424"/>
        <v>0</v>
      </c>
      <c r="AW242" s="14">
        <f t="shared" si="424"/>
        <v>0</v>
      </c>
      <c r="AX242" s="14">
        <f t="shared" si="424"/>
        <v>0</v>
      </c>
      <c r="AY242" s="14">
        <f t="shared" si="424"/>
        <v>0</v>
      </c>
      <c r="AZ242" s="14">
        <f t="shared" si="424"/>
        <v>0</v>
      </c>
      <c r="BA242" s="14">
        <f t="shared" si="424"/>
        <v>0</v>
      </c>
    </row>
    <row r="243" ht="12.75" customHeight="1">
      <c r="A243" s="18">
        <v>191.0</v>
      </c>
      <c r="B243" s="16" t="s">
        <v>289</v>
      </c>
      <c r="C243" s="35">
        <f t="shared" ref="C243:C244" si="425">H243+M243+R243+W243+AB243+AG243+AL243+AQ243+AV243+BA243</f>
        <v>0</v>
      </c>
      <c r="D243" s="17"/>
      <c r="E243" s="17"/>
      <c r="F243" s="17"/>
      <c r="G243" s="17"/>
      <c r="H243" s="36">
        <f t="shared" ref="H243:H244" si="426">SUM(D243:G243)</f>
        <v>0</v>
      </c>
      <c r="I243" s="17"/>
      <c r="J243" s="17"/>
      <c r="K243" s="17"/>
      <c r="L243" s="17"/>
      <c r="M243" s="36">
        <f t="shared" ref="M243:M244" si="427">SUM(I243:L243)</f>
        <v>0</v>
      </c>
      <c r="N243" s="17"/>
      <c r="O243" s="17"/>
      <c r="P243" s="17"/>
      <c r="Q243" s="17"/>
      <c r="R243" s="36">
        <f t="shared" ref="R243:R244" si="428">SUM(N243:Q243)</f>
        <v>0</v>
      </c>
      <c r="S243" s="17"/>
      <c r="T243" s="17"/>
      <c r="U243" s="17"/>
      <c r="V243" s="17"/>
      <c r="W243" s="36">
        <f t="shared" ref="W243:W244" si="429">SUM(S243:V243)</f>
        <v>0</v>
      </c>
      <c r="X243" s="17"/>
      <c r="Y243" s="17"/>
      <c r="Z243" s="17"/>
      <c r="AA243" s="17"/>
      <c r="AB243" s="36">
        <f t="shared" ref="AB243:AB244" si="430">SUM(X243:AA243)</f>
        <v>0</v>
      </c>
      <c r="AC243" s="17"/>
      <c r="AD243" s="17"/>
      <c r="AE243" s="17"/>
      <c r="AF243" s="17"/>
      <c r="AG243" s="36">
        <f t="shared" ref="AG243:AG244" si="431">SUM(AC243:AF243)</f>
        <v>0</v>
      </c>
      <c r="AH243" s="17"/>
      <c r="AI243" s="17"/>
      <c r="AJ243" s="17"/>
      <c r="AK243" s="17"/>
      <c r="AL243" s="36">
        <f t="shared" ref="AL243:AL244" si="432">SUM(AH243:AK243)</f>
        <v>0</v>
      </c>
      <c r="AM243" s="17"/>
      <c r="AN243" s="17"/>
      <c r="AO243" s="17"/>
      <c r="AP243" s="17"/>
      <c r="AQ243" s="36">
        <f t="shared" ref="AQ243:AQ244" si="433">SUM(AM243:AP243)</f>
        <v>0</v>
      </c>
      <c r="AR243" s="17"/>
      <c r="AS243" s="17"/>
      <c r="AT243" s="17"/>
      <c r="AU243" s="17"/>
      <c r="AV243" s="36">
        <f t="shared" ref="AV243:AV244" si="434">SUM(AR243:AU243)</f>
        <v>0</v>
      </c>
      <c r="AW243" s="17"/>
      <c r="AX243" s="17"/>
      <c r="AY243" s="17"/>
      <c r="AZ243" s="17"/>
      <c r="BA243" s="36">
        <f t="shared" ref="BA243:BA244" si="435">SUM(AW243:AZ243)</f>
        <v>0</v>
      </c>
    </row>
    <row r="244" ht="12.75" customHeight="1">
      <c r="A244" s="18">
        <v>192.0</v>
      </c>
      <c r="B244" s="16" t="s">
        <v>290</v>
      </c>
      <c r="C244" s="35">
        <f t="shared" si="425"/>
        <v>0</v>
      </c>
      <c r="D244" s="17"/>
      <c r="E244" s="17"/>
      <c r="F244" s="17"/>
      <c r="G244" s="17"/>
      <c r="H244" s="36">
        <f t="shared" si="426"/>
        <v>0</v>
      </c>
      <c r="I244" s="17"/>
      <c r="J244" s="17"/>
      <c r="K244" s="17"/>
      <c r="L244" s="17"/>
      <c r="M244" s="36">
        <f t="shared" si="427"/>
        <v>0</v>
      </c>
      <c r="N244" s="17"/>
      <c r="O244" s="17"/>
      <c r="P244" s="17"/>
      <c r="Q244" s="17"/>
      <c r="R244" s="36">
        <f t="shared" si="428"/>
        <v>0</v>
      </c>
      <c r="S244" s="17"/>
      <c r="T244" s="17"/>
      <c r="U244" s="17"/>
      <c r="V244" s="17"/>
      <c r="W244" s="36">
        <f t="shared" si="429"/>
        <v>0</v>
      </c>
      <c r="X244" s="17"/>
      <c r="Y244" s="17"/>
      <c r="Z244" s="17"/>
      <c r="AA244" s="17"/>
      <c r="AB244" s="36">
        <f t="shared" si="430"/>
        <v>0</v>
      </c>
      <c r="AC244" s="17"/>
      <c r="AD244" s="17"/>
      <c r="AE244" s="17"/>
      <c r="AF244" s="17"/>
      <c r="AG244" s="36">
        <f t="shared" si="431"/>
        <v>0</v>
      </c>
      <c r="AH244" s="17"/>
      <c r="AI244" s="17"/>
      <c r="AJ244" s="17"/>
      <c r="AK244" s="17"/>
      <c r="AL244" s="36">
        <f t="shared" si="432"/>
        <v>0</v>
      </c>
      <c r="AM244" s="17"/>
      <c r="AN244" s="17"/>
      <c r="AO244" s="17"/>
      <c r="AP244" s="17"/>
      <c r="AQ244" s="36">
        <f t="shared" si="433"/>
        <v>0</v>
      </c>
      <c r="AR244" s="17"/>
      <c r="AS244" s="17"/>
      <c r="AT244" s="17"/>
      <c r="AU244" s="17"/>
      <c r="AV244" s="36">
        <f t="shared" si="434"/>
        <v>0</v>
      </c>
      <c r="AW244" s="17"/>
      <c r="AX244" s="17"/>
      <c r="AY244" s="17"/>
      <c r="AZ244" s="17"/>
      <c r="BA244" s="36">
        <f t="shared" si="435"/>
        <v>0</v>
      </c>
    </row>
    <row r="245" ht="12.75" customHeight="1">
      <c r="A245" s="12" t="s">
        <v>291</v>
      </c>
      <c r="B245" s="13" t="s">
        <v>235</v>
      </c>
      <c r="C245" s="14">
        <f t="shared" ref="C245:BA245" si="436">SUM(C246:C248)</f>
        <v>0</v>
      </c>
      <c r="D245" s="14">
        <f t="shared" si="436"/>
        <v>0</v>
      </c>
      <c r="E245" s="14">
        <f t="shared" si="436"/>
        <v>0</v>
      </c>
      <c r="F245" s="14">
        <f t="shared" si="436"/>
        <v>0</v>
      </c>
      <c r="G245" s="14">
        <f t="shared" si="436"/>
        <v>0</v>
      </c>
      <c r="H245" s="14">
        <f t="shared" si="436"/>
        <v>0</v>
      </c>
      <c r="I245" s="14">
        <f t="shared" si="436"/>
        <v>0</v>
      </c>
      <c r="J245" s="14">
        <f t="shared" si="436"/>
        <v>0</v>
      </c>
      <c r="K245" s="14">
        <f t="shared" si="436"/>
        <v>0</v>
      </c>
      <c r="L245" s="14">
        <f t="shared" si="436"/>
        <v>0</v>
      </c>
      <c r="M245" s="14">
        <f t="shared" si="436"/>
        <v>0</v>
      </c>
      <c r="N245" s="14">
        <f t="shared" si="436"/>
        <v>0</v>
      </c>
      <c r="O245" s="14">
        <f t="shared" si="436"/>
        <v>0</v>
      </c>
      <c r="P245" s="14">
        <f t="shared" si="436"/>
        <v>0</v>
      </c>
      <c r="Q245" s="14">
        <f t="shared" si="436"/>
        <v>0</v>
      </c>
      <c r="R245" s="14">
        <f t="shared" si="436"/>
        <v>0</v>
      </c>
      <c r="S245" s="14">
        <f t="shared" si="436"/>
        <v>0</v>
      </c>
      <c r="T245" s="14">
        <f t="shared" si="436"/>
        <v>0</v>
      </c>
      <c r="U245" s="14">
        <f t="shared" si="436"/>
        <v>0</v>
      </c>
      <c r="V245" s="14">
        <f t="shared" si="436"/>
        <v>0</v>
      </c>
      <c r="W245" s="14">
        <f t="shared" si="436"/>
        <v>0</v>
      </c>
      <c r="X245" s="14">
        <f t="shared" si="436"/>
        <v>0</v>
      </c>
      <c r="Y245" s="14">
        <f t="shared" si="436"/>
        <v>0</v>
      </c>
      <c r="Z245" s="14">
        <f t="shared" si="436"/>
        <v>0</v>
      </c>
      <c r="AA245" s="14">
        <f t="shared" si="436"/>
        <v>0</v>
      </c>
      <c r="AB245" s="14">
        <f t="shared" si="436"/>
        <v>0</v>
      </c>
      <c r="AC245" s="14">
        <f t="shared" si="436"/>
        <v>0</v>
      </c>
      <c r="AD245" s="14">
        <f t="shared" si="436"/>
        <v>0</v>
      </c>
      <c r="AE245" s="14">
        <f t="shared" si="436"/>
        <v>0</v>
      </c>
      <c r="AF245" s="14">
        <f t="shared" si="436"/>
        <v>0</v>
      </c>
      <c r="AG245" s="14">
        <f t="shared" si="436"/>
        <v>0</v>
      </c>
      <c r="AH245" s="14">
        <f t="shared" si="436"/>
        <v>0</v>
      </c>
      <c r="AI245" s="14">
        <f t="shared" si="436"/>
        <v>0</v>
      </c>
      <c r="AJ245" s="14">
        <f t="shared" si="436"/>
        <v>0</v>
      </c>
      <c r="AK245" s="14">
        <f t="shared" si="436"/>
        <v>0</v>
      </c>
      <c r="AL245" s="14">
        <f t="shared" si="436"/>
        <v>0</v>
      </c>
      <c r="AM245" s="14">
        <f t="shared" si="436"/>
        <v>0</v>
      </c>
      <c r="AN245" s="14">
        <f t="shared" si="436"/>
        <v>0</v>
      </c>
      <c r="AO245" s="14">
        <f t="shared" si="436"/>
        <v>0</v>
      </c>
      <c r="AP245" s="14">
        <f t="shared" si="436"/>
        <v>0</v>
      </c>
      <c r="AQ245" s="14">
        <f t="shared" si="436"/>
        <v>0</v>
      </c>
      <c r="AR245" s="14">
        <f t="shared" si="436"/>
        <v>0</v>
      </c>
      <c r="AS245" s="14">
        <f t="shared" si="436"/>
        <v>0</v>
      </c>
      <c r="AT245" s="14">
        <f t="shared" si="436"/>
        <v>0</v>
      </c>
      <c r="AU245" s="14">
        <f t="shared" si="436"/>
        <v>0</v>
      </c>
      <c r="AV245" s="14">
        <f t="shared" si="436"/>
        <v>0</v>
      </c>
      <c r="AW245" s="14">
        <f t="shared" si="436"/>
        <v>0</v>
      </c>
      <c r="AX245" s="14">
        <f t="shared" si="436"/>
        <v>0</v>
      </c>
      <c r="AY245" s="14">
        <f t="shared" si="436"/>
        <v>0</v>
      </c>
      <c r="AZ245" s="14">
        <f t="shared" si="436"/>
        <v>0</v>
      </c>
      <c r="BA245" s="14">
        <f t="shared" si="436"/>
        <v>0</v>
      </c>
    </row>
    <row r="246" ht="12.75" customHeight="1">
      <c r="A246" s="18">
        <v>193.0</v>
      </c>
      <c r="B246" s="16" t="s">
        <v>292</v>
      </c>
      <c r="C246" s="35">
        <f t="shared" ref="C246:C248" si="437">H246+M246+R246+W246+AB246+AG246+AL246+AQ246+AV246+BA246</f>
        <v>0</v>
      </c>
      <c r="D246" s="17"/>
      <c r="E246" s="17"/>
      <c r="F246" s="17"/>
      <c r="G246" s="17"/>
      <c r="H246" s="36">
        <f t="shared" ref="H246:H248" si="438">SUM(D246:G246)</f>
        <v>0</v>
      </c>
      <c r="I246" s="17"/>
      <c r="J246" s="17"/>
      <c r="K246" s="17"/>
      <c r="L246" s="17"/>
      <c r="M246" s="36">
        <f t="shared" ref="M246:M248" si="439">SUM(I246:L246)</f>
        <v>0</v>
      </c>
      <c r="N246" s="17"/>
      <c r="O246" s="17"/>
      <c r="P246" s="17"/>
      <c r="Q246" s="17"/>
      <c r="R246" s="36">
        <f t="shared" ref="R246:R248" si="440">SUM(N246:Q246)</f>
        <v>0</v>
      </c>
      <c r="S246" s="17"/>
      <c r="T246" s="17"/>
      <c r="U246" s="17"/>
      <c r="V246" s="17"/>
      <c r="W246" s="36">
        <f t="shared" ref="W246:W248" si="441">SUM(S246:V246)</f>
        <v>0</v>
      </c>
      <c r="X246" s="17"/>
      <c r="Y246" s="17"/>
      <c r="Z246" s="17"/>
      <c r="AA246" s="17"/>
      <c r="AB246" s="36">
        <f t="shared" ref="AB246:AB248" si="442">SUM(X246:AA246)</f>
        <v>0</v>
      </c>
      <c r="AC246" s="17"/>
      <c r="AD246" s="17"/>
      <c r="AE246" s="17"/>
      <c r="AF246" s="17"/>
      <c r="AG246" s="36">
        <f t="shared" ref="AG246:AG248" si="443">SUM(AC246:AF246)</f>
        <v>0</v>
      </c>
      <c r="AH246" s="17"/>
      <c r="AI246" s="17"/>
      <c r="AJ246" s="17"/>
      <c r="AK246" s="17"/>
      <c r="AL246" s="36">
        <f t="shared" ref="AL246:AL248" si="444">SUM(AH246:AK246)</f>
        <v>0</v>
      </c>
      <c r="AM246" s="17"/>
      <c r="AN246" s="17"/>
      <c r="AO246" s="17"/>
      <c r="AP246" s="17"/>
      <c r="AQ246" s="36">
        <f t="shared" ref="AQ246:AQ248" si="445">SUM(AM246:AP246)</f>
        <v>0</v>
      </c>
      <c r="AR246" s="17"/>
      <c r="AS246" s="17"/>
      <c r="AT246" s="17"/>
      <c r="AU246" s="17"/>
      <c r="AV246" s="36">
        <f t="shared" ref="AV246:AV248" si="446">SUM(AR246:AU246)</f>
        <v>0</v>
      </c>
      <c r="AW246" s="17"/>
      <c r="AX246" s="17"/>
      <c r="AY246" s="17"/>
      <c r="AZ246" s="17"/>
      <c r="BA246" s="36">
        <f t="shared" ref="BA246:BA248" si="447">SUM(AW246:AZ246)</f>
        <v>0</v>
      </c>
    </row>
    <row r="247" ht="12.75" customHeight="1">
      <c r="A247" s="18">
        <v>194.1</v>
      </c>
      <c r="B247" s="16" t="s">
        <v>236</v>
      </c>
      <c r="C247" s="35">
        <f t="shared" si="437"/>
        <v>0</v>
      </c>
      <c r="D247" s="17"/>
      <c r="E247" s="17"/>
      <c r="F247" s="17"/>
      <c r="G247" s="17"/>
      <c r="H247" s="36">
        <f t="shared" si="438"/>
        <v>0</v>
      </c>
      <c r="I247" s="17"/>
      <c r="J247" s="17"/>
      <c r="K247" s="17"/>
      <c r="L247" s="17"/>
      <c r="M247" s="36">
        <f t="shared" si="439"/>
        <v>0</v>
      </c>
      <c r="N247" s="17"/>
      <c r="O247" s="17"/>
      <c r="P247" s="17"/>
      <c r="Q247" s="17"/>
      <c r="R247" s="36">
        <f t="shared" si="440"/>
        <v>0</v>
      </c>
      <c r="S247" s="17"/>
      <c r="T247" s="17"/>
      <c r="U247" s="17"/>
      <c r="V247" s="17"/>
      <c r="W247" s="36">
        <f t="shared" si="441"/>
        <v>0</v>
      </c>
      <c r="X247" s="17"/>
      <c r="Y247" s="17"/>
      <c r="Z247" s="17"/>
      <c r="AA247" s="17"/>
      <c r="AB247" s="36">
        <f t="shared" si="442"/>
        <v>0</v>
      </c>
      <c r="AC247" s="17"/>
      <c r="AD247" s="17"/>
      <c r="AE247" s="17"/>
      <c r="AF247" s="17"/>
      <c r="AG247" s="36">
        <f t="shared" si="443"/>
        <v>0</v>
      </c>
      <c r="AH247" s="17"/>
      <c r="AI247" s="17"/>
      <c r="AJ247" s="17"/>
      <c r="AK247" s="17"/>
      <c r="AL247" s="36">
        <f t="shared" si="444"/>
        <v>0</v>
      </c>
      <c r="AM247" s="17"/>
      <c r="AN247" s="17"/>
      <c r="AO247" s="17"/>
      <c r="AP247" s="17"/>
      <c r="AQ247" s="36">
        <f t="shared" si="445"/>
        <v>0</v>
      </c>
      <c r="AR247" s="17"/>
      <c r="AS247" s="17"/>
      <c r="AT247" s="17"/>
      <c r="AU247" s="17"/>
      <c r="AV247" s="36">
        <f t="shared" si="446"/>
        <v>0</v>
      </c>
      <c r="AW247" s="17"/>
      <c r="AX247" s="17"/>
      <c r="AY247" s="17"/>
      <c r="AZ247" s="17"/>
      <c r="BA247" s="36">
        <f t="shared" si="447"/>
        <v>0</v>
      </c>
    </row>
    <row r="248" ht="12.75" customHeight="1">
      <c r="A248" s="18">
        <v>194.2</v>
      </c>
      <c r="B248" s="16" t="s">
        <v>293</v>
      </c>
      <c r="C248" s="35">
        <f t="shared" si="437"/>
        <v>0</v>
      </c>
      <c r="D248" s="17"/>
      <c r="E248" s="17"/>
      <c r="F248" s="17"/>
      <c r="G248" s="17"/>
      <c r="H248" s="36">
        <f t="shared" si="438"/>
        <v>0</v>
      </c>
      <c r="I248" s="17"/>
      <c r="J248" s="17"/>
      <c r="K248" s="17"/>
      <c r="L248" s="17"/>
      <c r="M248" s="36">
        <f t="shared" si="439"/>
        <v>0</v>
      </c>
      <c r="N248" s="17"/>
      <c r="O248" s="17"/>
      <c r="P248" s="17"/>
      <c r="Q248" s="17"/>
      <c r="R248" s="36">
        <f t="shared" si="440"/>
        <v>0</v>
      </c>
      <c r="S248" s="17"/>
      <c r="T248" s="17"/>
      <c r="U248" s="17"/>
      <c r="V248" s="17"/>
      <c r="W248" s="36">
        <f t="shared" si="441"/>
        <v>0</v>
      </c>
      <c r="X248" s="17"/>
      <c r="Y248" s="17"/>
      <c r="Z248" s="17"/>
      <c r="AA248" s="17"/>
      <c r="AB248" s="36">
        <f t="shared" si="442"/>
        <v>0</v>
      </c>
      <c r="AC248" s="17"/>
      <c r="AD248" s="17"/>
      <c r="AE248" s="17"/>
      <c r="AF248" s="17"/>
      <c r="AG248" s="36">
        <f t="shared" si="443"/>
        <v>0</v>
      </c>
      <c r="AH248" s="17"/>
      <c r="AI248" s="17"/>
      <c r="AJ248" s="17"/>
      <c r="AK248" s="17"/>
      <c r="AL248" s="36">
        <f t="shared" si="444"/>
        <v>0</v>
      </c>
      <c r="AM248" s="17"/>
      <c r="AN248" s="17"/>
      <c r="AO248" s="17"/>
      <c r="AP248" s="17"/>
      <c r="AQ248" s="36">
        <f t="shared" si="445"/>
        <v>0</v>
      </c>
      <c r="AR248" s="17"/>
      <c r="AS248" s="17"/>
      <c r="AT248" s="17"/>
      <c r="AU248" s="17"/>
      <c r="AV248" s="36">
        <f t="shared" si="446"/>
        <v>0</v>
      </c>
      <c r="AW248" s="17"/>
      <c r="AX248" s="17"/>
      <c r="AY248" s="17"/>
      <c r="AZ248" s="17"/>
      <c r="BA248" s="36">
        <f t="shared" si="447"/>
        <v>0</v>
      </c>
    </row>
    <row r="249" ht="12.75" customHeight="1">
      <c r="A249" s="12" t="s">
        <v>294</v>
      </c>
      <c r="B249" s="13" t="s">
        <v>295</v>
      </c>
      <c r="C249" s="14">
        <f t="shared" ref="C249:BA249" si="448">SUM(C250:C252)</f>
        <v>2.98</v>
      </c>
      <c r="D249" s="14">
        <f t="shared" si="448"/>
        <v>2.98</v>
      </c>
      <c r="E249" s="14">
        <f t="shared" si="448"/>
        <v>0</v>
      </c>
      <c r="F249" s="14">
        <f t="shared" si="448"/>
        <v>0</v>
      </c>
      <c r="G249" s="14">
        <f t="shared" si="448"/>
        <v>0</v>
      </c>
      <c r="H249" s="14">
        <f t="shared" si="448"/>
        <v>2.98</v>
      </c>
      <c r="I249" s="14">
        <f t="shared" si="448"/>
        <v>0</v>
      </c>
      <c r="J249" s="14">
        <f t="shared" si="448"/>
        <v>0</v>
      </c>
      <c r="K249" s="14">
        <f t="shared" si="448"/>
        <v>0</v>
      </c>
      <c r="L249" s="14">
        <f t="shared" si="448"/>
        <v>0</v>
      </c>
      <c r="M249" s="14">
        <f t="shared" si="448"/>
        <v>0</v>
      </c>
      <c r="N249" s="14">
        <f t="shared" si="448"/>
        <v>0</v>
      </c>
      <c r="O249" s="14">
        <f t="shared" si="448"/>
        <v>0</v>
      </c>
      <c r="P249" s="14">
        <f t="shared" si="448"/>
        <v>0</v>
      </c>
      <c r="Q249" s="14">
        <f t="shared" si="448"/>
        <v>0</v>
      </c>
      <c r="R249" s="14">
        <f t="shared" si="448"/>
        <v>0</v>
      </c>
      <c r="S249" s="14">
        <f t="shared" si="448"/>
        <v>0</v>
      </c>
      <c r="T249" s="14">
        <f t="shared" si="448"/>
        <v>0</v>
      </c>
      <c r="U249" s="14">
        <f t="shared" si="448"/>
        <v>0</v>
      </c>
      <c r="V249" s="14">
        <f t="shared" si="448"/>
        <v>0</v>
      </c>
      <c r="W249" s="14">
        <f t="shared" si="448"/>
        <v>0</v>
      </c>
      <c r="X249" s="14">
        <f t="shared" si="448"/>
        <v>0</v>
      </c>
      <c r="Y249" s="14">
        <f t="shared" si="448"/>
        <v>0</v>
      </c>
      <c r="Z249" s="14">
        <f t="shared" si="448"/>
        <v>0</v>
      </c>
      <c r="AA249" s="14">
        <f t="shared" si="448"/>
        <v>0</v>
      </c>
      <c r="AB249" s="14">
        <f t="shared" si="448"/>
        <v>0</v>
      </c>
      <c r="AC249" s="14">
        <f t="shared" si="448"/>
        <v>0</v>
      </c>
      <c r="AD249" s="14">
        <f t="shared" si="448"/>
        <v>0</v>
      </c>
      <c r="AE249" s="14">
        <f t="shared" si="448"/>
        <v>0</v>
      </c>
      <c r="AF249" s="14">
        <f t="shared" si="448"/>
        <v>0</v>
      </c>
      <c r="AG249" s="14">
        <f t="shared" si="448"/>
        <v>0</v>
      </c>
      <c r="AH249" s="14">
        <f t="shared" si="448"/>
        <v>0</v>
      </c>
      <c r="AI249" s="14">
        <f t="shared" si="448"/>
        <v>0</v>
      </c>
      <c r="AJ249" s="14">
        <f t="shared" si="448"/>
        <v>0</v>
      </c>
      <c r="AK249" s="14">
        <f t="shared" si="448"/>
        <v>0</v>
      </c>
      <c r="AL249" s="14">
        <f t="shared" si="448"/>
        <v>0</v>
      </c>
      <c r="AM249" s="14">
        <f t="shared" si="448"/>
        <v>0</v>
      </c>
      <c r="AN249" s="14">
        <f t="shared" si="448"/>
        <v>0</v>
      </c>
      <c r="AO249" s="14">
        <f t="shared" si="448"/>
        <v>0</v>
      </c>
      <c r="AP249" s="14">
        <f t="shared" si="448"/>
        <v>0</v>
      </c>
      <c r="AQ249" s="14">
        <f t="shared" si="448"/>
        <v>0</v>
      </c>
      <c r="AR249" s="14">
        <f t="shared" si="448"/>
        <v>0</v>
      </c>
      <c r="AS249" s="14">
        <f t="shared" si="448"/>
        <v>0</v>
      </c>
      <c r="AT249" s="14">
        <f t="shared" si="448"/>
        <v>0</v>
      </c>
      <c r="AU249" s="14">
        <f t="shared" si="448"/>
        <v>0</v>
      </c>
      <c r="AV249" s="14">
        <f t="shared" si="448"/>
        <v>0</v>
      </c>
      <c r="AW249" s="14">
        <f t="shared" si="448"/>
        <v>0</v>
      </c>
      <c r="AX249" s="14">
        <f t="shared" si="448"/>
        <v>0</v>
      </c>
      <c r="AY249" s="14">
        <f t="shared" si="448"/>
        <v>0</v>
      </c>
      <c r="AZ249" s="14">
        <f t="shared" si="448"/>
        <v>0</v>
      </c>
      <c r="BA249" s="14">
        <f t="shared" si="448"/>
        <v>0</v>
      </c>
    </row>
    <row r="250" ht="12.75" customHeight="1">
      <c r="A250" s="18">
        <v>195.0</v>
      </c>
      <c r="B250" s="16" t="s">
        <v>296</v>
      </c>
      <c r="C250" s="35">
        <f t="shared" ref="C250:C254" si="449">H250+M250+R250+W250+AB250+AG250+AL250+AQ250+AV250+BA250</f>
        <v>2.98</v>
      </c>
      <c r="D250" s="19">
        <v>2.98</v>
      </c>
      <c r="E250" s="17"/>
      <c r="F250" s="17"/>
      <c r="G250" s="17"/>
      <c r="H250" s="36">
        <f t="shared" ref="H250:H254" si="450">SUM(D250:G250)</f>
        <v>2.98</v>
      </c>
      <c r="I250" s="17"/>
      <c r="J250" s="17"/>
      <c r="K250" s="17"/>
      <c r="L250" s="17"/>
      <c r="M250" s="36">
        <f t="shared" ref="M250:M254" si="451">SUM(I250:L250)</f>
        <v>0</v>
      </c>
      <c r="N250" s="17"/>
      <c r="O250" s="17"/>
      <c r="P250" s="17"/>
      <c r="Q250" s="17"/>
      <c r="R250" s="36">
        <f t="shared" ref="R250:R254" si="452">SUM(N250:Q250)</f>
        <v>0</v>
      </c>
      <c r="S250" s="17"/>
      <c r="T250" s="17"/>
      <c r="U250" s="17"/>
      <c r="V250" s="17"/>
      <c r="W250" s="36">
        <f t="shared" ref="W250:W254" si="453">SUM(S250:V250)</f>
        <v>0</v>
      </c>
      <c r="X250" s="17"/>
      <c r="Y250" s="17"/>
      <c r="Z250" s="17"/>
      <c r="AA250" s="17"/>
      <c r="AB250" s="36">
        <f t="shared" ref="AB250:AB254" si="454">SUM(X250:AA250)</f>
        <v>0</v>
      </c>
      <c r="AC250" s="17"/>
      <c r="AD250" s="17"/>
      <c r="AE250" s="17"/>
      <c r="AF250" s="17"/>
      <c r="AG250" s="36">
        <f t="shared" ref="AG250:AG254" si="455">SUM(AC250:AF250)</f>
        <v>0</v>
      </c>
      <c r="AH250" s="17"/>
      <c r="AI250" s="17"/>
      <c r="AJ250" s="17"/>
      <c r="AK250" s="17"/>
      <c r="AL250" s="36">
        <f t="shared" ref="AL250:AL254" si="456">SUM(AH250:AK250)</f>
        <v>0</v>
      </c>
      <c r="AM250" s="17"/>
      <c r="AN250" s="17"/>
      <c r="AO250" s="17"/>
      <c r="AP250" s="17"/>
      <c r="AQ250" s="36">
        <f t="shared" ref="AQ250:AQ254" si="457">SUM(AM250:AP250)</f>
        <v>0</v>
      </c>
      <c r="AR250" s="17"/>
      <c r="AS250" s="17"/>
      <c r="AT250" s="17"/>
      <c r="AU250" s="17"/>
      <c r="AV250" s="36">
        <f t="shared" ref="AV250:AV254" si="458">SUM(AR250:AU250)</f>
        <v>0</v>
      </c>
      <c r="AW250" s="17"/>
      <c r="AX250" s="17"/>
      <c r="AY250" s="17"/>
      <c r="AZ250" s="17"/>
      <c r="BA250" s="36">
        <f t="shared" ref="BA250:BA254" si="459">SUM(AW250:AZ250)</f>
        <v>0</v>
      </c>
    </row>
    <row r="251" ht="12.75" customHeight="1">
      <c r="A251" s="18">
        <v>196.0</v>
      </c>
      <c r="B251" s="16" t="s">
        <v>297</v>
      </c>
      <c r="C251" s="35">
        <f t="shared" si="449"/>
        <v>0</v>
      </c>
      <c r="D251" s="17"/>
      <c r="E251" s="17"/>
      <c r="F251" s="17"/>
      <c r="G251" s="17"/>
      <c r="H251" s="36">
        <f t="shared" si="450"/>
        <v>0</v>
      </c>
      <c r="I251" s="17"/>
      <c r="J251" s="17"/>
      <c r="K251" s="17"/>
      <c r="L251" s="17"/>
      <c r="M251" s="36">
        <f t="shared" si="451"/>
        <v>0</v>
      </c>
      <c r="N251" s="17"/>
      <c r="O251" s="17"/>
      <c r="P251" s="17"/>
      <c r="Q251" s="17"/>
      <c r="R251" s="36">
        <f t="shared" si="452"/>
        <v>0</v>
      </c>
      <c r="S251" s="17"/>
      <c r="T251" s="17"/>
      <c r="U251" s="17"/>
      <c r="V251" s="17"/>
      <c r="W251" s="36">
        <f t="shared" si="453"/>
        <v>0</v>
      </c>
      <c r="X251" s="17"/>
      <c r="Y251" s="17"/>
      <c r="Z251" s="17"/>
      <c r="AA251" s="17"/>
      <c r="AB251" s="36">
        <f t="shared" si="454"/>
        <v>0</v>
      </c>
      <c r="AC251" s="17"/>
      <c r="AD251" s="17"/>
      <c r="AE251" s="17"/>
      <c r="AF251" s="17"/>
      <c r="AG251" s="36">
        <f t="shared" si="455"/>
        <v>0</v>
      </c>
      <c r="AH251" s="17"/>
      <c r="AI251" s="17"/>
      <c r="AJ251" s="17"/>
      <c r="AK251" s="17"/>
      <c r="AL251" s="36">
        <f t="shared" si="456"/>
        <v>0</v>
      </c>
      <c r="AM251" s="17"/>
      <c r="AN251" s="17"/>
      <c r="AO251" s="17"/>
      <c r="AP251" s="17"/>
      <c r="AQ251" s="36">
        <f t="shared" si="457"/>
        <v>0</v>
      </c>
      <c r="AR251" s="17"/>
      <c r="AS251" s="17"/>
      <c r="AT251" s="17"/>
      <c r="AU251" s="17"/>
      <c r="AV251" s="36">
        <f t="shared" si="458"/>
        <v>0</v>
      </c>
      <c r="AW251" s="17"/>
      <c r="AX251" s="17"/>
      <c r="AY251" s="17"/>
      <c r="AZ251" s="17"/>
      <c r="BA251" s="36">
        <f t="shared" si="459"/>
        <v>0</v>
      </c>
    </row>
    <row r="252" ht="12.75" customHeight="1">
      <c r="A252" s="18">
        <v>197.0</v>
      </c>
      <c r="B252" s="16" t="s">
        <v>298</v>
      </c>
      <c r="C252" s="35">
        <f t="shared" si="449"/>
        <v>0</v>
      </c>
      <c r="D252" s="17"/>
      <c r="E252" s="17"/>
      <c r="F252" s="17"/>
      <c r="G252" s="17"/>
      <c r="H252" s="36">
        <f t="shared" si="450"/>
        <v>0</v>
      </c>
      <c r="I252" s="17"/>
      <c r="J252" s="17"/>
      <c r="K252" s="17"/>
      <c r="L252" s="17"/>
      <c r="M252" s="36">
        <f t="shared" si="451"/>
        <v>0</v>
      </c>
      <c r="N252" s="17"/>
      <c r="O252" s="17"/>
      <c r="P252" s="17"/>
      <c r="Q252" s="17"/>
      <c r="R252" s="36">
        <f t="shared" si="452"/>
        <v>0</v>
      </c>
      <c r="S252" s="17"/>
      <c r="T252" s="17"/>
      <c r="U252" s="17"/>
      <c r="V252" s="17"/>
      <c r="W252" s="36">
        <f t="shared" si="453"/>
        <v>0</v>
      </c>
      <c r="X252" s="17"/>
      <c r="Y252" s="17"/>
      <c r="Z252" s="17"/>
      <c r="AA252" s="17"/>
      <c r="AB252" s="36">
        <f t="shared" si="454"/>
        <v>0</v>
      </c>
      <c r="AC252" s="17"/>
      <c r="AD252" s="17"/>
      <c r="AE252" s="17"/>
      <c r="AF252" s="17"/>
      <c r="AG252" s="36">
        <f t="shared" si="455"/>
        <v>0</v>
      </c>
      <c r="AH252" s="17"/>
      <c r="AI252" s="17"/>
      <c r="AJ252" s="17"/>
      <c r="AK252" s="17"/>
      <c r="AL252" s="36">
        <f t="shared" si="456"/>
        <v>0</v>
      </c>
      <c r="AM252" s="17"/>
      <c r="AN252" s="17"/>
      <c r="AO252" s="17"/>
      <c r="AP252" s="17"/>
      <c r="AQ252" s="36">
        <f t="shared" si="457"/>
        <v>0</v>
      </c>
      <c r="AR252" s="17"/>
      <c r="AS252" s="17"/>
      <c r="AT252" s="17"/>
      <c r="AU252" s="17"/>
      <c r="AV252" s="36">
        <f t="shared" si="458"/>
        <v>0</v>
      </c>
      <c r="AW252" s="17"/>
      <c r="AX252" s="17"/>
      <c r="AY252" s="17"/>
      <c r="AZ252" s="17"/>
      <c r="BA252" s="36">
        <f t="shared" si="459"/>
        <v>0</v>
      </c>
    </row>
    <row r="253" ht="12.75" customHeight="1">
      <c r="A253" s="12">
        <v>198.0</v>
      </c>
      <c r="B253" s="13" t="s">
        <v>239</v>
      </c>
      <c r="C253" s="14">
        <f t="shared" si="449"/>
        <v>0</v>
      </c>
      <c r="D253" s="14"/>
      <c r="E253" s="14"/>
      <c r="F253" s="14"/>
      <c r="G253" s="14"/>
      <c r="H253" s="14">
        <f t="shared" si="450"/>
        <v>0</v>
      </c>
      <c r="I253" s="14"/>
      <c r="J253" s="14"/>
      <c r="K253" s="14"/>
      <c r="L253" s="14"/>
      <c r="M253" s="14">
        <f t="shared" si="451"/>
        <v>0</v>
      </c>
      <c r="N253" s="14"/>
      <c r="O253" s="14"/>
      <c r="P253" s="14"/>
      <c r="Q253" s="14"/>
      <c r="R253" s="14">
        <f t="shared" si="452"/>
        <v>0</v>
      </c>
      <c r="S253" s="14"/>
      <c r="T253" s="14"/>
      <c r="U253" s="14"/>
      <c r="V253" s="14"/>
      <c r="W253" s="14">
        <f t="shared" si="453"/>
        <v>0</v>
      </c>
      <c r="X253" s="14"/>
      <c r="Y253" s="14"/>
      <c r="Z253" s="14"/>
      <c r="AA253" s="14"/>
      <c r="AB253" s="14">
        <f t="shared" si="454"/>
        <v>0</v>
      </c>
      <c r="AC253" s="14"/>
      <c r="AD253" s="14"/>
      <c r="AE253" s="14"/>
      <c r="AF253" s="14"/>
      <c r="AG253" s="14">
        <f t="shared" si="455"/>
        <v>0</v>
      </c>
      <c r="AH253" s="14"/>
      <c r="AI253" s="14"/>
      <c r="AJ253" s="14"/>
      <c r="AK253" s="14"/>
      <c r="AL253" s="14">
        <f t="shared" si="456"/>
        <v>0</v>
      </c>
      <c r="AM253" s="14"/>
      <c r="AN253" s="14"/>
      <c r="AO253" s="14"/>
      <c r="AP253" s="14"/>
      <c r="AQ253" s="14">
        <f t="shared" si="457"/>
        <v>0</v>
      </c>
      <c r="AR253" s="14"/>
      <c r="AS253" s="14"/>
      <c r="AT253" s="14"/>
      <c r="AU253" s="14"/>
      <c r="AV253" s="14">
        <f t="shared" si="458"/>
        <v>0</v>
      </c>
      <c r="AW253" s="14"/>
      <c r="AX253" s="14"/>
      <c r="AY253" s="14"/>
      <c r="AZ253" s="14"/>
      <c r="BA253" s="14">
        <f t="shared" si="459"/>
        <v>0</v>
      </c>
    </row>
    <row r="254" ht="12.75" customHeight="1">
      <c r="A254" s="12">
        <v>199.0</v>
      </c>
      <c r="B254" s="13" t="s">
        <v>240</v>
      </c>
      <c r="C254" s="14">
        <f t="shared" si="449"/>
        <v>0</v>
      </c>
      <c r="D254" s="14"/>
      <c r="E254" s="14"/>
      <c r="F254" s="14"/>
      <c r="G254" s="14"/>
      <c r="H254" s="14">
        <f t="shared" si="450"/>
        <v>0</v>
      </c>
      <c r="I254" s="14"/>
      <c r="J254" s="14"/>
      <c r="K254" s="14"/>
      <c r="L254" s="14"/>
      <c r="M254" s="14">
        <f t="shared" si="451"/>
        <v>0</v>
      </c>
      <c r="N254" s="14"/>
      <c r="O254" s="14"/>
      <c r="P254" s="14"/>
      <c r="Q254" s="14"/>
      <c r="R254" s="14">
        <f t="shared" si="452"/>
        <v>0</v>
      </c>
      <c r="S254" s="14"/>
      <c r="T254" s="14"/>
      <c r="U254" s="14"/>
      <c r="V254" s="14"/>
      <c r="W254" s="14">
        <f t="shared" si="453"/>
        <v>0</v>
      </c>
      <c r="X254" s="14"/>
      <c r="Y254" s="14"/>
      <c r="Z254" s="14"/>
      <c r="AA254" s="14"/>
      <c r="AB254" s="14">
        <f t="shared" si="454"/>
        <v>0</v>
      </c>
      <c r="AC254" s="14"/>
      <c r="AD254" s="14"/>
      <c r="AE254" s="14"/>
      <c r="AF254" s="14"/>
      <c r="AG254" s="14">
        <f t="shared" si="455"/>
        <v>0</v>
      </c>
      <c r="AH254" s="14"/>
      <c r="AI254" s="14"/>
      <c r="AJ254" s="14"/>
      <c r="AK254" s="14"/>
      <c r="AL254" s="14">
        <f t="shared" si="456"/>
        <v>0</v>
      </c>
      <c r="AM254" s="14"/>
      <c r="AN254" s="14"/>
      <c r="AO254" s="14"/>
      <c r="AP254" s="14"/>
      <c r="AQ254" s="14">
        <f t="shared" si="457"/>
        <v>0</v>
      </c>
      <c r="AR254" s="14"/>
      <c r="AS254" s="14"/>
      <c r="AT254" s="14"/>
      <c r="AU254" s="14"/>
      <c r="AV254" s="14">
        <f t="shared" si="458"/>
        <v>0</v>
      </c>
      <c r="AW254" s="14"/>
      <c r="AX254" s="14"/>
      <c r="AY254" s="14"/>
      <c r="AZ254" s="14"/>
      <c r="BA254" s="14">
        <f t="shared" si="459"/>
        <v>0</v>
      </c>
    </row>
    <row r="255" ht="12.75" customHeight="1">
      <c r="A255" s="6" t="s">
        <v>299</v>
      </c>
      <c r="B255" s="7" t="s">
        <v>300</v>
      </c>
      <c r="C255" s="8">
        <f t="shared" ref="C255:BA255" si="460">+SUM(C256:C262)</f>
        <v>0</v>
      </c>
      <c r="D255" s="8">
        <f t="shared" si="460"/>
        <v>0</v>
      </c>
      <c r="E255" s="8">
        <f t="shared" si="460"/>
        <v>0</v>
      </c>
      <c r="F255" s="8">
        <f t="shared" si="460"/>
        <v>0</v>
      </c>
      <c r="G255" s="8">
        <f t="shared" si="460"/>
        <v>0</v>
      </c>
      <c r="H255" s="8">
        <f t="shared" si="460"/>
        <v>0</v>
      </c>
      <c r="I255" s="8">
        <f t="shared" si="460"/>
        <v>0</v>
      </c>
      <c r="J255" s="8">
        <f t="shared" si="460"/>
        <v>0</v>
      </c>
      <c r="K255" s="8">
        <f t="shared" si="460"/>
        <v>0</v>
      </c>
      <c r="L255" s="8">
        <f t="shared" si="460"/>
        <v>0</v>
      </c>
      <c r="M255" s="8">
        <f t="shared" si="460"/>
        <v>0</v>
      </c>
      <c r="N255" s="8">
        <f t="shared" si="460"/>
        <v>0</v>
      </c>
      <c r="O255" s="8">
        <f t="shared" si="460"/>
        <v>0</v>
      </c>
      <c r="P255" s="8">
        <f t="shared" si="460"/>
        <v>0</v>
      </c>
      <c r="Q255" s="8">
        <f t="shared" si="460"/>
        <v>0</v>
      </c>
      <c r="R255" s="8">
        <f t="shared" si="460"/>
        <v>0</v>
      </c>
      <c r="S255" s="8">
        <f t="shared" si="460"/>
        <v>0</v>
      </c>
      <c r="T255" s="8">
        <f t="shared" si="460"/>
        <v>0</v>
      </c>
      <c r="U255" s="8">
        <f t="shared" si="460"/>
        <v>0</v>
      </c>
      <c r="V255" s="8">
        <f t="shared" si="460"/>
        <v>0</v>
      </c>
      <c r="W255" s="8">
        <f t="shared" si="460"/>
        <v>0</v>
      </c>
      <c r="X255" s="8">
        <f t="shared" si="460"/>
        <v>0</v>
      </c>
      <c r="Y255" s="8">
        <f t="shared" si="460"/>
        <v>0</v>
      </c>
      <c r="Z255" s="8">
        <f t="shared" si="460"/>
        <v>0</v>
      </c>
      <c r="AA255" s="8">
        <f t="shared" si="460"/>
        <v>0</v>
      </c>
      <c r="AB255" s="8">
        <f t="shared" si="460"/>
        <v>0</v>
      </c>
      <c r="AC255" s="8">
        <f t="shared" si="460"/>
        <v>0</v>
      </c>
      <c r="AD255" s="8">
        <f t="shared" si="460"/>
        <v>0</v>
      </c>
      <c r="AE255" s="8">
        <f t="shared" si="460"/>
        <v>0</v>
      </c>
      <c r="AF255" s="8">
        <f t="shared" si="460"/>
        <v>0</v>
      </c>
      <c r="AG255" s="8">
        <f t="shared" si="460"/>
        <v>0</v>
      </c>
      <c r="AH255" s="8">
        <f t="shared" si="460"/>
        <v>0</v>
      </c>
      <c r="AI255" s="8">
        <f t="shared" si="460"/>
        <v>0</v>
      </c>
      <c r="AJ255" s="8">
        <f t="shared" si="460"/>
        <v>0</v>
      </c>
      <c r="AK255" s="8">
        <f t="shared" si="460"/>
        <v>0</v>
      </c>
      <c r="AL255" s="8">
        <f t="shared" si="460"/>
        <v>0</v>
      </c>
      <c r="AM255" s="8">
        <f t="shared" si="460"/>
        <v>0</v>
      </c>
      <c r="AN255" s="8">
        <f t="shared" si="460"/>
        <v>0</v>
      </c>
      <c r="AO255" s="8">
        <f t="shared" si="460"/>
        <v>0</v>
      </c>
      <c r="AP255" s="8">
        <f t="shared" si="460"/>
        <v>0</v>
      </c>
      <c r="AQ255" s="8">
        <f t="shared" si="460"/>
        <v>0</v>
      </c>
      <c r="AR255" s="8">
        <f t="shared" si="460"/>
        <v>0</v>
      </c>
      <c r="AS255" s="8">
        <f t="shared" si="460"/>
        <v>0</v>
      </c>
      <c r="AT255" s="8">
        <f t="shared" si="460"/>
        <v>0</v>
      </c>
      <c r="AU255" s="8">
        <f t="shared" si="460"/>
        <v>0</v>
      </c>
      <c r="AV255" s="8">
        <f t="shared" si="460"/>
        <v>0</v>
      </c>
      <c r="AW255" s="8">
        <f t="shared" si="460"/>
        <v>0</v>
      </c>
      <c r="AX255" s="8">
        <f t="shared" si="460"/>
        <v>0</v>
      </c>
      <c r="AY255" s="8">
        <f t="shared" si="460"/>
        <v>0</v>
      </c>
      <c r="AZ255" s="8">
        <f t="shared" si="460"/>
        <v>0</v>
      </c>
      <c r="BA255" s="8">
        <f t="shared" si="460"/>
        <v>0</v>
      </c>
    </row>
    <row r="256" ht="12.75" customHeight="1">
      <c r="A256" s="18">
        <v>1.0</v>
      </c>
      <c r="B256" s="16" t="s">
        <v>301</v>
      </c>
      <c r="C256" s="35">
        <f t="shared" ref="C256:C262" si="461">H256+M256+R256+W256+AB256+AG256+AL256+AQ256+AV256+BA256</f>
        <v>0</v>
      </c>
      <c r="D256" s="17"/>
      <c r="E256" s="17"/>
      <c r="F256" s="17"/>
      <c r="G256" s="17"/>
      <c r="H256" s="36">
        <f t="shared" ref="H256:H262" si="462">SUM(D256:G256)</f>
        <v>0</v>
      </c>
      <c r="I256" s="17"/>
      <c r="J256" s="17"/>
      <c r="K256" s="17"/>
      <c r="L256" s="17"/>
      <c r="M256" s="36">
        <f t="shared" ref="M256:M262" si="463">SUM(I256:L256)</f>
        <v>0</v>
      </c>
      <c r="N256" s="17"/>
      <c r="O256" s="17"/>
      <c r="P256" s="17"/>
      <c r="Q256" s="17"/>
      <c r="R256" s="36">
        <f t="shared" ref="R256:R262" si="464">SUM(N256:Q256)</f>
        <v>0</v>
      </c>
      <c r="S256" s="17"/>
      <c r="T256" s="17"/>
      <c r="U256" s="17"/>
      <c r="V256" s="17"/>
      <c r="W256" s="36">
        <f t="shared" ref="W256:W262" si="465">SUM(S256:V256)</f>
        <v>0</v>
      </c>
      <c r="X256" s="17"/>
      <c r="Y256" s="17"/>
      <c r="Z256" s="17"/>
      <c r="AA256" s="17"/>
      <c r="AB256" s="36">
        <f t="shared" ref="AB256:AB262" si="466">SUM(X256:AA256)</f>
        <v>0</v>
      </c>
      <c r="AC256" s="17"/>
      <c r="AD256" s="17"/>
      <c r="AE256" s="17"/>
      <c r="AF256" s="17"/>
      <c r="AG256" s="36">
        <f t="shared" ref="AG256:AG262" si="467">SUM(AC256:AF256)</f>
        <v>0</v>
      </c>
      <c r="AH256" s="17"/>
      <c r="AI256" s="17"/>
      <c r="AJ256" s="17"/>
      <c r="AK256" s="17"/>
      <c r="AL256" s="36">
        <f t="shared" ref="AL256:AL262" si="468">SUM(AH256:AK256)</f>
        <v>0</v>
      </c>
      <c r="AM256" s="17"/>
      <c r="AN256" s="17"/>
      <c r="AO256" s="17"/>
      <c r="AP256" s="17"/>
      <c r="AQ256" s="36">
        <f t="shared" ref="AQ256:AQ262" si="469">SUM(AM256:AP256)</f>
        <v>0</v>
      </c>
      <c r="AR256" s="17"/>
      <c r="AS256" s="17"/>
      <c r="AT256" s="17"/>
      <c r="AU256" s="17"/>
      <c r="AV256" s="36">
        <f t="shared" ref="AV256:AV262" si="470">SUM(AR256:AU256)</f>
        <v>0</v>
      </c>
      <c r="AW256" s="17"/>
      <c r="AX256" s="17"/>
      <c r="AY256" s="17"/>
      <c r="AZ256" s="17"/>
      <c r="BA256" s="36">
        <f t="shared" ref="BA256:BA262" si="471">SUM(AW256:AZ256)</f>
        <v>0</v>
      </c>
    </row>
    <row r="257" ht="12.75" customHeight="1">
      <c r="A257" s="18">
        <v>2.0</v>
      </c>
      <c r="B257" s="16" t="s">
        <v>302</v>
      </c>
      <c r="C257" s="35">
        <f t="shared" si="461"/>
        <v>0</v>
      </c>
      <c r="D257" s="17"/>
      <c r="E257" s="17"/>
      <c r="F257" s="17"/>
      <c r="G257" s="17"/>
      <c r="H257" s="36">
        <f t="shared" si="462"/>
        <v>0</v>
      </c>
      <c r="I257" s="17"/>
      <c r="J257" s="17"/>
      <c r="K257" s="17"/>
      <c r="L257" s="17"/>
      <c r="M257" s="36">
        <f t="shared" si="463"/>
        <v>0</v>
      </c>
      <c r="N257" s="17"/>
      <c r="O257" s="17"/>
      <c r="P257" s="17"/>
      <c r="Q257" s="17"/>
      <c r="R257" s="36">
        <f t="shared" si="464"/>
        <v>0</v>
      </c>
      <c r="S257" s="17"/>
      <c r="T257" s="17"/>
      <c r="U257" s="17"/>
      <c r="V257" s="17"/>
      <c r="W257" s="36">
        <f t="shared" si="465"/>
        <v>0</v>
      </c>
      <c r="X257" s="17"/>
      <c r="Y257" s="17"/>
      <c r="Z257" s="17"/>
      <c r="AA257" s="17"/>
      <c r="AB257" s="36">
        <f t="shared" si="466"/>
        <v>0</v>
      </c>
      <c r="AC257" s="17"/>
      <c r="AD257" s="17"/>
      <c r="AE257" s="17"/>
      <c r="AF257" s="17"/>
      <c r="AG257" s="36">
        <f t="shared" si="467"/>
        <v>0</v>
      </c>
      <c r="AH257" s="17"/>
      <c r="AI257" s="17"/>
      <c r="AJ257" s="17"/>
      <c r="AK257" s="17"/>
      <c r="AL257" s="36">
        <f t="shared" si="468"/>
        <v>0</v>
      </c>
      <c r="AM257" s="17"/>
      <c r="AN257" s="17"/>
      <c r="AO257" s="17"/>
      <c r="AP257" s="17"/>
      <c r="AQ257" s="36">
        <f t="shared" si="469"/>
        <v>0</v>
      </c>
      <c r="AR257" s="17"/>
      <c r="AS257" s="17"/>
      <c r="AT257" s="17"/>
      <c r="AU257" s="17"/>
      <c r="AV257" s="36">
        <f t="shared" si="470"/>
        <v>0</v>
      </c>
      <c r="AW257" s="17"/>
      <c r="AX257" s="17"/>
      <c r="AY257" s="17"/>
      <c r="AZ257" s="17"/>
      <c r="BA257" s="36">
        <f t="shared" si="471"/>
        <v>0</v>
      </c>
    </row>
    <row r="258" ht="12.75" customHeight="1">
      <c r="A258" s="18">
        <v>3.0</v>
      </c>
      <c r="B258" s="16" t="s">
        <v>303</v>
      </c>
      <c r="C258" s="35">
        <f t="shared" si="461"/>
        <v>0</v>
      </c>
      <c r="D258" s="17"/>
      <c r="E258" s="17"/>
      <c r="F258" s="17"/>
      <c r="G258" s="17"/>
      <c r="H258" s="36">
        <f t="shared" si="462"/>
        <v>0</v>
      </c>
      <c r="I258" s="17"/>
      <c r="J258" s="17"/>
      <c r="K258" s="17"/>
      <c r="L258" s="17"/>
      <c r="M258" s="36">
        <f t="shared" si="463"/>
        <v>0</v>
      </c>
      <c r="N258" s="17"/>
      <c r="O258" s="17"/>
      <c r="P258" s="17"/>
      <c r="Q258" s="17"/>
      <c r="R258" s="36">
        <f t="shared" si="464"/>
        <v>0</v>
      </c>
      <c r="S258" s="17"/>
      <c r="T258" s="17"/>
      <c r="U258" s="17"/>
      <c r="V258" s="17"/>
      <c r="W258" s="36">
        <f t="shared" si="465"/>
        <v>0</v>
      </c>
      <c r="X258" s="17"/>
      <c r="Y258" s="17"/>
      <c r="Z258" s="17"/>
      <c r="AA258" s="17"/>
      <c r="AB258" s="36">
        <f t="shared" si="466"/>
        <v>0</v>
      </c>
      <c r="AC258" s="17"/>
      <c r="AD258" s="17"/>
      <c r="AE258" s="17"/>
      <c r="AF258" s="17"/>
      <c r="AG258" s="36">
        <f t="shared" si="467"/>
        <v>0</v>
      </c>
      <c r="AH258" s="17"/>
      <c r="AI258" s="17"/>
      <c r="AJ258" s="17"/>
      <c r="AK258" s="17"/>
      <c r="AL258" s="36">
        <f t="shared" si="468"/>
        <v>0</v>
      </c>
      <c r="AM258" s="17"/>
      <c r="AN258" s="17"/>
      <c r="AO258" s="17"/>
      <c r="AP258" s="17"/>
      <c r="AQ258" s="36">
        <f t="shared" si="469"/>
        <v>0</v>
      </c>
      <c r="AR258" s="17"/>
      <c r="AS258" s="17"/>
      <c r="AT258" s="17"/>
      <c r="AU258" s="17"/>
      <c r="AV258" s="36">
        <f t="shared" si="470"/>
        <v>0</v>
      </c>
      <c r="AW258" s="17"/>
      <c r="AX258" s="17"/>
      <c r="AY258" s="17"/>
      <c r="AZ258" s="17"/>
      <c r="BA258" s="36">
        <f t="shared" si="471"/>
        <v>0</v>
      </c>
    </row>
    <row r="259" ht="12.75" customHeight="1">
      <c r="A259" s="18">
        <v>4.0</v>
      </c>
      <c r="B259" s="16" t="s">
        <v>304</v>
      </c>
      <c r="C259" s="35">
        <f t="shared" si="461"/>
        <v>0</v>
      </c>
      <c r="D259" s="17"/>
      <c r="E259" s="17"/>
      <c r="F259" s="17"/>
      <c r="G259" s="17"/>
      <c r="H259" s="36">
        <f t="shared" si="462"/>
        <v>0</v>
      </c>
      <c r="I259" s="17"/>
      <c r="J259" s="17"/>
      <c r="K259" s="17"/>
      <c r="L259" s="17"/>
      <c r="M259" s="36">
        <f t="shared" si="463"/>
        <v>0</v>
      </c>
      <c r="N259" s="17"/>
      <c r="O259" s="17"/>
      <c r="P259" s="17"/>
      <c r="Q259" s="17"/>
      <c r="R259" s="36">
        <f t="shared" si="464"/>
        <v>0</v>
      </c>
      <c r="S259" s="17"/>
      <c r="T259" s="17"/>
      <c r="U259" s="17"/>
      <c r="V259" s="17"/>
      <c r="W259" s="36">
        <f t="shared" si="465"/>
        <v>0</v>
      </c>
      <c r="X259" s="17"/>
      <c r="Y259" s="17"/>
      <c r="Z259" s="17"/>
      <c r="AA259" s="17"/>
      <c r="AB259" s="36">
        <f t="shared" si="466"/>
        <v>0</v>
      </c>
      <c r="AC259" s="17"/>
      <c r="AD259" s="17"/>
      <c r="AE259" s="17"/>
      <c r="AF259" s="17"/>
      <c r="AG259" s="36">
        <f t="shared" si="467"/>
        <v>0</v>
      </c>
      <c r="AH259" s="17"/>
      <c r="AI259" s="17"/>
      <c r="AJ259" s="17"/>
      <c r="AK259" s="17"/>
      <c r="AL259" s="36">
        <f t="shared" si="468"/>
        <v>0</v>
      </c>
      <c r="AM259" s="17"/>
      <c r="AN259" s="17"/>
      <c r="AO259" s="17"/>
      <c r="AP259" s="17"/>
      <c r="AQ259" s="36">
        <f t="shared" si="469"/>
        <v>0</v>
      </c>
      <c r="AR259" s="17"/>
      <c r="AS259" s="17"/>
      <c r="AT259" s="17"/>
      <c r="AU259" s="17"/>
      <c r="AV259" s="36">
        <f t="shared" si="470"/>
        <v>0</v>
      </c>
      <c r="AW259" s="17"/>
      <c r="AX259" s="17"/>
      <c r="AY259" s="17"/>
      <c r="AZ259" s="17"/>
      <c r="BA259" s="36">
        <f t="shared" si="471"/>
        <v>0</v>
      </c>
    </row>
    <row r="260" ht="12.75" customHeight="1">
      <c r="A260" s="18">
        <v>5.0</v>
      </c>
      <c r="B260" s="16" t="s">
        <v>305</v>
      </c>
      <c r="C260" s="35">
        <f t="shared" si="461"/>
        <v>0</v>
      </c>
      <c r="D260" s="17"/>
      <c r="E260" s="17"/>
      <c r="F260" s="17"/>
      <c r="G260" s="17"/>
      <c r="H260" s="36">
        <f t="shared" si="462"/>
        <v>0</v>
      </c>
      <c r="I260" s="17"/>
      <c r="J260" s="17"/>
      <c r="K260" s="17"/>
      <c r="L260" s="17"/>
      <c r="M260" s="36">
        <f t="shared" si="463"/>
        <v>0</v>
      </c>
      <c r="N260" s="17"/>
      <c r="O260" s="17"/>
      <c r="P260" s="17"/>
      <c r="Q260" s="17"/>
      <c r="R260" s="36">
        <f t="shared" si="464"/>
        <v>0</v>
      </c>
      <c r="S260" s="17"/>
      <c r="T260" s="17"/>
      <c r="U260" s="17"/>
      <c r="V260" s="17"/>
      <c r="W260" s="36">
        <f t="shared" si="465"/>
        <v>0</v>
      </c>
      <c r="X260" s="17"/>
      <c r="Y260" s="17"/>
      <c r="Z260" s="17"/>
      <c r="AA260" s="17"/>
      <c r="AB260" s="36">
        <f t="shared" si="466"/>
        <v>0</v>
      </c>
      <c r="AC260" s="17"/>
      <c r="AD260" s="17"/>
      <c r="AE260" s="17"/>
      <c r="AF260" s="17"/>
      <c r="AG260" s="36">
        <f t="shared" si="467"/>
        <v>0</v>
      </c>
      <c r="AH260" s="17"/>
      <c r="AI260" s="17"/>
      <c r="AJ260" s="17"/>
      <c r="AK260" s="17"/>
      <c r="AL260" s="36">
        <f t="shared" si="468"/>
        <v>0</v>
      </c>
      <c r="AM260" s="17"/>
      <c r="AN260" s="17"/>
      <c r="AO260" s="17"/>
      <c r="AP260" s="17"/>
      <c r="AQ260" s="36">
        <f t="shared" si="469"/>
        <v>0</v>
      </c>
      <c r="AR260" s="17"/>
      <c r="AS260" s="17"/>
      <c r="AT260" s="17"/>
      <c r="AU260" s="17"/>
      <c r="AV260" s="36">
        <f t="shared" si="470"/>
        <v>0</v>
      </c>
      <c r="AW260" s="17"/>
      <c r="AX260" s="17"/>
      <c r="AY260" s="17"/>
      <c r="AZ260" s="17"/>
      <c r="BA260" s="36">
        <f t="shared" si="471"/>
        <v>0</v>
      </c>
    </row>
    <row r="261" ht="12.75" customHeight="1">
      <c r="A261" s="18">
        <v>6.0</v>
      </c>
      <c r="B261" s="16" t="s">
        <v>306</v>
      </c>
      <c r="C261" s="35">
        <f t="shared" si="461"/>
        <v>0</v>
      </c>
      <c r="D261" s="17"/>
      <c r="E261" s="17"/>
      <c r="F261" s="17"/>
      <c r="G261" s="17"/>
      <c r="H261" s="36">
        <f t="shared" si="462"/>
        <v>0</v>
      </c>
      <c r="I261" s="17"/>
      <c r="J261" s="17"/>
      <c r="K261" s="17"/>
      <c r="L261" s="17"/>
      <c r="M261" s="36">
        <f t="shared" si="463"/>
        <v>0</v>
      </c>
      <c r="N261" s="17"/>
      <c r="O261" s="17"/>
      <c r="P261" s="17"/>
      <c r="Q261" s="17"/>
      <c r="R261" s="36">
        <f t="shared" si="464"/>
        <v>0</v>
      </c>
      <c r="S261" s="17"/>
      <c r="T261" s="17"/>
      <c r="U261" s="17"/>
      <c r="V261" s="17"/>
      <c r="W261" s="36">
        <f t="shared" si="465"/>
        <v>0</v>
      </c>
      <c r="X261" s="17"/>
      <c r="Y261" s="17"/>
      <c r="Z261" s="17"/>
      <c r="AA261" s="17"/>
      <c r="AB261" s="36">
        <f t="shared" si="466"/>
        <v>0</v>
      </c>
      <c r="AC261" s="17"/>
      <c r="AD261" s="17"/>
      <c r="AE261" s="17"/>
      <c r="AF261" s="17"/>
      <c r="AG261" s="36">
        <f t="shared" si="467"/>
        <v>0</v>
      </c>
      <c r="AH261" s="17"/>
      <c r="AI261" s="17"/>
      <c r="AJ261" s="17"/>
      <c r="AK261" s="17"/>
      <c r="AL261" s="36">
        <f t="shared" si="468"/>
        <v>0</v>
      </c>
      <c r="AM261" s="17"/>
      <c r="AN261" s="17"/>
      <c r="AO261" s="17"/>
      <c r="AP261" s="17"/>
      <c r="AQ261" s="36">
        <f t="shared" si="469"/>
        <v>0</v>
      </c>
      <c r="AR261" s="17"/>
      <c r="AS261" s="17"/>
      <c r="AT261" s="17"/>
      <c r="AU261" s="17"/>
      <c r="AV261" s="36">
        <f t="shared" si="470"/>
        <v>0</v>
      </c>
      <c r="AW261" s="17"/>
      <c r="AX261" s="17"/>
      <c r="AY261" s="17"/>
      <c r="AZ261" s="17"/>
      <c r="BA261" s="36">
        <f t="shared" si="471"/>
        <v>0</v>
      </c>
    </row>
    <row r="262" ht="12.75" customHeight="1">
      <c r="A262" s="18">
        <v>7.0</v>
      </c>
      <c r="B262" s="16" t="s">
        <v>307</v>
      </c>
      <c r="C262" s="35">
        <f t="shared" si="461"/>
        <v>0</v>
      </c>
      <c r="D262" s="17"/>
      <c r="E262" s="17"/>
      <c r="F262" s="17"/>
      <c r="G262" s="17"/>
      <c r="H262" s="36">
        <f t="shared" si="462"/>
        <v>0</v>
      </c>
      <c r="I262" s="17"/>
      <c r="J262" s="17"/>
      <c r="K262" s="17"/>
      <c r="L262" s="17"/>
      <c r="M262" s="36">
        <f t="shared" si="463"/>
        <v>0</v>
      </c>
      <c r="N262" s="17"/>
      <c r="O262" s="17"/>
      <c r="P262" s="17"/>
      <c r="Q262" s="17"/>
      <c r="R262" s="36">
        <f t="shared" si="464"/>
        <v>0</v>
      </c>
      <c r="S262" s="17"/>
      <c r="T262" s="17"/>
      <c r="U262" s="17"/>
      <c r="V262" s="17"/>
      <c r="W262" s="36">
        <f t="shared" si="465"/>
        <v>0</v>
      </c>
      <c r="X262" s="17"/>
      <c r="Y262" s="17"/>
      <c r="Z262" s="17"/>
      <c r="AA262" s="17"/>
      <c r="AB262" s="36">
        <f t="shared" si="466"/>
        <v>0</v>
      </c>
      <c r="AC262" s="17"/>
      <c r="AD262" s="17"/>
      <c r="AE262" s="17"/>
      <c r="AF262" s="17"/>
      <c r="AG262" s="36">
        <f t="shared" si="467"/>
        <v>0</v>
      </c>
      <c r="AH262" s="17"/>
      <c r="AI262" s="17"/>
      <c r="AJ262" s="17"/>
      <c r="AK262" s="17"/>
      <c r="AL262" s="36">
        <f t="shared" si="468"/>
        <v>0</v>
      </c>
      <c r="AM262" s="17"/>
      <c r="AN262" s="17"/>
      <c r="AO262" s="17"/>
      <c r="AP262" s="17"/>
      <c r="AQ262" s="36">
        <f t="shared" si="469"/>
        <v>0</v>
      </c>
      <c r="AR262" s="17"/>
      <c r="AS262" s="17"/>
      <c r="AT262" s="17"/>
      <c r="AU262" s="17"/>
      <c r="AV262" s="36">
        <f t="shared" si="470"/>
        <v>0</v>
      </c>
      <c r="AW262" s="17"/>
      <c r="AX262" s="17"/>
      <c r="AY262" s="17"/>
      <c r="AZ262" s="17"/>
      <c r="BA262" s="36">
        <f t="shared" si="471"/>
        <v>0</v>
      </c>
    </row>
    <row r="263" ht="12.75" customHeight="1">
      <c r="A263" s="21"/>
      <c r="B263" s="22" t="s">
        <v>308</v>
      </c>
      <c r="C263" s="23" t="str">
        <f t="shared" ref="C263:BA263" si="472">+C255+C3</f>
        <v>#REF!</v>
      </c>
      <c r="D263" s="23">
        <f t="shared" si="472"/>
        <v>126.199425</v>
      </c>
      <c r="E263" s="23">
        <f t="shared" si="472"/>
        <v>323.525925</v>
      </c>
      <c r="F263" s="23">
        <f t="shared" si="472"/>
        <v>304.872335</v>
      </c>
      <c r="G263" s="23">
        <f t="shared" si="472"/>
        <v>286.280925</v>
      </c>
      <c r="H263" s="23" t="str">
        <f t="shared" si="472"/>
        <v>#REF!</v>
      </c>
      <c r="I263" s="23">
        <f t="shared" si="472"/>
        <v>0.298149</v>
      </c>
      <c r="J263" s="23">
        <f t="shared" si="472"/>
        <v>12.794899</v>
      </c>
      <c r="K263" s="23">
        <f t="shared" si="472"/>
        <v>1.557024</v>
      </c>
      <c r="L263" s="23">
        <f t="shared" si="472"/>
        <v>1.407024</v>
      </c>
      <c r="M263" s="23">
        <f t="shared" si="472"/>
        <v>16.057096</v>
      </c>
      <c r="N263" s="23">
        <f t="shared" si="472"/>
        <v>0.224251</v>
      </c>
      <c r="O263" s="23">
        <f t="shared" si="472"/>
        <v>4.636251</v>
      </c>
      <c r="P263" s="23">
        <f t="shared" si="472"/>
        <v>0.770251</v>
      </c>
      <c r="Q263" s="23">
        <f t="shared" si="472"/>
        <v>0.540251</v>
      </c>
      <c r="R263" s="23">
        <f t="shared" si="472"/>
        <v>6.171004</v>
      </c>
      <c r="S263" s="23">
        <f t="shared" si="472"/>
        <v>0.155454</v>
      </c>
      <c r="T263" s="23">
        <f t="shared" si="472"/>
        <v>6.719454</v>
      </c>
      <c r="U263" s="23">
        <f t="shared" si="472"/>
        <v>0.722454</v>
      </c>
      <c r="V263" s="23">
        <f t="shared" si="472"/>
        <v>0.492454</v>
      </c>
      <c r="W263" s="23">
        <f t="shared" si="472"/>
        <v>8.089816</v>
      </c>
      <c r="X263" s="23">
        <f t="shared" si="472"/>
        <v>0.236662</v>
      </c>
      <c r="Y263" s="23">
        <f t="shared" si="472"/>
        <v>8.946662</v>
      </c>
      <c r="Z263" s="23">
        <f t="shared" si="472"/>
        <v>0.812662</v>
      </c>
      <c r="AA263" s="23">
        <f t="shared" si="472"/>
        <v>0.582662</v>
      </c>
      <c r="AB263" s="23">
        <f t="shared" si="472"/>
        <v>10.578648</v>
      </c>
      <c r="AC263" s="23">
        <f t="shared" si="472"/>
        <v>0.165</v>
      </c>
      <c r="AD263" s="23">
        <f t="shared" si="472"/>
        <v>0.165</v>
      </c>
      <c r="AE263" s="23">
        <f t="shared" si="472"/>
        <v>0.315</v>
      </c>
      <c r="AF263" s="23">
        <f t="shared" si="472"/>
        <v>0.165</v>
      </c>
      <c r="AG263" s="23">
        <f t="shared" si="472"/>
        <v>0.81</v>
      </c>
      <c r="AH263" s="23">
        <f t="shared" si="472"/>
        <v>0.234173</v>
      </c>
      <c r="AI263" s="23">
        <f t="shared" si="472"/>
        <v>10.087423</v>
      </c>
      <c r="AJ263" s="23">
        <f t="shared" si="472"/>
        <v>1.305298</v>
      </c>
      <c r="AK263" s="23">
        <f t="shared" si="472"/>
        <v>1.235298</v>
      </c>
      <c r="AL263" s="23">
        <f t="shared" si="472"/>
        <v>12.872192</v>
      </c>
      <c r="AM263" s="23">
        <f t="shared" si="472"/>
        <v>0.236489</v>
      </c>
      <c r="AN263" s="23">
        <f t="shared" si="472"/>
        <v>16.327489</v>
      </c>
      <c r="AO263" s="23">
        <f t="shared" si="472"/>
        <v>1.245489</v>
      </c>
      <c r="AP263" s="23">
        <f t="shared" si="472"/>
        <v>1.175489</v>
      </c>
      <c r="AQ263" s="23">
        <f t="shared" si="472"/>
        <v>18.994956</v>
      </c>
      <c r="AR263" s="23">
        <f t="shared" si="472"/>
        <v>0.226677</v>
      </c>
      <c r="AS263" s="23">
        <f t="shared" si="472"/>
        <v>6.736427</v>
      </c>
      <c r="AT263" s="23">
        <f t="shared" si="472"/>
        <v>0.770552</v>
      </c>
      <c r="AU263" s="23">
        <f t="shared" si="472"/>
        <v>0.540552</v>
      </c>
      <c r="AV263" s="23">
        <f t="shared" si="472"/>
        <v>8.274208</v>
      </c>
      <c r="AW263" s="23">
        <f t="shared" si="472"/>
        <v>0.218183</v>
      </c>
      <c r="AX263" s="23">
        <f t="shared" si="472"/>
        <v>8.853933</v>
      </c>
      <c r="AY263" s="23">
        <f t="shared" si="472"/>
        <v>0.762058</v>
      </c>
      <c r="AZ263" s="23">
        <f t="shared" si="472"/>
        <v>0.532058</v>
      </c>
      <c r="BA263" s="23">
        <f t="shared" si="472"/>
        <v>10.366232</v>
      </c>
    </row>
    <row r="264" ht="12.75" customHeight="1">
      <c r="A264" s="24"/>
      <c r="B264" s="4"/>
      <c r="C264" s="52"/>
      <c r="D264" s="25"/>
      <c r="E264" s="25"/>
      <c r="F264" s="25"/>
      <c r="G264" s="25"/>
      <c r="H264" s="52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</row>
    <row r="265" ht="12.75" customHeight="1">
      <c r="A265" s="24"/>
      <c r="B265" s="4"/>
      <c r="C265" s="52"/>
      <c r="D265" s="25"/>
      <c r="E265" s="25"/>
      <c r="F265" s="25"/>
      <c r="G265" s="25"/>
      <c r="H265" s="5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</row>
    <row r="266" ht="12.75" customHeight="1">
      <c r="A266" s="24"/>
      <c r="B266" s="4"/>
      <c r="C266" s="52"/>
      <c r="D266" s="25"/>
      <c r="E266" s="25"/>
      <c r="F266" s="25"/>
      <c r="G266" s="25"/>
      <c r="H266" s="52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</row>
    <row r="267" ht="12.75" customHeight="1">
      <c r="A267" s="24"/>
      <c r="B267" s="4"/>
      <c r="C267" s="52"/>
      <c r="D267" s="25"/>
      <c r="E267" s="25"/>
      <c r="F267" s="25"/>
      <c r="G267" s="25"/>
      <c r="H267" s="52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</row>
    <row r="268" ht="12.75" customHeight="1">
      <c r="A268" s="24"/>
      <c r="B268" s="4"/>
      <c r="C268" s="52"/>
      <c r="D268" s="25"/>
      <c r="E268" s="25"/>
      <c r="F268" s="25"/>
      <c r="G268" s="25"/>
      <c r="H268" s="52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</row>
    <row r="269" ht="12.75" customHeight="1">
      <c r="A269" s="24"/>
      <c r="B269" s="4"/>
      <c r="C269" s="52"/>
      <c r="D269" s="25"/>
      <c r="E269" s="25"/>
      <c r="F269" s="25"/>
      <c r="G269" s="25"/>
      <c r="H269" s="52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</row>
    <row r="270" ht="12.75" customHeight="1">
      <c r="A270" s="24"/>
      <c r="B270" s="4"/>
      <c r="C270" s="52"/>
      <c r="D270" s="25"/>
      <c r="E270" s="25"/>
      <c r="F270" s="25"/>
      <c r="G270" s="25"/>
      <c r="H270" s="52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</row>
    <row r="271" ht="12.75" customHeight="1">
      <c r="A271" s="24"/>
      <c r="B271" s="4"/>
      <c r="C271" s="52"/>
      <c r="D271" s="25"/>
      <c r="E271" s="25"/>
      <c r="F271" s="25"/>
      <c r="G271" s="25"/>
      <c r="H271" s="52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</row>
    <row r="272" ht="12.75" customHeight="1">
      <c r="A272" s="24"/>
      <c r="B272" s="4"/>
      <c r="C272" s="52"/>
      <c r="D272" s="25"/>
      <c r="E272" s="25"/>
      <c r="F272" s="25"/>
      <c r="G272" s="25"/>
      <c r="H272" s="52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</row>
    <row r="273" ht="12.75" customHeight="1">
      <c r="A273" s="24"/>
      <c r="B273" s="4"/>
      <c r="C273" s="52"/>
      <c r="D273" s="25"/>
      <c r="E273" s="25"/>
      <c r="F273" s="25"/>
      <c r="G273" s="25"/>
      <c r="H273" s="52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</row>
    <row r="274" ht="12.75" customHeight="1">
      <c r="A274" s="24"/>
      <c r="B274" s="4"/>
      <c r="C274" s="52"/>
      <c r="D274" s="25"/>
      <c r="E274" s="25"/>
      <c r="F274" s="25"/>
      <c r="G274" s="25"/>
      <c r="H274" s="52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</row>
    <row r="275" ht="12.75" customHeight="1">
      <c r="A275" s="24"/>
      <c r="B275" s="4"/>
      <c r="C275" s="52"/>
      <c r="D275" s="25"/>
      <c r="E275" s="25"/>
      <c r="F275" s="25"/>
      <c r="G275" s="25"/>
      <c r="H275" s="52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</row>
    <row r="276" ht="12.75" customHeight="1">
      <c r="A276" s="24"/>
      <c r="B276" s="4"/>
      <c r="C276" s="52"/>
      <c r="D276" s="25"/>
      <c r="E276" s="25"/>
      <c r="F276" s="25"/>
      <c r="G276" s="25"/>
      <c r="H276" s="52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</row>
    <row r="277" ht="12.75" customHeight="1">
      <c r="A277" s="24"/>
      <c r="B277" s="4"/>
      <c r="C277" s="52"/>
      <c r="D277" s="25"/>
      <c r="E277" s="25"/>
      <c r="F277" s="25"/>
      <c r="G277" s="25"/>
      <c r="H277" s="52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</row>
    <row r="278" ht="12.75" customHeight="1">
      <c r="A278" s="24"/>
      <c r="B278" s="4"/>
      <c r="C278" s="52"/>
      <c r="D278" s="25"/>
      <c r="E278" s="25"/>
      <c r="F278" s="25"/>
      <c r="G278" s="25"/>
      <c r="H278" s="52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</row>
    <row r="279" ht="12.75" customHeight="1">
      <c r="A279" s="24"/>
      <c r="B279" s="4"/>
      <c r="C279" s="52"/>
      <c r="D279" s="25"/>
      <c r="E279" s="25"/>
      <c r="F279" s="25"/>
      <c r="G279" s="25"/>
      <c r="H279" s="52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</row>
    <row r="280" ht="12.75" customHeight="1">
      <c r="A280" s="24"/>
      <c r="B280" s="4"/>
      <c r="C280" s="52"/>
      <c r="D280" s="25"/>
      <c r="E280" s="25"/>
      <c r="F280" s="25"/>
      <c r="G280" s="25"/>
      <c r="H280" s="52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</row>
    <row r="281" ht="12.75" customHeight="1">
      <c r="A281" s="24"/>
      <c r="B281" s="4"/>
      <c r="C281" s="52"/>
      <c r="D281" s="25"/>
      <c r="E281" s="25"/>
      <c r="F281" s="25"/>
      <c r="G281" s="25"/>
      <c r="H281" s="52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</row>
    <row r="282" ht="12.75" customHeight="1">
      <c r="A282" s="24"/>
      <c r="B282" s="4"/>
      <c r="C282" s="52"/>
      <c r="D282" s="25"/>
      <c r="E282" s="25"/>
      <c r="F282" s="25"/>
      <c r="G282" s="25"/>
      <c r="H282" s="52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</row>
    <row r="283" ht="12.75" customHeight="1">
      <c r="A283" s="24"/>
      <c r="B283" s="4"/>
      <c r="C283" s="52"/>
      <c r="D283" s="25"/>
      <c r="E283" s="25"/>
      <c r="F283" s="25"/>
      <c r="G283" s="25"/>
      <c r="H283" s="52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</row>
    <row r="284" ht="12.75" customHeight="1">
      <c r="A284" s="24"/>
      <c r="B284" s="4"/>
      <c r="C284" s="52"/>
      <c r="D284" s="25"/>
      <c r="E284" s="25"/>
      <c r="F284" s="25"/>
      <c r="G284" s="25"/>
      <c r="H284" s="52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</row>
    <row r="285" ht="12.75" customHeight="1">
      <c r="A285" s="24"/>
      <c r="B285" s="4"/>
      <c r="C285" s="52"/>
      <c r="D285" s="25"/>
      <c r="E285" s="25"/>
      <c r="F285" s="25"/>
      <c r="G285" s="25"/>
      <c r="H285" s="52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</row>
    <row r="286" ht="12.75" customHeight="1">
      <c r="A286" s="24"/>
      <c r="B286" s="4"/>
      <c r="C286" s="52"/>
      <c r="D286" s="25"/>
      <c r="E286" s="25"/>
      <c r="F286" s="25"/>
      <c r="G286" s="25"/>
      <c r="H286" s="5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</row>
    <row r="287" ht="12.75" customHeight="1">
      <c r="A287" s="24"/>
      <c r="B287" s="4"/>
      <c r="C287" s="52"/>
      <c r="D287" s="25"/>
      <c r="E287" s="25"/>
      <c r="F287" s="25"/>
      <c r="G287" s="25"/>
      <c r="H287" s="52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</row>
    <row r="288" ht="12.75" customHeight="1">
      <c r="A288" s="24"/>
      <c r="B288" s="4"/>
      <c r="C288" s="52"/>
      <c r="D288" s="25"/>
      <c r="E288" s="25"/>
      <c r="F288" s="25"/>
      <c r="G288" s="25"/>
      <c r="H288" s="52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</row>
    <row r="289" ht="12.75" customHeight="1">
      <c r="A289" s="24"/>
      <c r="B289" s="4"/>
      <c r="C289" s="52"/>
      <c r="D289" s="25"/>
      <c r="E289" s="25"/>
      <c r="F289" s="25"/>
      <c r="G289" s="25"/>
      <c r="H289" s="52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</row>
    <row r="290" ht="12.75" customHeight="1">
      <c r="A290" s="24"/>
      <c r="B290" s="4"/>
      <c r="C290" s="52"/>
      <c r="D290" s="25"/>
      <c r="E290" s="25"/>
      <c r="F290" s="25"/>
      <c r="G290" s="25"/>
      <c r="H290" s="5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</row>
    <row r="291" ht="12.75" customHeight="1">
      <c r="A291" s="24"/>
      <c r="B291" s="4"/>
      <c r="C291" s="52"/>
      <c r="D291" s="25"/>
      <c r="E291" s="25"/>
      <c r="F291" s="25"/>
      <c r="G291" s="25"/>
      <c r="H291" s="52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</row>
    <row r="292" ht="12.75" customHeight="1">
      <c r="A292" s="24"/>
      <c r="B292" s="4"/>
      <c r="C292" s="52"/>
      <c r="D292" s="25"/>
      <c r="E292" s="25"/>
      <c r="F292" s="25"/>
      <c r="G292" s="25"/>
      <c r="H292" s="52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</row>
    <row r="293" ht="12.75" customHeight="1">
      <c r="A293" s="24"/>
      <c r="B293" s="4"/>
      <c r="C293" s="52"/>
      <c r="D293" s="25"/>
      <c r="E293" s="25"/>
      <c r="F293" s="25"/>
      <c r="G293" s="25"/>
      <c r="H293" s="52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</row>
    <row r="294" ht="12.75" customHeight="1">
      <c r="A294" s="24"/>
      <c r="B294" s="4"/>
      <c r="C294" s="52"/>
      <c r="D294" s="25"/>
      <c r="E294" s="25"/>
      <c r="F294" s="25"/>
      <c r="G294" s="25"/>
      <c r="H294" s="52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</row>
    <row r="295" ht="12.75" customHeight="1">
      <c r="A295" s="24"/>
      <c r="B295" s="4"/>
      <c r="C295" s="52"/>
      <c r="D295" s="25"/>
      <c r="E295" s="25"/>
      <c r="F295" s="25"/>
      <c r="G295" s="25"/>
      <c r="H295" s="52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</row>
    <row r="296" ht="12.75" customHeight="1">
      <c r="A296" s="24"/>
      <c r="B296" s="4"/>
      <c r="C296" s="52"/>
      <c r="D296" s="25"/>
      <c r="E296" s="25"/>
      <c r="F296" s="25"/>
      <c r="G296" s="25"/>
      <c r="H296" s="52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</row>
    <row r="297" ht="12.75" customHeight="1">
      <c r="A297" s="24"/>
      <c r="B297" s="4"/>
      <c r="C297" s="52"/>
      <c r="D297" s="25"/>
      <c r="E297" s="25"/>
      <c r="F297" s="25"/>
      <c r="G297" s="25"/>
      <c r="H297" s="52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</row>
    <row r="298" ht="12.75" customHeight="1">
      <c r="A298" s="24"/>
      <c r="B298" s="4"/>
      <c r="C298" s="52"/>
      <c r="D298" s="25"/>
      <c r="E298" s="25"/>
      <c r="F298" s="25"/>
      <c r="G298" s="25"/>
      <c r="H298" s="52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</row>
    <row r="299" ht="12.75" customHeight="1">
      <c r="A299" s="24"/>
      <c r="B299" s="4"/>
      <c r="C299" s="52"/>
      <c r="D299" s="25"/>
      <c r="E299" s="25"/>
      <c r="F299" s="25"/>
      <c r="G299" s="25"/>
      <c r="H299" s="52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</row>
    <row r="300" ht="12.75" customHeight="1">
      <c r="A300" s="24"/>
      <c r="B300" s="4"/>
      <c r="C300" s="52"/>
      <c r="D300" s="25"/>
      <c r="E300" s="25"/>
      <c r="F300" s="25"/>
      <c r="G300" s="25"/>
      <c r="H300" s="52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</row>
    <row r="301" ht="12.75" customHeight="1">
      <c r="A301" s="24"/>
      <c r="B301" s="4"/>
      <c r="C301" s="52"/>
      <c r="D301" s="25"/>
      <c r="E301" s="25"/>
      <c r="F301" s="25"/>
      <c r="G301" s="25"/>
      <c r="H301" s="52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</row>
    <row r="302" ht="12.75" customHeight="1">
      <c r="A302" s="24"/>
      <c r="B302" s="4"/>
      <c r="C302" s="52"/>
      <c r="D302" s="25"/>
      <c r="E302" s="25"/>
      <c r="F302" s="25"/>
      <c r="G302" s="25"/>
      <c r="H302" s="52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</row>
    <row r="303" ht="12.75" customHeight="1">
      <c r="A303" s="24"/>
      <c r="B303" s="4"/>
      <c r="C303" s="52"/>
      <c r="D303" s="25"/>
      <c r="E303" s="25"/>
      <c r="F303" s="25"/>
      <c r="G303" s="25"/>
      <c r="H303" s="52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</row>
    <row r="304" ht="12.75" customHeight="1">
      <c r="A304" s="24"/>
      <c r="B304" s="4"/>
      <c r="C304" s="52"/>
      <c r="D304" s="25"/>
      <c r="E304" s="25"/>
      <c r="F304" s="25"/>
      <c r="G304" s="25"/>
      <c r="H304" s="52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</row>
    <row r="305" ht="12.75" customHeight="1">
      <c r="A305" s="24"/>
      <c r="B305" s="4"/>
      <c r="C305" s="52"/>
      <c r="D305" s="25"/>
      <c r="E305" s="25"/>
      <c r="F305" s="25"/>
      <c r="G305" s="25"/>
      <c r="H305" s="52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</row>
    <row r="306" ht="12.75" customHeight="1">
      <c r="A306" s="24"/>
      <c r="B306" s="4"/>
      <c r="C306" s="52"/>
      <c r="D306" s="25"/>
      <c r="E306" s="25"/>
      <c r="F306" s="25"/>
      <c r="G306" s="25"/>
      <c r="H306" s="52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</row>
    <row r="307" ht="12.75" customHeight="1">
      <c r="A307" s="24"/>
      <c r="B307" s="4"/>
      <c r="C307" s="52"/>
      <c r="D307" s="25"/>
      <c r="E307" s="25"/>
      <c r="F307" s="25"/>
      <c r="G307" s="25"/>
      <c r="H307" s="52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</row>
    <row r="308" ht="12.75" customHeight="1">
      <c r="A308" s="24"/>
      <c r="B308" s="4"/>
      <c r="C308" s="52"/>
      <c r="D308" s="25"/>
      <c r="E308" s="25"/>
      <c r="F308" s="25"/>
      <c r="G308" s="25"/>
      <c r="H308" s="52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</row>
    <row r="309" ht="12.75" customHeight="1">
      <c r="A309" s="24"/>
      <c r="B309" s="4"/>
      <c r="C309" s="52"/>
      <c r="D309" s="25"/>
      <c r="E309" s="25"/>
      <c r="F309" s="25"/>
      <c r="G309" s="25"/>
      <c r="H309" s="52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</row>
    <row r="310" ht="12.75" customHeight="1">
      <c r="A310" s="24"/>
      <c r="B310" s="4"/>
      <c r="C310" s="52"/>
      <c r="D310" s="25"/>
      <c r="E310" s="25"/>
      <c r="F310" s="25"/>
      <c r="G310" s="25"/>
      <c r="H310" s="52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</row>
    <row r="311" ht="12.75" customHeight="1">
      <c r="A311" s="24"/>
      <c r="B311" s="4"/>
      <c r="C311" s="52"/>
      <c r="D311" s="25"/>
      <c r="E311" s="25"/>
      <c r="F311" s="25"/>
      <c r="G311" s="25"/>
      <c r="H311" s="5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</row>
    <row r="312" ht="12.75" customHeight="1">
      <c r="A312" s="24"/>
      <c r="B312" s="4"/>
      <c r="C312" s="52"/>
      <c r="D312" s="25"/>
      <c r="E312" s="25"/>
      <c r="F312" s="25"/>
      <c r="G312" s="25"/>
      <c r="H312" s="52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</row>
    <row r="313" ht="12.75" customHeight="1">
      <c r="A313" s="24"/>
      <c r="B313" s="4"/>
      <c r="C313" s="52"/>
      <c r="D313" s="25"/>
      <c r="E313" s="25"/>
      <c r="F313" s="25"/>
      <c r="G313" s="25"/>
      <c r="H313" s="52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</row>
    <row r="314" ht="12.75" customHeight="1">
      <c r="A314" s="24"/>
      <c r="B314" s="4"/>
      <c r="C314" s="52"/>
      <c r="D314" s="25"/>
      <c r="E314" s="25"/>
      <c r="F314" s="25"/>
      <c r="G314" s="25"/>
      <c r="H314" s="52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</row>
    <row r="315" ht="12.75" customHeight="1">
      <c r="A315" s="24"/>
      <c r="B315" s="4"/>
      <c r="C315" s="52"/>
      <c r="D315" s="25"/>
      <c r="E315" s="25"/>
      <c r="F315" s="25"/>
      <c r="G315" s="25"/>
      <c r="H315" s="52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</row>
    <row r="316" ht="12.75" customHeight="1">
      <c r="A316" s="24"/>
      <c r="B316" s="4"/>
      <c r="C316" s="52"/>
      <c r="D316" s="25"/>
      <c r="E316" s="25"/>
      <c r="F316" s="25"/>
      <c r="G316" s="25"/>
      <c r="H316" s="52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</row>
    <row r="317" ht="12.75" customHeight="1">
      <c r="A317" s="24"/>
      <c r="B317" s="4"/>
      <c r="C317" s="52"/>
      <c r="D317" s="25"/>
      <c r="E317" s="25"/>
      <c r="F317" s="25"/>
      <c r="G317" s="25"/>
      <c r="H317" s="52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</row>
    <row r="318" ht="12.75" customHeight="1">
      <c r="A318" s="24"/>
      <c r="B318" s="4"/>
      <c r="C318" s="52"/>
      <c r="D318" s="25"/>
      <c r="E318" s="25"/>
      <c r="F318" s="25"/>
      <c r="G318" s="25"/>
      <c r="H318" s="52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</row>
    <row r="319" ht="12.75" customHeight="1">
      <c r="A319" s="24"/>
      <c r="B319" s="4"/>
      <c r="C319" s="52"/>
      <c r="D319" s="25"/>
      <c r="E319" s="25"/>
      <c r="F319" s="25"/>
      <c r="G319" s="25"/>
      <c r="H319" s="52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</row>
    <row r="320" ht="12.75" customHeight="1">
      <c r="A320" s="24"/>
      <c r="B320" s="4"/>
      <c r="C320" s="52"/>
      <c r="D320" s="25"/>
      <c r="E320" s="25"/>
      <c r="F320" s="25"/>
      <c r="G320" s="25"/>
      <c r="H320" s="52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</row>
    <row r="321" ht="12.75" customHeight="1">
      <c r="A321" s="24"/>
      <c r="B321" s="4"/>
      <c r="C321" s="52"/>
      <c r="D321" s="25"/>
      <c r="E321" s="25"/>
      <c r="F321" s="25"/>
      <c r="G321" s="25"/>
      <c r="H321" s="52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</row>
    <row r="322" ht="12.75" customHeight="1">
      <c r="A322" s="24"/>
      <c r="B322" s="4"/>
      <c r="C322" s="52"/>
      <c r="D322" s="25"/>
      <c r="E322" s="25"/>
      <c r="F322" s="25"/>
      <c r="G322" s="25"/>
      <c r="H322" s="52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</row>
    <row r="323" ht="12.75" customHeight="1">
      <c r="A323" s="24"/>
      <c r="B323" s="4"/>
      <c r="C323" s="52"/>
      <c r="D323" s="25"/>
      <c r="E323" s="25"/>
      <c r="F323" s="25"/>
      <c r="G323" s="25"/>
      <c r="H323" s="52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</row>
    <row r="324" ht="12.75" customHeight="1">
      <c r="A324" s="24"/>
      <c r="B324" s="4"/>
      <c r="C324" s="52"/>
      <c r="D324" s="25"/>
      <c r="E324" s="25"/>
      <c r="F324" s="25"/>
      <c r="G324" s="25"/>
      <c r="H324" s="52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</row>
    <row r="325" ht="12.75" customHeight="1">
      <c r="A325" s="24"/>
      <c r="B325" s="4"/>
      <c r="C325" s="52"/>
      <c r="D325" s="25"/>
      <c r="E325" s="25"/>
      <c r="F325" s="25"/>
      <c r="G325" s="25"/>
      <c r="H325" s="52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</row>
    <row r="326" ht="12.75" customHeight="1">
      <c r="A326" s="24"/>
      <c r="B326" s="4"/>
      <c r="C326" s="52"/>
      <c r="D326" s="25"/>
      <c r="E326" s="25"/>
      <c r="F326" s="25"/>
      <c r="G326" s="25"/>
      <c r="H326" s="52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</row>
    <row r="327" ht="12.75" customHeight="1">
      <c r="A327" s="24"/>
      <c r="B327" s="4"/>
      <c r="C327" s="52"/>
      <c r="D327" s="25"/>
      <c r="E327" s="25"/>
      <c r="F327" s="25"/>
      <c r="G327" s="25"/>
      <c r="H327" s="52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</row>
    <row r="328" ht="12.75" customHeight="1">
      <c r="A328" s="24"/>
      <c r="B328" s="4"/>
      <c r="C328" s="52"/>
      <c r="D328" s="25"/>
      <c r="E328" s="25"/>
      <c r="F328" s="25"/>
      <c r="G328" s="25"/>
      <c r="H328" s="52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</row>
    <row r="329" ht="12.75" customHeight="1">
      <c r="A329" s="24"/>
      <c r="B329" s="4"/>
      <c r="C329" s="52"/>
      <c r="D329" s="25"/>
      <c r="E329" s="25"/>
      <c r="F329" s="25"/>
      <c r="G329" s="25"/>
      <c r="H329" s="52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</row>
    <row r="330" ht="12.75" customHeight="1">
      <c r="A330" s="24"/>
      <c r="B330" s="4"/>
      <c r="C330" s="52"/>
      <c r="D330" s="25"/>
      <c r="E330" s="25"/>
      <c r="F330" s="25"/>
      <c r="G330" s="25"/>
      <c r="H330" s="52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</row>
    <row r="331" ht="12.75" customHeight="1">
      <c r="A331" s="24"/>
      <c r="B331" s="4"/>
      <c r="C331" s="52"/>
      <c r="D331" s="25"/>
      <c r="E331" s="25"/>
      <c r="F331" s="25"/>
      <c r="G331" s="25"/>
      <c r="H331" s="52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</row>
    <row r="332" ht="12.75" customHeight="1">
      <c r="A332" s="24"/>
      <c r="B332" s="4"/>
      <c r="C332" s="52"/>
      <c r="D332" s="25"/>
      <c r="E332" s="25"/>
      <c r="F332" s="25"/>
      <c r="G332" s="25"/>
      <c r="H332" s="52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</row>
    <row r="333" ht="12.75" customHeight="1">
      <c r="A333" s="24"/>
      <c r="B333" s="4"/>
      <c r="C333" s="52"/>
      <c r="D333" s="25"/>
      <c r="E333" s="25"/>
      <c r="F333" s="25"/>
      <c r="G333" s="25"/>
      <c r="H333" s="52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</row>
    <row r="334" ht="12.75" customHeight="1">
      <c r="A334" s="24"/>
      <c r="B334" s="4"/>
      <c r="C334" s="52"/>
      <c r="D334" s="25"/>
      <c r="E334" s="25"/>
      <c r="F334" s="25"/>
      <c r="G334" s="25"/>
      <c r="H334" s="52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</row>
    <row r="335" ht="12.75" customHeight="1">
      <c r="A335" s="24"/>
      <c r="B335" s="4"/>
      <c r="C335" s="52"/>
      <c r="D335" s="25"/>
      <c r="E335" s="25"/>
      <c r="F335" s="25"/>
      <c r="G335" s="25"/>
      <c r="H335" s="52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</row>
    <row r="336" ht="12.75" customHeight="1">
      <c r="A336" s="24"/>
      <c r="B336" s="4"/>
      <c r="C336" s="52"/>
      <c r="D336" s="25"/>
      <c r="E336" s="25"/>
      <c r="F336" s="25"/>
      <c r="G336" s="25"/>
      <c r="H336" s="52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</row>
    <row r="337" ht="12.75" customHeight="1">
      <c r="A337" s="24"/>
      <c r="B337" s="4"/>
      <c r="C337" s="52"/>
      <c r="D337" s="25"/>
      <c r="E337" s="25"/>
      <c r="F337" s="25"/>
      <c r="G337" s="25"/>
      <c r="H337" s="52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</row>
    <row r="338" ht="12.75" customHeight="1">
      <c r="A338" s="24"/>
      <c r="B338" s="4"/>
      <c r="C338" s="52"/>
      <c r="D338" s="25"/>
      <c r="E338" s="25"/>
      <c r="F338" s="25"/>
      <c r="G338" s="25"/>
      <c r="H338" s="52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</row>
    <row r="339" ht="12.75" customHeight="1">
      <c r="A339" s="24"/>
      <c r="B339" s="4"/>
      <c r="C339" s="52"/>
      <c r="D339" s="25"/>
      <c r="E339" s="25"/>
      <c r="F339" s="25"/>
      <c r="G339" s="25"/>
      <c r="H339" s="52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</row>
    <row r="340" ht="12.75" customHeight="1">
      <c r="A340" s="24"/>
      <c r="B340" s="4"/>
      <c r="C340" s="52"/>
      <c r="D340" s="25"/>
      <c r="E340" s="25"/>
      <c r="F340" s="25"/>
      <c r="G340" s="25"/>
      <c r="H340" s="52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</row>
    <row r="341" ht="12.75" customHeight="1">
      <c r="A341" s="24"/>
      <c r="B341" s="4"/>
      <c r="C341" s="52"/>
      <c r="D341" s="25"/>
      <c r="E341" s="25"/>
      <c r="F341" s="25"/>
      <c r="G341" s="25"/>
      <c r="H341" s="52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</row>
    <row r="342" ht="12.75" customHeight="1">
      <c r="A342" s="24"/>
      <c r="B342" s="4"/>
      <c r="C342" s="52"/>
      <c r="D342" s="25"/>
      <c r="E342" s="25"/>
      <c r="F342" s="25"/>
      <c r="G342" s="25"/>
      <c r="H342" s="52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</row>
    <row r="343" ht="12.75" customHeight="1">
      <c r="A343" s="24"/>
      <c r="B343" s="4"/>
      <c r="C343" s="52"/>
      <c r="D343" s="25"/>
      <c r="E343" s="25"/>
      <c r="F343" s="25"/>
      <c r="G343" s="25"/>
      <c r="H343" s="52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</row>
    <row r="344" ht="12.75" customHeight="1">
      <c r="A344" s="24"/>
      <c r="B344" s="4"/>
      <c r="C344" s="52"/>
      <c r="D344" s="25"/>
      <c r="E344" s="25"/>
      <c r="F344" s="25"/>
      <c r="G344" s="25"/>
      <c r="H344" s="52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</row>
    <row r="345" ht="12.75" customHeight="1">
      <c r="A345" s="24"/>
      <c r="B345" s="4"/>
      <c r="C345" s="52"/>
      <c r="D345" s="25"/>
      <c r="E345" s="25"/>
      <c r="F345" s="25"/>
      <c r="G345" s="25"/>
      <c r="H345" s="52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</row>
    <row r="346" ht="12.75" customHeight="1">
      <c r="A346" s="24"/>
      <c r="B346" s="4"/>
      <c r="C346" s="52"/>
      <c r="D346" s="25"/>
      <c r="E346" s="25"/>
      <c r="F346" s="25"/>
      <c r="G346" s="25"/>
      <c r="H346" s="52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</row>
    <row r="347" ht="12.75" customHeight="1">
      <c r="A347" s="24"/>
      <c r="B347" s="4"/>
      <c r="C347" s="52"/>
      <c r="D347" s="25"/>
      <c r="E347" s="25"/>
      <c r="F347" s="25"/>
      <c r="G347" s="25"/>
      <c r="H347" s="52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</row>
    <row r="348" ht="12.75" customHeight="1">
      <c r="A348" s="24"/>
      <c r="B348" s="4"/>
      <c r="C348" s="52"/>
      <c r="D348" s="25"/>
      <c r="E348" s="25"/>
      <c r="F348" s="25"/>
      <c r="G348" s="25"/>
      <c r="H348" s="52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</row>
    <row r="349" ht="12.75" customHeight="1">
      <c r="A349" s="24"/>
      <c r="B349" s="4"/>
      <c r="C349" s="52"/>
      <c r="D349" s="25"/>
      <c r="E349" s="25"/>
      <c r="F349" s="25"/>
      <c r="G349" s="25"/>
      <c r="H349" s="52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</row>
    <row r="350" ht="12.75" customHeight="1">
      <c r="A350" s="24"/>
      <c r="B350" s="4"/>
      <c r="C350" s="52"/>
      <c r="D350" s="25"/>
      <c r="E350" s="25"/>
      <c r="F350" s="25"/>
      <c r="G350" s="25"/>
      <c r="H350" s="52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</row>
    <row r="351" ht="12.75" customHeight="1">
      <c r="A351" s="24"/>
      <c r="B351" s="4"/>
      <c r="C351" s="52"/>
      <c r="D351" s="25"/>
      <c r="E351" s="25"/>
      <c r="F351" s="25"/>
      <c r="G351" s="25"/>
      <c r="H351" s="52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</row>
    <row r="352" ht="12.75" customHeight="1">
      <c r="A352" s="24"/>
      <c r="B352" s="4"/>
      <c r="C352" s="52"/>
      <c r="D352" s="25"/>
      <c r="E352" s="25"/>
      <c r="F352" s="25"/>
      <c r="G352" s="25"/>
      <c r="H352" s="52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</row>
    <row r="353" ht="12.75" customHeight="1">
      <c r="A353" s="24"/>
      <c r="B353" s="4"/>
      <c r="C353" s="52"/>
      <c r="D353" s="25"/>
      <c r="E353" s="25"/>
      <c r="F353" s="25"/>
      <c r="G353" s="25"/>
      <c r="H353" s="52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</row>
    <row r="354" ht="12.75" customHeight="1">
      <c r="A354" s="24"/>
      <c r="B354" s="4"/>
      <c r="C354" s="52"/>
      <c r="D354" s="25"/>
      <c r="E354" s="25"/>
      <c r="F354" s="25"/>
      <c r="G354" s="25"/>
      <c r="H354" s="52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</row>
    <row r="355" ht="12.75" customHeight="1">
      <c r="A355" s="24"/>
      <c r="B355" s="4"/>
      <c r="C355" s="52"/>
      <c r="D355" s="25"/>
      <c r="E355" s="25"/>
      <c r="F355" s="25"/>
      <c r="G355" s="25"/>
      <c r="H355" s="52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</row>
    <row r="356" ht="12.75" customHeight="1">
      <c r="A356" s="24"/>
      <c r="B356" s="4"/>
      <c r="C356" s="52"/>
      <c r="D356" s="25"/>
      <c r="E356" s="25"/>
      <c r="F356" s="25"/>
      <c r="G356" s="25"/>
      <c r="H356" s="52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</row>
    <row r="357" ht="12.75" customHeight="1">
      <c r="A357" s="24"/>
      <c r="B357" s="4"/>
      <c r="C357" s="52"/>
      <c r="D357" s="25"/>
      <c r="E357" s="25"/>
      <c r="F357" s="25"/>
      <c r="G357" s="25"/>
      <c r="H357" s="52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</row>
    <row r="358" ht="12.75" customHeight="1">
      <c r="A358" s="24"/>
      <c r="B358" s="4"/>
      <c r="C358" s="52"/>
      <c r="D358" s="25"/>
      <c r="E358" s="25"/>
      <c r="F358" s="25"/>
      <c r="G358" s="25"/>
      <c r="H358" s="52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</row>
    <row r="359" ht="12.75" customHeight="1">
      <c r="A359" s="24"/>
      <c r="B359" s="4"/>
      <c r="C359" s="52"/>
      <c r="D359" s="25"/>
      <c r="E359" s="25"/>
      <c r="F359" s="25"/>
      <c r="G359" s="25"/>
      <c r="H359" s="52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</row>
    <row r="360" ht="12.75" customHeight="1">
      <c r="A360" s="24"/>
      <c r="B360" s="4"/>
      <c r="C360" s="52"/>
      <c r="D360" s="25"/>
      <c r="E360" s="25"/>
      <c r="F360" s="25"/>
      <c r="G360" s="25"/>
      <c r="H360" s="52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</row>
    <row r="361" ht="12.75" customHeight="1">
      <c r="A361" s="24"/>
      <c r="B361" s="4"/>
      <c r="C361" s="52"/>
      <c r="D361" s="25"/>
      <c r="E361" s="25"/>
      <c r="F361" s="25"/>
      <c r="G361" s="25"/>
      <c r="H361" s="52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</row>
    <row r="362" ht="12.75" customHeight="1">
      <c r="A362" s="24"/>
      <c r="B362" s="4"/>
      <c r="C362" s="52"/>
      <c r="D362" s="25"/>
      <c r="E362" s="25"/>
      <c r="F362" s="25"/>
      <c r="G362" s="25"/>
      <c r="H362" s="52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</row>
    <row r="363" ht="12.75" customHeight="1">
      <c r="A363" s="24"/>
      <c r="B363" s="4"/>
      <c r="C363" s="52"/>
      <c r="D363" s="25"/>
      <c r="E363" s="25"/>
      <c r="F363" s="25"/>
      <c r="G363" s="25"/>
      <c r="H363" s="52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</row>
    <row r="364" ht="12.75" customHeight="1">
      <c r="A364" s="24"/>
      <c r="B364" s="4"/>
      <c r="C364" s="52"/>
      <c r="D364" s="25"/>
      <c r="E364" s="25"/>
      <c r="F364" s="25"/>
      <c r="G364" s="25"/>
      <c r="H364" s="52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</row>
    <row r="365" ht="12.75" customHeight="1">
      <c r="A365" s="24"/>
      <c r="B365" s="4"/>
      <c r="C365" s="52"/>
      <c r="D365" s="25"/>
      <c r="E365" s="25"/>
      <c r="F365" s="25"/>
      <c r="G365" s="25"/>
      <c r="H365" s="52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</row>
    <row r="366" ht="12.75" customHeight="1">
      <c r="A366" s="24"/>
      <c r="B366" s="4"/>
      <c r="C366" s="52"/>
      <c r="D366" s="25"/>
      <c r="E366" s="25"/>
      <c r="F366" s="25"/>
      <c r="G366" s="25"/>
      <c r="H366" s="52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</row>
    <row r="367" ht="12.75" customHeight="1">
      <c r="A367" s="24"/>
      <c r="B367" s="4"/>
      <c r="C367" s="52"/>
      <c r="D367" s="25"/>
      <c r="E367" s="25"/>
      <c r="F367" s="25"/>
      <c r="G367" s="25"/>
      <c r="H367" s="52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</row>
    <row r="368" ht="12.75" customHeight="1">
      <c r="A368" s="24"/>
      <c r="B368" s="4"/>
      <c r="C368" s="52"/>
      <c r="D368" s="25"/>
      <c r="E368" s="25"/>
      <c r="F368" s="25"/>
      <c r="G368" s="25"/>
      <c r="H368" s="52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</row>
    <row r="369" ht="12.75" customHeight="1">
      <c r="A369" s="24"/>
      <c r="B369" s="4"/>
      <c r="C369" s="52"/>
      <c r="D369" s="25"/>
      <c r="E369" s="25"/>
      <c r="F369" s="25"/>
      <c r="G369" s="25"/>
      <c r="H369" s="52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</row>
    <row r="370" ht="12.75" customHeight="1">
      <c r="A370" s="24"/>
      <c r="B370" s="4"/>
      <c r="C370" s="52"/>
      <c r="D370" s="25"/>
      <c r="E370" s="25"/>
      <c r="F370" s="25"/>
      <c r="G370" s="25"/>
      <c r="H370" s="52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</row>
    <row r="371" ht="12.75" customHeight="1">
      <c r="A371" s="24"/>
      <c r="B371" s="4"/>
      <c r="C371" s="52"/>
      <c r="D371" s="25"/>
      <c r="E371" s="25"/>
      <c r="F371" s="25"/>
      <c r="G371" s="25"/>
      <c r="H371" s="52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</row>
    <row r="372" ht="12.75" customHeight="1">
      <c r="A372" s="24"/>
      <c r="B372" s="4"/>
      <c r="C372" s="52"/>
      <c r="D372" s="25"/>
      <c r="E372" s="25"/>
      <c r="F372" s="25"/>
      <c r="G372" s="25"/>
      <c r="H372" s="52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</row>
    <row r="373" ht="12.75" customHeight="1">
      <c r="A373" s="24"/>
      <c r="B373" s="4"/>
      <c r="C373" s="52"/>
      <c r="D373" s="25"/>
      <c r="E373" s="25"/>
      <c r="F373" s="25"/>
      <c r="G373" s="25"/>
      <c r="H373" s="52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</row>
    <row r="374" ht="12.75" customHeight="1">
      <c r="A374" s="24"/>
      <c r="B374" s="4"/>
      <c r="C374" s="52"/>
      <c r="D374" s="25"/>
      <c r="E374" s="25"/>
      <c r="F374" s="25"/>
      <c r="G374" s="25"/>
      <c r="H374" s="52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</row>
    <row r="375" ht="12.75" customHeight="1">
      <c r="A375" s="24"/>
      <c r="B375" s="4"/>
      <c r="C375" s="52"/>
      <c r="D375" s="25"/>
      <c r="E375" s="25"/>
      <c r="F375" s="25"/>
      <c r="G375" s="25"/>
      <c r="H375" s="52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</row>
    <row r="376" ht="12.75" customHeight="1">
      <c r="A376" s="24"/>
      <c r="B376" s="4"/>
      <c r="C376" s="52"/>
      <c r="D376" s="25"/>
      <c r="E376" s="25"/>
      <c r="F376" s="25"/>
      <c r="G376" s="25"/>
      <c r="H376" s="52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</row>
    <row r="377" ht="12.75" customHeight="1">
      <c r="A377" s="24"/>
      <c r="B377" s="4"/>
      <c r="C377" s="52"/>
      <c r="D377" s="25"/>
      <c r="E377" s="25"/>
      <c r="F377" s="25"/>
      <c r="G377" s="25"/>
      <c r="H377" s="52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</row>
    <row r="378" ht="12.75" customHeight="1">
      <c r="A378" s="24"/>
      <c r="B378" s="4"/>
      <c r="C378" s="52"/>
      <c r="D378" s="25"/>
      <c r="E378" s="25"/>
      <c r="F378" s="25"/>
      <c r="G378" s="25"/>
      <c r="H378" s="52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</row>
    <row r="379" ht="12.75" customHeight="1">
      <c r="A379" s="24"/>
      <c r="B379" s="4"/>
      <c r="C379" s="52"/>
      <c r="D379" s="25"/>
      <c r="E379" s="25"/>
      <c r="F379" s="25"/>
      <c r="G379" s="25"/>
      <c r="H379" s="52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</row>
    <row r="380" ht="12.75" customHeight="1">
      <c r="A380" s="24"/>
      <c r="B380" s="4"/>
      <c r="C380" s="52"/>
      <c r="D380" s="25"/>
      <c r="E380" s="25"/>
      <c r="F380" s="25"/>
      <c r="G380" s="25"/>
      <c r="H380" s="52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</row>
    <row r="381" ht="12.75" customHeight="1">
      <c r="A381" s="24"/>
      <c r="B381" s="4"/>
      <c r="C381" s="52"/>
      <c r="D381" s="25"/>
      <c r="E381" s="25"/>
      <c r="F381" s="25"/>
      <c r="G381" s="25"/>
      <c r="H381" s="52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</row>
    <row r="382" ht="12.75" customHeight="1">
      <c r="A382" s="24"/>
      <c r="B382" s="4"/>
      <c r="C382" s="52"/>
      <c r="D382" s="25"/>
      <c r="E382" s="25"/>
      <c r="F382" s="25"/>
      <c r="G382" s="25"/>
      <c r="H382" s="52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</row>
    <row r="383" ht="12.75" customHeight="1">
      <c r="A383" s="24"/>
      <c r="B383" s="4"/>
      <c r="C383" s="52"/>
      <c r="D383" s="25"/>
      <c r="E383" s="25"/>
      <c r="F383" s="25"/>
      <c r="G383" s="25"/>
      <c r="H383" s="52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</row>
    <row r="384" ht="12.75" customHeight="1">
      <c r="A384" s="24"/>
      <c r="B384" s="4"/>
      <c r="C384" s="52"/>
      <c r="D384" s="25"/>
      <c r="E384" s="25"/>
      <c r="F384" s="25"/>
      <c r="G384" s="25"/>
      <c r="H384" s="52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</row>
    <row r="385" ht="12.75" customHeight="1">
      <c r="A385" s="24"/>
      <c r="B385" s="4"/>
      <c r="C385" s="52"/>
      <c r="D385" s="25"/>
      <c r="E385" s="25"/>
      <c r="F385" s="25"/>
      <c r="G385" s="25"/>
      <c r="H385" s="52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</row>
    <row r="386" ht="12.75" customHeight="1">
      <c r="A386" s="24"/>
      <c r="B386" s="4"/>
      <c r="C386" s="52"/>
      <c r="D386" s="25"/>
      <c r="E386" s="25"/>
      <c r="F386" s="25"/>
      <c r="G386" s="25"/>
      <c r="H386" s="52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</row>
    <row r="387" ht="12.75" customHeight="1">
      <c r="A387" s="24"/>
      <c r="B387" s="4"/>
      <c r="C387" s="52"/>
      <c r="D387" s="25"/>
      <c r="E387" s="25"/>
      <c r="F387" s="25"/>
      <c r="G387" s="25"/>
      <c r="H387" s="52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</row>
    <row r="388" ht="12.75" customHeight="1">
      <c r="A388" s="24"/>
      <c r="B388" s="4"/>
      <c r="C388" s="52"/>
      <c r="D388" s="25"/>
      <c r="E388" s="25"/>
      <c r="F388" s="25"/>
      <c r="G388" s="25"/>
      <c r="H388" s="52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</row>
    <row r="389" ht="12.75" customHeight="1">
      <c r="A389" s="24"/>
      <c r="B389" s="4"/>
      <c r="C389" s="52"/>
      <c r="D389" s="25"/>
      <c r="E389" s="25"/>
      <c r="F389" s="25"/>
      <c r="G389" s="25"/>
      <c r="H389" s="52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</row>
    <row r="390" ht="12.75" customHeight="1">
      <c r="A390" s="24"/>
      <c r="B390" s="4"/>
      <c r="C390" s="52"/>
      <c r="D390" s="25"/>
      <c r="E390" s="25"/>
      <c r="F390" s="25"/>
      <c r="G390" s="25"/>
      <c r="H390" s="52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</row>
    <row r="391" ht="12.75" customHeight="1">
      <c r="A391" s="24"/>
      <c r="B391" s="4"/>
      <c r="C391" s="52"/>
      <c r="D391" s="25"/>
      <c r="E391" s="25"/>
      <c r="F391" s="25"/>
      <c r="G391" s="25"/>
      <c r="H391" s="52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</row>
    <row r="392" ht="12.75" customHeight="1">
      <c r="A392" s="24"/>
      <c r="B392" s="4"/>
      <c r="C392" s="52"/>
      <c r="D392" s="25"/>
      <c r="E392" s="25"/>
      <c r="F392" s="25"/>
      <c r="G392" s="25"/>
      <c r="H392" s="52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</row>
    <row r="393" ht="12.75" customHeight="1">
      <c r="A393" s="24"/>
      <c r="B393" s="4"/>
      <c r="C393" s="52"/>
      <c r="D393" s="25"/>
      <c r="E393" s="25"/>
      <c r="F393" s="25"/>
      <c r="G393" s="25"/>
      <c r="H393" s="52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</row>
    <row r="394" ht="12.75" customHeight="1">
      <c r="A394" s="24"/>
      <c r="B394" s="4"/>
      <c r="C394" s="52"/>
      <c r="D394" s="25"/>
      <c r="E394" s="25"/>
      <c r="F394" s="25"/>
      <c r="G394" s="25"/>
      <c r="H394" s="52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</row>
    <row r="395" ht="12.75" customHeight="1">
      <c r="A395" s="24"/>
      <c r="B395" s="4"/>
      <c r="C395" s="52"/>
      <c r="D395" s="25"/>
      <c r="E395" s="25"/>
      <c r="F395" s="25"/>
      <c r="G395" s="25"/>
      <c r="H395" s="52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</row>
    <row r="396" ht="12.75" customHeight="1">
      <c r="A396" s="24"/>
      <c r="B396" s="4"/>
      <c r="C396" s="52"/>
      <c r="D396" s="25"/>
      <c r="E396" s="25"/>
      <c r="F396" s="25"/>
      <c r="G396" s="25"/>
      <c r="H396" s="52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</row>
    <row r="397" ht="12.75" customHeight="1">
      <c r="A397" s="24"/>
      <c r="B397" s="4"/>
      <c r="C397" s="52"/>
      <c r="D397" s="25"/>
      <c r="E397" s="25"/>
      <c r="F397" s="25"/>
      <c r="G397" s="25"/>
      <c r="H397" s="52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</row>
    <row r="398" ht="12.75" customHeight="1">
      <c r="A398" s="24"/>
      <c r="B398" s="4"/>
      <c r="C398" s="52"/>
      <c r="D398" s="25"/>
      <c r="E398" s="25"/>
      <c r="F398" s="25"/>
      <c r="G398" s="25"/>
      <c r="H398" s="52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</row>
    <row r="399" ht="12.75" customHeight="1">
      <c r="A399" s="24"/>
      <c r="B399" s="4"/>
      <c r="C399" s="52"/>
      <c r="D399" s="25"/>
      <c r="E399" s="25"/>
      <c r="F399" s="25"/>
      <c r="G399" s="25"/>
      <c r="H399" s="52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</row>
    <row r="400" ht="12.75" customHeight="1">
      <c r="A400" s="24"/>
      <c r="B400" s="4"/>
      <c r="C400" s="52"/>
      <c r="D400" s="25"/>
      <c r="E400" s="25"/>
      <c r="F400" s="25"/>
      <c r="G400" s="25"/>
      <c r="H400" s="52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</row>
    <row r="401" ht="12.75" customHeight="1">
      <c r="A401" s="24"/>
      <c r="B401" s="4"/>
      <c r="C401" s="52"/>
      <c r="D401" s="25"/>
      <c r="E401" s="25"/>
      <c r="F401" s="25"/>
      <c r="G401" s="25"/>
      <c r="H401" s="52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</row>
    <row r="402" ht="12.75" customHeight="1">
      <c r="A402" s="24"/>
      <c r="B402" s="4"/>
      <c r="C402" s="52"/>
      <c r="D402" s="25"/>
      <c r="E402" s="25"/>
      <c r="F402" s="25"/>
      <c r="G402" s="25"/>
      <c r="H402" s="52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</row>
    <row r="403" ht="12.75" customHeight="1">
      <c r="A403" s="24"/>
      <c r="B403" s="4"/>
      <c r="C403" s="52"/>
      <c r="D403" s="25"/>
      <c r="E403" s="25"/>
      <c r="F403" s="25"/>
      <c r="G403" s="25"/>
      <c r="H403" s="52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</row>
    <row r="404" ht="12.75" customHeight="1">
      <c r="A404" s="24"/>
      <c r="B404" s="4"/>
      <c r="C404" s="52"/>
      <c r="D404" s="25"/>
      <c r="E404" s="25"/>
      <c r="F404" s="25"/>
      <c r="G404" s="25"/>
      <c r="H404" s="52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</row>
    <row r="405" ht="12.75" customHeight="1">
      <c r="A405" s="24"/>
      <c r="B405" s="4"/>
      <c r="C405" s="52"/>
      <c r="D405" s="25"/>
      <c r="E405" s="25"/>
      <c r="F405" s="25"/>
      <c r="G405" s="25"/>
      <c r="H405" s="52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</row>
    <row r="406" ht="12.75" customHeight="1">
      <c r="A406" s="24"/>
      <c r="B406" s="4"/>
      <c r="C406" s="52"/>
      <c r="D406" s="25"/>
      <c r="E406" s="25"/>
      <c r="F406" s="25"/>
      <c r="G406" s="25"/>
      <c r="H406" s="52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</row>
    <row r="407" ht="12.75" customHeight="1">
      <c r="A407" s="24"/>
      <c r="B407" s="4"/>
      <c r="C407" s="52"/>
      <c r="D407" s="25"/>
      <c r="E407" s="25"/>
      <c r="F407" s="25"/>
      <c r="G407" s="25"/>
      <c r="H407" s="52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</row>
    <row r="408" ht="12.75" customHeight="1">
      <c r="A408" s="24"/>
      <c r="B408" s="4"/>
      <c r="C408" s="52"/>
      <c r="D408" s="25"/>
      <c r="E408" s="25"/>
      <c r="F408" s="25"/>
      <c r="G408" s="25"/>
      <c r="H408" s="52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</row>
    <row r="409" ht="12.75" customHeight="1">
      <c r="A409" s="24"/>
      <c r="B409" s="4"/>
      <c r="C409" s="52"/>
      <c r="D409" s="25"/>
      <c r="E409" s="25"/>
      <c r="F409" s="25"/>
      <c r="G409" s="25"/>
      <c r="H409" s="52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</row>
    <row r="410" ht="12.75" customHeight="1">
      <c r="A410" s="24"/>
      <c r="B410" s="4"/>
      <c r="C410" s="52"/>
      <c r="D410" s="25"/>
      <c r="E410" s="25"/>
      <c r="F410" s="25"/>
      <c r="G410" s="25"/>
      <c r="H410" s="52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</row>
    <row r="411" ht="12.75" customHeight="1">
      <c r="A411" s="24"/>
      <c r="B411" s="4"/>
      <c r="C411" s="52"/>
      <c r="D411" s="25"/>
      <c r="E411" s="25"/>
      <c r="F411" s="25"/>
      <c r="G411" s="25"/>
      <c r="H411" s="52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</row>
    <row r="412" ht="12.75" customHeight="1">
      <c r="A412" s="24"/>
      <c r="B412" s="4"/>
      <c r="C412" s="52"/>
      <c r="D412" s="25"/>
      <c r="E412" s="25"/>
      <c r="F412" s="25"/>
      <c r="G412" s="25"/>
      <c r="H412" s="52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</row>
    <row r="413" ht="12.75" customHeight="1">
      <c r="A413" s="24"/>
      <c r="B413" s="4"/>
      <c r="C413" s="52"/>
      <c r="D413" s="25"/>
      <c r="E413" s="25"/>
      <c r="F413" s="25"/>
      <c r="G413" s="25"/>
      <c r="H413" s="52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</row>
    <row r="414" ht="12.75" customHeight="1">
      <c r="A414" s="24"/>
      <c r="B414" s="4"/>
      <c r="C414" s="52"/>
      <c r="D414" s="25"/>
      <c r="E414" s="25"/>
      <c r="F414" s="25"/>
      <c r="G414" s="25"/>
      <c r="H414" s="52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</row>
    <row r="415" ht="12.75" customHeight="1">
      <c r="A415" s="24"/>
      <c r="B415" s="4"/>
      <c r="C415" s="52"/>
      <c r="D415" s="25"/>
      <c r="E415" s="25"/>
      <c r="F415" s="25"/>
      <c r="G415" s="25"/>
      <c r="H415" s="52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</row>
    <row r="416" ht="12.75" customHeight="1">
      <c r="A416" s="24"/>
      <c r="B416" s="4"/>
      <c r="C416" s="52"/>
      <c r="D416" s="25"/>
      <c r="E416" s="25"/>
      <c r="F416" s="25"/>
      <c r="G416" s="25"/>
      <c r="H416" s="52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</row>
    <row r="417" ht="12.75" customHeight="1">
      <c r="A417" s="24"/>
      <c r="B417" s="4"/>
      <c r="C417" s="52"/>
      <c r="D417" s="25"/>
      <c r="E417" s="25"/>
      <c r="F417" s="25"/>
      <c r="G417" s="25"/>
      <c r="H417" s="52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</row>
    <row r="418" ht="12.75" customHeight="1">
      <c r="A418" s="24"/>
      <c r="B418" s="4"/>
      <c r="C418" s="52"/>
      <c r="D418" s="25"/>
      <c r="E418" s="25"/>
      <c r="F418" s="25"/>
      <c r="G418" s="25"/>
      <c r="H418" s="52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</row>
    <row r="419" ht="12.75" customHeight="1">
      <c r="A419" s="24"/>
      <c r="B419" s="4"/>
      <c r="C419" s="52"/>
      <c r="D419" s="25"/>
      <c r="E419" s="25"/>
      <c r="F419" s="25"/>
      <c r="G419" s="25"/>
      <c r="H419" s="52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</row>
    <row r="420" ht="12.75" customHeight="1">
      <c r="A420" s="24"/>
      <c r="B420" s="4"/>
      <c r="C420" s="52"/>
      <c r="D420" s="25"/>
      <c r="E420" s="25"/>
      <c r="F420" s="25"/>
      <c r="G420" s="25"/>
      <c r="H420" s="52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</row>
    <row r="421" ht="12.75" customHeight="1">
      <c r="A421" s="24"/>
      <c r="B421" s="4"/>
      <c r="C421" s="52"/>
      <c r="D421" s="25"/>
      <c r="E421" s="25"/>
      <c r="F421" s="25"/>
      <c r="G421" s="25"/>
      <c r="H421" s="52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</row>
    <row r="422" ht="12.75" customHeight="1">
      <c r="A422" s="24"/>
      <c r="B422" s="4"/>
      <c r="C422" s="52"/>
      <c r="D422" s="25"/>
      <c r="E422" s="25"/>
      <c r="F422" s="25"/>
      <c r="G422" s="25"/>
      <c r="H422" s="52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</row>
    <row r="423" ht="12.75" customHeight="1">
      <c r="A423" s="24"/>
      <c r="B423" s="4"/>
      <c r="C423" s="52"/>
      <c r="D423" s="25"/>
      <c r="E423" s="25"/>
      <c r="F423" s="25"/>
      <c r="G423" s="25"/>
      <c r="H423" s="52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</row>
    <row r="424" ht="12.75" customHeight="1">
      <c r="A424" s="24"/>
      <c r="B424" s="4"/>
      <c r="C424" s="52"/>
      <c r="D424" s="25"/>
      <c r="E424" s="25"/>
      <c r="F424" s="25"/>
      <c r="G424" s="25"/>
      <c r="H424" s="52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</row>
    <row r="425" ht="12.75" customHeight="1">
      <c r="A425" s="24"/>
      <c r="B425" s="4"/>
      <c r="C425" s="52"/>
      <c r="D425" s="25"/>
      <c r="E425" s="25"/>
      <c r="F425" s="25"/>
      <c r="G425" s="25"/>
      <c r="H425" s="52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</row>
    <row r="426" ht="12.75" customHeight="1">
      <c r="A426" s="24"/>
      <c r="B426" s="4"/>
      <c r="C426" s="52"/>
      <c r="D426" s="25"/>
      <c r="E426" s="25"/>
      <c r="F426" s="25"/>
      <c r="G426" s="25"/>
      <c r="H426" s="52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</row>
    <row r="427" ht="12.75" customHeight="1">
      <c r="A427" s="24"/>
      <c r="B427" s="4"/>
      <c r="C427" s="52"/>
      <c r="D427" s="25"/>
      <c r="E427" s="25"/>
      <c r="F427" s="25"/>
      <c r="G427" s="25"/>
      <c r="H427" s="52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</row>
    <row r="428" ht="12.75" customHeight="1">
      <c r="A428" s="24"/>
      <c r="B428" s="4"/>
      <c r="C428" s="52"/>
      <c r="D428" s="25"/>
      <c r="E428" s="25"/>
      <c r="F428" s="25"/>
      <c r="G428" s="25"/>
      <c r="H428" s="52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</row>
    <row r="429" ht="12.75" customHeight="1">
      <c r="A429" s="24"/>
      <c r="B429" s="4"/>
      <c r="C429" s="52"/>
      <c r="D429" s="25"/>
      <c r="E429" s="25"/>
      <c r="F429" s="25"/>
      <c r="G429" s="25"/>
      <c r="H429" s="52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</row>
    <row r="430" ht="12.75" customHeight="1">
      <c r="A430" s="24"/>
      <c r="B430" s="4"/>
      <c r="C430" s="52"/>
      <c r="D430" s="25"/>
      <c r="E430" s="25"/>
      <c r="F430" s="25"/>
      <c r="G430" s="25"/>
      <c r="H430" s="52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</row>
    <row r="431" ht="12.75" customHeight="1">
      <c r="A431" s="24"/>
      <c r="B431" s="4"/>
      <c r="C431" s="52"/>
      <c r="D431" s="25"/>
      <c r="E431" s="25"/>
      <c r="F431" s="25"/>
      <c r="G431" s="25"/>
      <c r="H431" s="52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</row>
    <row r="432" ht="12.75" customHeight="1">
      <c r="A432" s="24"/>
      <c r="B432" s="4"/>
      <c r="C432" s="52"/>
      <c r="D432" s="25"/>
      <c r="E432" s="25"/>
      <c r="F432" s="25"/>
      <c r="G432" s="25"/>
      <c r="H432" s="52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</row>
    <row r="433" ht="12.75" customHeight="1">
      <c r="A433" s="24"/>
      <c r="B433" s="4"/>
      <c r="C433" s="52"/>
      <c r="D433" s="25"/>
      <c r="E433" s="25"/>
      <c r="F433" s="25"/>
      <c r="G433" s="25"/>
      <c r="H433" s="52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</row>
    <row r="434" ht="12.75" customHeight="1">
      <c r="A434" s="24"/>
      <c r="B434" s="4"/>
      <c r="C434" s="52"/>
      <c r="D434" s="25"/>
      <c r="E434" s="25"/>
      <c r="F434" s="25"/>
      <c r="G434" s="25"/>
      <c r="H434" s="52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</row>
    <row r="435" ht="12.75" customHeight="1">
      <c r="A435" s="24"/>
      <c r="B435" s="4"/>
      <c r="C435" s="52"/>
      <c r="D435" s="25"/>
      <c r="E435" s="25"/>
      <c r="F435" s="25"/>
      <c r="G435" s="25"/>
      <c r="H435" s="52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</row>
    <row r="436" ht="12.75" customHeight="1">
      <c r="A436" s="24"/>
      <c r="B436" s="4"/>
      <c r="C436" s="52"/>
      <c r="D436" s="25"/>
      <c r="E436" s="25"/>
      <c r="F436" s="25"/>
      <c r="G436" s="25"/>
      <c r="H436" s="52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</row>
    <row r="437" ht="12.75" customHeight="1">
      <c r="A437" s="24"/>
      <c r="B437" s="4"/>
      <c r="C437" s="52"/>
      <c r="D437" s="25"/>
      <c r="E437" s="25"/>
      <c r="F437" s="25"/>
      <c r="G437" s="25"/>
      <c r="H437" s="52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</row>
    <row r="438" ht="12.75" customHeight="1">
      <c r="A438" s="24"/>
      <c r="B438" s="4"/>
      <c r="C438" s="52"/>
      <c r="D438" s="25"/>
      <c r="E438" s="25"/>
      <c r="F438" s="25"/>
      <c r="G438" s="25"/>
      <c r="H438" s="52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</row>
    <row r="439" ht="12.75" customHeight="1">
      <c r="A439" s="24"/>
      <c r="B439" s="4"/>
      <c r="C439" s="52"/>
      <c r="D439" s="25"/>
      <c r="E439" s="25"/>
      <c r="F439" s="25"/>
      <c r="G439" s="25"/>
      <c r="H439" s="52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</row>
    <row r="440" ht="12.75" customHeight="1">
      <c r="A440" s="24"/>
      <c r="B440" s="4"/>
      <c r="C440" s="52"/>
      <c r="D440" s="25"/>
      <c r="E440" s="25"/>
      <c r="F440" s="25"/>
      <c r="G440" s="25"/>
      <c r="H440" s="52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</row>
    <row r="441" ht="12.75" customHeight="1">
      <c r="A441" s="24"/>
      <c r="B441" s="4"/>
      <c r="C441" s="52"/>
      <c r="D441" s="25"/>
      <c r="E441" s="25"/>
      <c r="F441" s="25"/>
      <c r="G441" s="25"/>
      <c r="H441" s="52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</row>
    <row r="442" ht="12.75" customHeight="1">
      <c r="A442" s="24"/>
      <c r="B442" s="4"/>
      <c r="C442" s="52"/>
      <c r="D442" s="25"/>
      <c r="E442" s="25"/>
      <c r="F442" s="25"/>
      <c r="G442" s="25"/>
      <c r="H442" s="52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</row>
    <row r="443" ht="12.75" customHeight="1">
      <c r="A443" s="24"/>
      <c r="B443" s="4"/>
      <c r="C443" s="52"/>
      <c r="D443" s="25"/>
      <c r="E443" s="25"/>
      <c r="F443" s="25"/>
      <c r="G443" s="25"/>
      <c r="H443" s="52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</row>
    <row r="444" ht="12.75" customHeight="1">
      <c r="A444" s="24"/>
      <c r="B444" s="4"/>
      <c r="C444" s="52"/>
      <c r="D444" s="25"/>
      <c r="E444" s="25"/>
      <c r="F444" s="25"/>
      <c r="G444" s="25"/>
      <c r="H444" s="52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</row>
    <row r="445" ht="12.75" customHeight="1">
      <c r="A445" s="24"/>
      <c r="B445" s="4"/>
      <c r="C445" s="52"/>
      <c r="D445" s="25"/>
      <c r="E445" s="25"/>
      <c r="F445" s="25"/>
      <c r="G445" s="25"/>
      <c r="H445" s="52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</row>
    <row r="446" ht="12.75" customHeight="1">
      <c r="A446" s="24"/>
      <c r="B446" s="4"/>
      <c r="C446" s="52"/>
      <c r="D446" s="25"/>
      <c r="E446" s="25"/>
      <c r="F446" s="25"/>
      <c r="G446" s="25"/>
      <c r="H446" s="52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</row>
    <row r="447" ht="12.75" customHeight="1">
      <c r="A447" s="24"/>
      <c r="B447" s="4"/>
      <c r="C447" s="52"/>
      <c r="D447" s="25"/>
      <c r="E447" s="25"/>
      <c r="F447" s="25"/>
      <c r="G447" s="25"/>
      <c r="H447" s="52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</row>
    <row r="448" ht="12.75" customHeight="1">
      <c r="A448" s="24"/>
      <c r="B448" s="4"/>
      <c r="C448" s="52"/>
      <c r="D448" s="25"/>
      <c r="E448" s="25"/>
      <c r="F448" s="25"/>
      <c r="G448" s="25"/>
      <c r="H448" s="52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</row>
    <row r="449" ht="12.75" customHeight="1">
      <c r="A449" s="24"/>
      <c r="B449" s="4"/>
      <c r="C449" s="52"/>
      <c r="D449" s="25"/>
      <c r="E449" s="25"/>
      <c r="F449" s="25"/>
      <c r="G449" s="25"/>
      <c r="H449" s="52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</row>
    <row r="450" ht="12.75" customHeight="1">
      <c r="A450" s="24"/>
      <c r="B450" s="4"/>
      <c r="C450" s="52"/>
      <c r="D450" s="25"/>
      <c r="E450" s="25"/>
      <c r="F450" s="25"/>
      <c r="G450" s="25"/>
      <c r="H450" s="52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</row>
    <row r="451" ht="12.75" customHeight="1">
      <c r="A451" s="24"/>
      <c r="B451" s="4"/>
      <c r="C451" s="52"/>
      <c r="D451" s="25"/>
      <c r="E451" s="25"/>
      <c r="F451" s="25"/>
      <c r="G451" s="25"/>
      <c r="H451" s="52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</row>
    <row r="452" ht="12.75" customHeight="1">
      <c r="A452" s="24"/>
      <c r="B452" s="4"/>
      <c r="C452" s="52"/>
      <c r="D452" s="25"/>
      <c r="E452" s="25"/>
      <c r="F452" s="25"/>
      <c r="G452" s="25"/>
      <c r="H452" s="52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</row>
    <row r="453" ht="12.75" customHeight="1">
      <c r="A453" s="24"/>
      <c r="B453" s="4"/>
      <c r="C453" s="52"/>
      <c r="D453" s="25"/>
      <c r="E453" s="25"/>
      <c r="F453" s="25"/>
      <c r="G453" s="25"/>
      <c r="H453" s="52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</row>
    <row r="454" ht="12.75" customHeight="1">
      <c r="A454" s="24"/>
      <c r="B454" s="4"/>
      <c r="C454" s="52"/>
      <c r="D454" s="25"/>
      <c r="E454" s="25"/>
      <c r="F454" s="25"/>
      <c r="G454" s="25"/>
      <c r="H454" s="52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</row>
    <row r="455" ht="12.75" customHeight="1">
      <c r="A455" s="24"/>
      <c r="B455" s="4"/>
      <c r="C455" s="52"/>
      <c r="D455" s="25"/>
      <c r="E455" s="25"/>
      <c r="F455" s="25"/>
      <c r="G455" s="25"/>
      <c r="H455" s="52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</row>
    <row r="456" ht="12.75" customHeight="1">
      <c r="A456" s="24"/>
      <c r="B456" s="4"/>
      <c r="C456" s="52"/>
      <c r="D456" s="25"/>
      <c r="E456" s="25"/>
      <c r="F456" s="25"/>
      <c r="G456" s="25"/>
      <c r="H456" s="52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</row>
    <row r="457" ht="12.75" customHeight="1">
      <c r="A457" s="24"/>
      <c r="B457" s="4"/>
      <c r="C457" s="52"/>
      <c r="D457" s="25"/>
      <c r="E457" s="25"/>
      <c r="F457" s="25"/>
      <c r="G457" s="25"/>
      <c r="H457" s="52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</row>
    <row r="458" ht="12.75" customHeight="1">
      <c r="A458" s="24"/>
      <c r="B458" s="4"/>
      <c r="C458" s="52"/>
      <c r="D458" s="25"/>
      <c r="E458" s="25"/>
      <c r="F458" s="25"/>
      <c r="G458" s="25"/>
      <c r="H458" s="52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</row>
    <row r="459" ht="12.75" customHeight="1">
      <c r="A459" s="24"/>
      <c r="B459" s="4"/>
      <c r="C459" s="52"/>
      <c r="D459" s="25"/>
      <c r="E459" s="25"/>
      <c r="F459" s="25"/>
      <c r="G459" s="25"/>
      <c r="H459" s="52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</row>
    <row r="460" ht="12.75" customHeight="1">
      <c r="A460" s="24"/>
      <c r="B460" s="4"/>
      <c r="C460" s="52"/>
      <c r="D460" s="25"/>
      <c r="E460" s="25"/>
      <c r="F460" s="25"/>
      <c r="G460" s="25"/>
      <c r="H460" s="52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</row>
    <row r="461" ht="12.75" customHeight="1">
      <c r="A461" s="24"/>
      <c r="B461" s="4"/>
      <c r="C461" s="52"/>
      <c r="D461" s="25"/>
      <c r="E461" s="25"/>
      <c r="F461" s="25"/>
      <c r="G461" s="25"/>
      <c r="H461" s="52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</row>
    <row r="462" ht="12.75" customHeight="1">
      <c r="A462" s="24"/>
      <c r="B462" s="4"/>
      <c r="C462" s="52"/>
      <c r="D462" s="25"/>
      <c r="E462" s="25"/>
      <c r="F462" s="25"/>
      <c r="G462" s="25"/>
      <c r="H462" s="52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</row>
    <row r="463" ht="12.75" customHeight="1">
      <c r="A463" s="24"/>
      <c r="B463" s="4"/>
      <c r="C463" s="52"/>
      <c r="D463" s="25"/>
      <c r="E463" s="25"/>
      <c r="F463" s="25"/>
      <c r="G463" s="25"/>
      <c r="H463" s="52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</row>
    <row r="464" ht="12.75" customHeight="1">
      <c r="A464" s="24"/>
      <c r="B464" s="4"/>
      <c r="C464" s="52"/>
      <c r="D464" s="25"/>
      <c r="E464" s="25"/>
      <c r="F464" s="25"/>
      <c r="G464" s="25"/>
      <c r="H464" s="52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</row>
    <row r="465" ht="12.75" customHeight="1">
      <c r="A465" s="24"/>
      <c r="B465" s="4"/>
      <c r="C465" s="52"/>
      <c r="D465" s="25"/>
      <c r="E465" s="25"/>
      <c r="F465" s="25"/>
      <c r="G465" s="25"/>
      <c r="H465" s="52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</row>
    <row r="466" ht="12.75" customHeight="1">
      <c r="A466" s="24"/>
      <c r="B466" s="4"/>
      <c r="C466" s="52"/>
      <c r="D466" s="25"/>
      <c r="E466" s="25"/>
      <c r="F466" s="25"/>
      <c r="G466" s="25"/>
      <c r="H466" s="52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</row>
    <row r="467" ht="12.75" customHeight="1">
      <c r="A467" s="24"/>
      <c r="B467" s="4"/>
      <c r="C467" s="52"/>
      <c r="D467" s="25"/>
      <c r="E467" s="25"/>
      <c r="F467" s="25"/>
      <c r="G467" s="25"/>
      <c r="H467" s="52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</row>
    <row r="468" ht="12.75" customHeight="1">
      <c r="A468" s="24"/>
      <c r="B468" s="4"/>
      <c r="C468" s="52"/>
      <c r="D468" s="25"/>
      <c r="E468" s="25"/>
      <c r="F468" s="25"/>
      <c r="G468" s="25"/>
      <c r="H468" s="52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</row>
    <row r="469" ht="12.75" customHeight="1">
      <c r="A469" s="24"/>
      <c r="B469" s="4"/>
      <c r="C469" s="52"/>
      <c r="D469" s="25"/>
      <c r="E469" s="25"/>
      <c r="F469" s="25"/>
      <c r="G469" s="25"/>
      <c r="H469" s="52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</row>
    <row r="470" ht="12.75" customHeight="1">
      <c r="A470" s="24"/>
      <c r="B470" s="4"/>
      <c r="C470" s="52"/>
      <c r="D470" s="25"/>
      <c r="E470" s="25"/>
      <c r="F470" s="25"/>
      <c r="G470" s="25"/>
      <c r="H470" s="52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</row>
    <row r="471" ht="12.75" customHeight="1">
      <c r="A471" s="24"/>
      <c r="B471" s="4"/>
      <c r="C471" s="52"/>
      <c r="D471" s="25"/>
      <c r="E471" s="25"/>
      <c r="F471" s="25"/>
      <c r="G471" s="25"/>
      <c r="H471" s="52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</row>
    <row r="472" ht="12.75" customHeight="1">
      <c r="A472" s="24"/>
      <c r="B472" s="4"/>
      <c r="C472" s="52"/>
      <c r="D472" s="25"/>
      <c r="E472" s="25"/>
      <c r="F472" s="25"/>
      <c r="G472" s="25"/>
      <c r="H472" s="52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</row>
    <row r="473" ht="12.75" customHeight="1">
      <c r="A473" s="24"/>
      <c r="B473" s="4"/>
      <c r="C473" s="52"/>
      <c r="D473" s="25"/>
      <c r="E473" s="25"/>
      <c r="F473" s="25"/>
      <c r="G473" s="25"/>
      <c r="H473" s="52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</row>
    <row r="474" ht="12.75" customHeight="1">
      <c r="A474" s="24"/>
      <c r="B474" s="4"/>
      <c r="C474" s="52"/>
      <c r="D474" s="25"/>
      <c r="E474" s="25"/>
      <c r="F474" s="25"/>
      <c r="G474" s="25"/>
      <c r="H474" s="52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</row>
    <row r="475" ht="12.75" customHeight="1">
      <c r="A475" s="24"/>
      <c r="B475" s="4"/>
      <c r="C475" s="52"/>
      <c r="D475" s="25"/>
      <c r="E475" s="25"/>
      <c r="F475" s="25"/>
      <c r="G475" s="25"/>
      <c r="H475" s="52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</row>
    <row r="476" ht="12.75" customHeight="1">
      <c r="A476" s="24"/>
      <c r="B476" s="4"/>
      <c r="C476" s="52"/>
      <c r="D476" s="25"/>
      <c r="E476" s="25"/>
      <c r="F476" s="25"/>
      <c r="G476" s="25"/>
      <c r="H476" s="52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</row>
    <row r="477" ht="12.75" customHeight="1">
      <c r="A477" s="24"/>
      <c r="B477" s="4"/>
      <c r="C477" s="52"/>
      <c r="D477" s="25"/>
      <c r="E477" s="25"/>
      <c r="F477" s="25"/>
      <c r="G477" s="25"/>
      <c r="H477" s="52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</row>
    <row r="478" ht="12.75" customHeight="1">
      <c r="A478" s="24"/>
      <c r="B478" s="4"/>
      <c r="C478" s="52"/>
      <c r="D478" s="25"/>
      <c r="E478" s="25"/>
      <c r="F478" s="25"/>
      <c r="G478" s="25"/>
      <c r="H478" s="52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</row>
    <row r="479" ht="12.75" customHeight="1">
      <c r="A479" s="24"/>
      <c r="B479" s="4"/>
      <c r="C479" s="52"/>
      <c r="D479" s="25"/>
      <c r="E479" s="25"/>
      <c r="F479" s="25"/>
      <c r="G479" s="25"/>
      <c r="H479" s="52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</row>
    <row r="480" ht="12.75" customHeight="1">
      <c r="A480" s="24"/>
      <c r="B480" s="4"/>
      <c r="C480" s="52"/>
      <c r="D480" s="25"/>
      <c r="E480" s="25"/>
      <c r="F480" s="25"/>
      <c r="G480" s="25"/>
      <c r="H480" s="52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</row>
    <row r="481" ht="12.75" customHeight="1">
      <c r="A481" s="24"/>
      <c r="B481" s="4"/>
      <c r="C481" s="52"/>
      <c r="D481" s="25"/>
      <c r="E481" s="25"/>
      <c r="F481" s="25"/>
      <c r="G481" s="25"/>
      <c r="H481" s="52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</row>
    <row r="482" ht="12.75" customHeight="1">
      <c r="A482" s="24"/>
      <c r="B482" s="4"/>
      <c r="C482" s="52"/>
      <c r="D482" s="25"/>
      <c r="E482" s="25"/>
      <c r="F482" s="25"/>
      <c r="G482" s="25"/>
      <c r="H482" s="52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</row>
    <row r="483" ht="12.75" customHeight="1">
      <c r="A483" s="24"/>
      <c r="B483" s="4"/>
      <c r="C483" s="52"/>
      <c r="D483" s="25"/>
      <c r="E483" s="25"/>
      <c r="F483" s="25"/>
      <c r="G483" s="25"/>
      <c r="H483" s="52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</row>
    <row r="484" ht="12.75" customHeight="1">
      <c r="A484" s="24"/>
      <c r="B484" s="4"/>
      <c r="C484" s="52"/>
      <c r="D484" s="25"/>
      <c r="E484" s="25"/>
      <c r="F484" s="25"/>
      <c r="G484" s="25"/>
      <c r="H484" s="52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</row>
    <row r="485" ht="12.75" customHeight="1">
      <c r="A485" s="24"/>
      <c r="B485" s="4"/>
      <c r="C485" s="52"/>
      <c r="D485" s="25"/>
      <c r="E485" s="25"/>
      <c r="F485" s="25"/>
      <c r="G485" s="25"/>
      <c r="H485" s="52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</row>
    <row r="486" ht="12.75" customHeight="1">
      <c r="A486" s="24"/>
      <c r="B486" s="4"/>
      <c r="C486" s="52"/>
      <c r="D486" s="25"/>
      <c r="E486" s="25"/>
      <c r="F486" s="25"/>
      <c r="G486" s="25"/>
      <c r="H486" s="52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</row>
    <row r="487" ht="12.75" customHeight="1">
      <c r="A487" s="24"/>
      <c r="B487" s="4"/>
      <c r="C487" s="52"/>
      <c r="D487" s="25"/>
      <c r="E487" s="25"/>
      <c r="F487" s="25"/>
      <c r="G487" s="25"/>
      <c r="H487" s="52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</row>
    <row r="488" ht="12.75" customHeight="1">
      <c r="A488" s="24"/>
      <c r="B488" s="4"/>
      <c r="C488" s="52"/>
      <c r="D488" s="25"/>
      <c r="E488" s="25"/>
      <c r="F488" s="25"/>
      <c r="G488" s="25"/>
      <c r="H488" s="52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</row>
    <row r="489" ht="12.75" customHeight="1">
      <c r="A489" s="24"/>
      <c r="B489" s="4"/>
      <c r="C489" s="52"/>
      <c r="D489" s="25"/>
      <c r="E489" s="25"/>
      <c r="F489" s="25"/>
      <c r="G489" s="25"/>
      <c r="H489" s="52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</row>
    <row r="490" ht="12.75" customHeight="1">
      <c r="A490" s="24"/>
      <c r="B490" s="4"/>
      <c r="C490" s="52"/>
      <c r="D490" s="25"/>
      <c r="E490" s="25"/>
      <c r="F490" s="25"/>
      <c r="G490" s="25"/>
      <c r="H490" s="52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</row>
    <row r="491" ht="12.75" customHeight="1">
      <c r="A491" s="24"/>
      <c r="B491" s="4"/>
      <c r="C491" s="52"/>
      <c r="D491" s="25"/>
      <c r="E491" s="25"/>
      <c r="F491" s="25"/>
      <c r="G491" s="25"/>
      <c r="H491" s="52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</row>
    <row r="492" ht="12.75" customHeight="1">
      <c r="A492" s="24"/>
      <c r="B492" s="4"/>
      <c r="C492" s="52"/>
      <c r="D492" s="25"/>
      <c r="E492" s="25"/>
      <c r="F492" s="25"/>
      <c r="G492" s="25"/>
      <c r="H492" s="52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</row>
    <row r="493" ht="12.75" customHeight="1">
      <c r="A493" s="24"/>
      <c r="B493" s="4"/>
      <c r="C493" s="52"/>
      <c r="D493" s="25"/>
      <c r="E493" s="25"/>
      <c r="F493" s="25"/>
      <c r="G493" s="25"/>
      <c r="H493" s="52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</row>
    <row r="494" ht="12.75" customHeight="1">
      <c r="A494" s="24"/>
      <c r="B494" s="4"/>
      <c r="C494" s="52"/>
      <c r="D494" s="25"/>
      <c r="E494" s="25"/>
      <c r="F494" s="25"/>
      <c r="G494" s="25"/>
      <c r="H494" s="52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</row>
    <row r="495" ht="12.75" customHeight="1">
      <c r="A495" s="24"/>
      <c r="B495" s="4"/>
      <c r="C495" s="52"/>
      <c r="D495" s="25"/>
      <c r="E495" s="25"/>
      <c r="F495" s="25"/>
      <c r="G495" s="25"/>
      <c r="H495" s="52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</row>
    <row r="496" ht="12.75" customHeight="1">
      <c r="A496" s="24"/>
      <c r="B496" s="4"/>
      <c r="C496" s="52"/>
      <c r="D496" s="25"/>
      <c r="E496" s="25"/>
      <c r="F496" s="25"/>
      <c r="G496" s="25"/>
      <c r="H496" s="52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</row>
    <row r="497" ht="12.75" customHeight="1">
      <c r="A497" s="24"/>
      <c r="B497" s="4"/>
      <c r="C497" s="52"/>
      <c r="D497" s="25"/>
      <c r="E497" s="25"/>
      <c r="F497" s="25"/>
      <c r="G497" s="25"/>
      <c r="H497" s="52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</row>
    <row r="498" ht="12.75" customHeight="1">
      <c r="A498" s="24"/>
      <c r="B498" s="4"/>
      <c r="C498" s="52"/>
      <c r="D498" s="25"/>
      <c r="E498" s="25"/>
      <c r="F498" s="25"/>
      <c r="G498" s="25"/>
      <c r="H498" s="52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</row>
    <row r="499" ht="12.75" customHeight="1">
      <c r="A499" s="24"/>
      <c r="B499" s="4"/>
      <c r="C499" s="52"/>
      <c r="D499" s="25"/>
      <c r="E499" s="25"/>
      <c r="F499" s="25"/>
      <c r="G499" s="25"/>
      <c r="H499" s="52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</row>
    <row r="500" ht="12.75" customHeight="1">
      <c r="A500" s="24"/>
      <c r="B500" s="4"/>
      <c r="C500" s="52"/>
      <c r="D500" s="25"/>
      <c r="E500" s="25"/>
      <c r="F500" s="25"/>
      <c r="G500" s="25"/>
      <c r="H500" s="52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</row>
    <row r="501" ht="12.75" customHeight="1">
      <c r="A501" s="24"/>
      <c r="B501" s="4"/>
      <c r="C501" s="52"/>
      <c r="D501" s="25"/>
      <c r="E501" s="25"/>
      <c r="F501" s="25"/>
      <c r="G501" s="25"/>
      <c r="H501" s="52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</row>
    <row r="502" ht="12.75" customHeight="1">
      <c r="A502" s="24"/>
      <c r="B502" s="4"/>
      <c r="C502" s="52"/>
      <c r="D502" s="25"/>
      <c r="E502" s="25"/>
      <c r="F502" s="25"/>
      <c r="G502" s="25"/>
      <c r="H502" s="52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</row>
    <row r="503" ht="12.75" customHeight="1">
      <c r="A503" s="24"/>
      <c r="B503" s="4"/>
      <c r="C503" s="52"/>
      <c r="D503" s="25"/>
      <c r="E503" s="25"/>
      <c r="F503" s="25"/>
      <c r="G503" s="25"/>
      <c r="H503" s="52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</row>
    <row r="504" ht="12.75" customHeight="1">
      <c r="A504" s="24"/>
      <c r="B504" s="4"/>
      <c r="C504" s="52"/>
      <c r="D504" s="25"/>
      <c r="E504" s="25"/>
      <c r="F504" s="25"/>
      <c r="G504" s="25"/>
      <c r="H504" s="52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</row>
    <row r="505" ht="12.75" customHeight="1">
      <c r="A505" s="24"/>
      <c r="B505" s="4"/>
      <c r="C505" s="52"/>
      <c r="D505" s="25"/>
      <c r="E505" s="25"/>
      <c r="F505" s="25"/>
      <c r="G505" s="25"/>
      <c r="H505" s="52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</row>
    <row r="506" ht="12.75" customHeight="1">
      <c r="A506" s="24"/>
      <c r="B506" s="4"/>
      <c r="C506" s="52"/>
      <c r="D506" s="25"/>
      <c r="E506" s="25"/>
      <c r="F506" s="25"/>
      <c r="G506" s="25"/>
      <c r="H506" s="52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</row>
    <row r="507" ht="12.75" customHeight="1">
      <c r="A507" s="24"/>
      <c r="B507" s="4"/>
      <c r="C507" s="52"/>
      <c r="D507" s="25"/>
      <c r="E507" s="25"/>
      <c r="F507" s="25"/>
      <c r="G507" s="25"/>
      <c r="H507" s="52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</row>
    <row r="508" ht="12.75" customHeight="1">
      <c r="A508" s="24"/>
      <c r="B508" s="4"/>
      <c r="C508" s="52"/>
      <c r="D508" s="25"/>
      <c r="E508" s="25"/>
      <c r="F508" s="25"/>
      <c r="G508" s="25"/>
      <c r="H508" s="52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</row>
    <row r="509" ht="12.75" customHeight="1">
      <c r="A509" s="24"/>
      <c r="B509" s="4"/>
      <c r="C509" s="52"/>
      <c r="D509" s="25"/>
      <c r="E509" s="25"/>
      <c r="F509" s="25"/>
      <c r="G509" s="25"/>
      <c r="H509" s="52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</row>
    <row r="510" ht="12.75" customHeight="1">
      <c r="A510" s="24"/>
      <c r="B510" s="4"/>
      <c r="C510" s="52"/>
      <c r="D510" s="25"/>
      <c r="E510" s="25"/>
      <c r="F510" s="25"/>
      <c r="G510" s="25"/>
      <c r="H510" s="52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</row>
    <row r="511" ht="12.75" customHeight="1">
      <c r="A511" s="24"/>
      <c r="B511" s="4"/>
      <c r="C511" s="52"/>
      <c r="D511" s="25"/>
      <c r="E511" s="25"/>
      <c r="F511" s="25"/>
      <c r="G511" s="25"/>
      <c r="H511" s="52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</row>
    <row r="512" ht="12.75" customHeight="1">
      <c r="A512" s="24"/>
      <c r="B512" s="4"/>
      <c r="C512" s="52"/>
      <c r="D512" s="25"/>
      <c r="E512" s="25"/>
      <c r="F512" s="25"/>
      <c r="G512" s="25"/>
      <c r="H512" s="52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</row>
    <row r="513" ht="12.75" customHeight="1">
      <c r="A513" s="24"/>
      <c r="B513" s="4"/>
      <c r="C513" s="52"/>
      <c r="D513" s="25"/>
      <c r="E513" s="25"/>
      <c r="F513" s="25"/>
      <c r="G513" s="25"/>
      <c r="H513" s="52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</row>
    <row r="514" ht="12.75" customHeight="1">
      <c r="A514" s="24"/>
      <c r="B514" s="4"/>
      <c r="C514" s="52"/>
      <c r="D514" s="25"/>
      <c r="E514" s="25"/>
      <c r="F514" s="25"/>
      <c r="G514" s="25"/>
      <c r="H514" s="52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</row>
    <row r="515" ht="12.75" customHeight="1">
      <c r="A515" s="24"/>
      <c r="B515" s="4"/>
      <c r="C515" s="52"/>
      <c r="D515" s="25"/>
      <c r="E515" s="25"/>
      <c r="F515" s="25"/>
      <c r="G515" s="25"/>
      <c r="H515" s="52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</row>
    <row r="516" ht="12.75" customHeight="1">
      <c r="A516" s="24"/>
      <c r="B516" s="4"/>
      <c r="C516" s="52"/>
      <c r="D516" s="25"/>
      <c r="E516" s="25"/>
      <c r="F516" s="25"/>
      <c r="G516" s="25"/>
      <c r="H516" s="52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</row>
    <row r="517" ht="12.75" customHeight="1">
      <c r="A517" s="24"/>
      <c r="B517" s="4"/>
      <c r="C517" s="52"/>
      <c r="D517" s="25"/>
      <c r="E517" s="25"/>
      <c r="F517" s="25"/>
      <c r="G517" s="25"/>
      <c r="H517" s="52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</row>
    <row r="518" ht="12.75" customHeight="1">
      <c r="A518" s="24"/>
      <c r="B518" s="4"/>
      <c r="C518" s="52"/>
      <c r="D518" s="25"/>
      <c r="E518" s="25"/>
      <c r="F518" s="25"/>
      <c r="G518" s="25"/>
      <c r="H518" s="5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</row>
    <row r="519" ht="12.75" customHeight="1">
      <c r="A519" s="24"/>
      <c r="B519" s="4"/>
      <c r="C519" s="52"/>
      <c r="D519" s="25"/>
      <c r="E519" s="25"/>
      <c r="F519" s="25"/>
      <c r="G519" s="25"/>
      <c r="H519" s="52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</row>
    <row r="520" ht="12.75" customHeight="1">
      <c r="A520" s="24"/>
      <c r="B520" s="4"/>
      <c r="C520" s="52"/>
      <c r="D520" s="25"/>
      <c r="E520" s="25"/>
      <c r="F520" s="25"/>
      <c r="G520" s="25"/>
      <c r="H520" s="52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</row>
    <row r="521" ht="12.75" customHeight="1">
      <c r="A521" s="24"/>
      <c r="B521" s="4"/>
      <c r="C521" s="52"/>
      <c r="D521" s="25"/>
      <c r="E521" s="25"/>
      <c r="F521" s="25"/>
      <c r="G521" s="25"/>
      <c r="H521" s="52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</row>
    <row r="522" ht="12.75" customHeight="1">
      <c r="A522" s="24"/>
      <c r="B522" s="4"/>
      <c r="C522" s="52"/>
      <c r="D522" s="25"/>
      <c r="E522" s="25"/>
      <c r="F522" s="25"/>
      <c r="G522" s="25"/>
      <c r="H522" s="52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</row>
    <row r="523" ht="12.75" customHeight="1">
      <c r="A523" s="24"/>
      <c r="B523" s="4"/>
      <c r="C523" s="52"/>
      <c r="D523" s="25"/>
      <c r="E523" s="25"/>
      <c r="F523" s="25"/>
      <c r="G523" s="25"/>
      <c r="H523" s="52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</row>
    <row r="524" ht="12.75" customHeight="1">
      <c r="A524" s="24"/>
      <c r="B524" s="4"/>
      <c r="C524" s="52"/>
      <c r="D524" s="25"/>
      <c r="E524" s="25"/>
      <c r="F524" s="25"/>
      <c r="G524" s="25"/>
      <c r="H524" s="52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</row>
    <row r="525" ht="12.75" customHeight="1">
      <c r="A525" s="24"/>
      <c r="B525" s="4"/>
      <c r="C525" s="52"/>
      <c r="D525" s="25"/>
      <c r="E525" s="25"/>
      <c r="F525" s="25"/>
      <c r="G525" s="25"/>
      <c r="H525" s="52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</row>
    <row r="526" ht="12.75" customHeight="1">
      <c r="A526" s="24"/>
      <c r="B526" s="4"/>
      <c r="C526" s="52"/>
      <c r="D526" s="25"/>
      <c r="E526" s="25"/>
      <c r="F526" s="25"/>
      <c r="G526" s="25"/>
      <c r="H526" s="5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</row>
    <row r="527" ht="12.75" customHeight="1">
      <c r="A527" s="24"/>
      <c r="B527" s="4"/>
      <c r="C527" s="52"/>
      <c r="D527" s="25"/>
      <c r="E527" s="25"/>
      <c r="F527" s="25"/>
      <c r="G527" s="25"/>
      <c r="H527" s="5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</row>
    <row r="528" ht="12.75" customHeight="1">
      <c r="A528" s="24"/>
      <c r="B528" s="4"/>
      <c r="C528" s="52"/>
      <c r="D528" s="25"/>
      <c r="E528" s="25"/>
      <c r="F528" s="25"/>
      <c r="G528" s="25"/>
      <c r="H528" s="5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</row>
    <row r="529" ht="12.75" customHeight="1">
      <c r="A529" s="24"/>
      <c r="B529" s="4"/>
      <c r="C529" s="52"/>
      <c r="D529" s="25"/>
      <c r="E529" s="25"/>
      <c r="F529" s="25"/>
      <c r="G529" s="25"/>
      <c r="H529" s="5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</row>
    <row r="530" ht="12.75" customHeight="1">
      <c r="A530" s="24"/>
      <c r="B530" s="4"/>
      <c r="C530" s="52"/>
      <c r="D530" s="25"/>
      <c r="E530" s="25"/>
      <c r="F530" s="25"/>
      <c r="G530" s="25"/>
      <c r="H530" s="52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</row>
    <row r="531" ht="12.75" customHeight="1">
      <c r="A531" s="24"/>
      <c r="B531" s="4"/>
      <c r="C531" s="52"/>
      <c r="D531" s="25"/>
      <c r="E531" s="25"/>
      <c r="F531" s="25"/>
      <c r="G531" s="25"/>
      <c r="H531" s="5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</row>
    <row r="532" ht="12.75" customHeight="1">
      <c r="A532" s="24"/>
      <c r="B532" s="4"/>
      <c r="C532" s="52"/>
      <c r="D532" s="25"/>
      <c r="E532" s="25"/>
      <c r="F532" s="25"/>
      <c r="G532" s="25"/>
      <c r="H532" s="52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</row>
    <row r="533" ht="12.75" customHeight="1">
      <c r="A533" s="24"/>
      <c r="B533" s="4"/>
      <c r="C533" s="52"/>
      <c r="D533" s="25"/>
      <c r="E533" s="25"/>
      <c r="F533" s="25"/>
      <c r="G533" s="25"/>
      <c r="H533" s="52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</row>
    <row r="534" ht="12.75" customHeight="1">
      <c r="A534" s="24"/>
      <c r="B534" s="4"/>
      <c r="C534" s="52"/>
      <c r="D534" s="25"/>
      <c r="E534" s="25"/>
      <c r="F534" s="25"/>
      <c r="G534" s="25"/>
      <c r="H534" s="52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</row>
    <row r="535" ht="12.75" customHeight="1">
      <c r="A535" s="24"/>
      <c r="B535" s="4"/>
      <c r="C535" s="52"/>
      <c r="D535" s="25"/>
      <c r="E535" s="25"/>
      <c r="F535" s="25"/>
      <c r="G535" s="25"/>
      <c r="H535" s="52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</row>
    <row r="536" ht="12.75" customHeight="1">
      <c r="A536" s="24"/>
      <c r="B536" s="4"/>
      <c r="C536" s="52"/>
      <c r="D536" s="25"/>
      <c r="E536" s="25"/>
      <c r="F536" s="25"/>
      <c r="G536" s="25"/>
      <c r="H536" s="52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</row>
    <row r="537" ht="12.75" customHeight="1">
      <c r="A537" s="24"/>
      <c r="B537" s="4"/>
      <c r="C537" s="52"/>
      <c r="D537" s="25"/>
      <c r="E537" s="25"/>
      <c r="F537" s="25"/>
      <c r="G537" s="25"/>
      <c r="H537" s="52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</row>
    <row r="538" ht="12.75" customHeight="1">
      <c r="A538" s="24"/>
      <c r="B538" s="4"/>
      <c r="C538" s="52"/>
      <c r="D538" s="25"/>
      <c r="E538" s="25"/>
      <c r="F538" s="25"/>
      <c r="G538" s="25"/>
      <c r="H538" s="52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</row>
    <row r="539" ht="12.75" customHeight="1">
      <c r="A539" s="24"/>
      <c r="B539" s="4"/>
      <c r="C539" s="52"/>
      <c r="D539" s="25"/>
      <c r="E539" s="25"/>
      <c r="F539" s="25"/>
      <c r="G539" s="25"/>
      <c r="H539" s="52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</row>
    <row r="540" ht="12.75" customHeight="1">
      <c r="A540" s="24"/>
      <c r="B540" s="4"/>
      <c r="C540" s="52"/>
      <c r="D540" s="25"/>
      <c r="E540" s="25"/>
      <c r="F540" s="25"/>
      <c r="G540" s="25"/>
      <c r="H540" s="52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</row>
    <row r="541" ht="12.75" customHeight="1">
      <c r="A541" s="24"/>
      <c r="B541" s="4"/>
      <c r="C541" s="52"/>
      <c r="D541" s="25"/>
      <c r="E541" s="25"/>
      <c r="F541" s="25"/>
      <c r="G541" s="25"/>
      <c r="H541" s="52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</row>
    <row r="542" ht="12.75" customHeight="1">
      <c r="A542" s="24"/>
      <c r="B542" s="4"/>
      <c r="C542" s="52"/>
      <c r="D542" s="25"/>
      <c r="E542" s="25"/>
      <c r="F542" s="25"/>
      <c r="G542" s="25"/>
      <c r="H542" s="52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</row>
    <row r="543" ht="12.75" customHeight="1">
      <c r="A543" s="24"/>
      <c r="B543" s="4"/>
      <c r="C543" s="52"/>
      <c r="D543" s="25"/>
      <c r="E543" s="25"/>
      <c r="F543" s="25"/>
      <c r="G543" s="25"/>
      <c r="H543" s="52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</row>
    <row r="544" ht="12.75" customHeight="1">
      <c r="A544" s="24"/>
      <c r="B544" s="4"/>
      <c r="C544" s="52"/>
      <c r="D544" s="25"/>
      <c r="E544" s="25"/>
      <c r="F544" s="25"/>
      <c r="G544" s="25"/>
      <c r="H544" s="52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</row>
    <row r="545" ht="12.75" customHeight="1">
      <c r="A545" s="24"/>
      <c r="B545" s="4"/>
      <c r="C545" s="52"/>
      <c r="D545" s="25"/>
      <c r="E545" s="25"/>
      <c r="F545" s="25"/>
      <c r="G545" s="25"/>
      <c r="H545" s="52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</row>
    <row r="546" ht="12.75" customHeight="1">
      <c r="A546" s="24"/>
      <c r="B546" s="4"/>
      <c r="C546" s="52"/>
      <c r="D546" s="25"/>
      <c r="E546" s="25"/>
      <c r="F546" s="25"/>
      <c r="G546" s="25"/>
      <c r="H546" s="5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</row>
    <row r="547" ht="12.75" customHeight="1">
      <c r="A547" s="24"/>
      <c r="B547" s="4"/>
      <c r="C547" s="52"/>
      <c r="D547" s="25"/>
      <c r="E547" s="25"/>
      <c r="F547" s="25"/>
      <c r="G547" s="25"/>
      <c r="H547" s="52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</row>
    <row r="548" ht="12.75" customHeight="1">
      <c r="A548" s="24"/>
      <c r="B548" s="4"/>
      <c r="C548" s="52"/>
      <c r="D548" s="25"/>
      <c r="E548" s="25"/>
      <c r="F548" s="25"/>
      <c r="G548" s="25"/>
      <c r="H548" s="52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</row>
    <row r="549" ht="12.75" customHeight="1">
      <c r="A549" s="24"/>
      <c r="B549" s="4"/>
      <c r="C549" s="52"/>
      <c r="D549" s="25"/>
      <c r="E549" s="25"/>
      <c r="F549" s="25"/>
      <c r="G549" s="25"/>
      <c r="H549" s="52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</row>
    <row r="550" ht="12.75" customHeight="1">
      <c r="A550" s="24"/>
      <c r="B550" s="4"/>
      <c r="C550" s="52"/>
      <c r="D550" s="25"/>
      <c r="E550" s="25"/>
      <c r="F550" s="25"/>
      <c r="G550" s="25"/>
      <c r="H550" s="52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</row>
    <row r="551" ht="12.75" customHeight="1">
      <c r="A551" s="24"/>
      <c r="B551" s="4"/>
      <c r="C551" s="52"/>
      <c r="D551" s="25"/>
      <c r="E551" s="25"/>
      <c r="F551" s="25"/>
      <c r="G551" s="25"/>
      <c r="H551" s="52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</row>
    <row r="552" ht="12.75" customHeight="1">
      <c r="A552" s="24"/>
      <c r="B552" s="4"/>
      <c r="C552" s="52"/>
      <c r="D552" s="25"/>
      <c r="E552" s="25"/>
      <c r="F552" s="25"/>
      <c r="G552" s="25"/>
      <c r="H552" s="52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</row>
    <row r="553" ht="12.75" customHeight="1">
      <c r="A553" s="24"/>
      <c r="B553" s="4"/>
      <c r="C553" s="52"/>
      <c r="D553" s="25"/>
      <c r="E553" s="25"/>
      <c r="F553" s="25"/>
      <c r="G553" s="25"/>
      <c r="H553" s="52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</row>
    <row r="554" ht="12.75" customHeight="1">
      <c r="A554" s="24"/>
      <c r="B554" s="4"/>
      <c r="C554" s="52"/>
      <c r="D554" s="25"/>
      <c r="E554" s="25"/>
      <c r="F554" s="25"/>
      <c r="G554" s="25"/>
      <c r="H554" s="52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</row>
    <row r="555" ht="12.75" customHeight="1">
      <c r="A555" s="24"/>
      <c r="B555" s="4"/>
      <c r="C555" s="52"/>
      <c r="D555" s="25"/>
      <c r="E555" s="25"/>
      <c r="F555" s="25"/>
      <c r="G555" s="25"/>
      <c r="H555" s="52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</row>
    <row r="556" ht="12.75" customHeight="1">
      <c r="A556" s="24"/>
      <c r="B556" s="4"/>
      <c r="C556" s="52"/>
      <c r="D556" s="25"/>
      <c r="E556" s="25"/>
      <c r="F556" s="25"/>
      <c r="G556" s="25"/>
      <c r="H556" s="52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</row>
    <row r="557" ht="12.75" customHeight="1">
      <c r="A557" s="24"/>
      <c r="B557" s="4"/>
      <c r="C557" s="52"/>
      <c r="D557" s="25"/>
      <c r="E557" s="25"/>
      <c r="F557" s="25"/>
      <c r="G557" s="25"/>
      <c r="H557" s="5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</row>
    <row r="558" ht="12.75" customHeight="1">
      <c r="A558" s="24"/>
      <c r="B558" s="4"/>
      <c r="C558" s="52"/>
      <c r="D558" s="25"/>
      <c r="E558" s="25"/>
      <c r="F558" s="25"/>
      <c r="G558" s="25"/>
      <c r="H558" s="52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</row>
    <row r="559" ht="12.75" customHeight="1">
      <c r="A559" s="24"/>
      <c r="B559" s="4"/>
      <c r="C559" s="52"/>
      <c r="D559" s="25"/>
      <c r="E559" s="25"/>
      <c r="F559" s="25"/>
      <c r="G559" s="25"/>
      <c r="H559" s="52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</row>
    <row r="560" ht="12.75" customHeight="1">
      <c r="A560" s="24"/>
      <c r="B560" s="4"/>
      <c r="C560" s="52"/>
      <c r="D560" s="25"/>
      <c r="E560" s="25"/>
      <c r="F560" s="25"/>
      <c r="G560" s="25"/>
      <c r="H560" s="52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</row>
    <row r="561" ht="12.75" customHeight="1">
      <c r="A561" s="24"/>
      <c r="B561" s="4"/>
      <c r="C561" s="52"/>
      <c r="D561" s="25"/>
      <c r="E561" s="25"/>
      <c r="F561" s="25"/>
      <c r="G561" s="25"/>
      <c r="H561" s="52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</row>
    <row r="562" ht="12.75" customHeight="1">
      <c r="A562" s="24"/>
      <c r="B562" s="4"/>
      <c r="C562" s="52"/>
      <c r="D562" s="25"/>
      <c r="E562" s="25"/>
      <c r="F562" s="25"/>
      <c r="G562" s="25"/>
      <c r="H562" s="52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</row>
    <row r="563" ht="12.75" customHeight="1">
      <c r="A563" s="24"/>
      <c r="B563" s="4"/>
      <c r="C563" s="52"/>
      <c r="D563" s="25"/>
      <c r="E563" s="25"/>
      <c r="F563" s="25"/>
      <c r="G563" s="25"/>
      <c r="H563" s="5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</row>
    <row r="564" ht="12.75" customHeight="1">
      <c r="A564" s="24"/>
      <c r="B564" s="4"/>
      <c r="C564" s="52"/>
      <c r="D564" s="25"/>
      <c r="E564" s="25"/>
      <c r="F564" s="25"/>
      <c r="G564" s="25"/>
      <c r="H564" s="52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</row>
    <row r="565" ht="12.75" customHeight="1">
      <c r="A565" s="24"/>
      <c r="B565" s="4"/>
      <c r="C565" s="52"/>
      <c r="D565" s="25"/>
      <c r="E565" s="25"/>
      <c r="F565" s="25"/>
      <c r="G565" s="25"/>
      <c r="H565" s="52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</row>
    <row r="566" ht="12.75" customHeight="1">
      <c r="A566" s="24"/>
      <c r="B566" s="4"/>
      <c r="C566" s="52"/>
      <c r="D566" s="25"/>
      <c r="E566" s="25"/>
      <c r="F566" s="25"/>
      <c r="G566" s="25"/>
      <c r="H566" s="52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</row>
    <row r="567" ht="12.75" customHeight="1">
      <c r="A567" s="24"/>
      <c r="B567" s="4"/>
      <c r="C567" s="52"/>
      <c r="D567" s="25"/>
      <c r="E567" s="25"/>
      <c r="F567" s="25"/>
      <c r="G567" s="25"/>
      <c r="H567" s="5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</row>
    <row r="568" ht="12.75" customHeight="1">
      <c r="A568" s="24"/>
      <c r="B568" s="4"/>
      <c r="C568" s="52"/>
      <c r="D568" s="25"/>
      <c r="E568" s="25"/>
      <c r="F568" s="25"/>
      <c r="G568" s="25"/>
      <c r="H568" s="52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</row>
    <row r="569" ht="12.75" customHeight="1">
      <c r="A569" s="24"/>
      <c r="B569" s="4"/>
      <c r="C569" s="52"/>
      <c r="D569" s="25"/>
      <c r="E569" s="25"/>
      <c r="F569" s="25"/>
      <c r="G569" s="25"/>
      <c r="H569" s="52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</row>
    <row r="570" ht="12.75" customHeight="1">
      <c r="A570" s="24"/>
      <c r="B570" s="4"/>
      <c r="C570" s="52"/>
      <c r="D570" s="25"/>
      <c r="E570" s="25"/>
      <c r="F570" s="25"/>
      <c r="G570" s="25"/>
      <c r="H570" s="52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</row>
    <row r="571" ht="12.75" customHeight="1">
      <c r="A571" s="24"/>
      <c r="B571" s="4"/>
      <c r="C571" s="52"/>
      <c r="D571" s="25"/>
      <c r="E571" s="25"/>
      <c r="F571" s="25"/>
      <c r="G571" s="25"/>
      <c r="H571" s="5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</row>
    <row r="572" ht="12.75" customHeight="1">
      <c r="A572" s="24"/>
      <c r="B572" s="4"/>
      <c r="C572" s="52"/>
      <c r="D572" s="25"/>
      <c r="E572" s="25"/>
      <c r="F572" s="25"/>
      <c r="G572" s="25"/>
      <c r="H572" s="52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</row>
    <row r="573" ht="12.75" customHeight="1">
      <c r="A573" s="24"/>
      <c r="B573" s="4"/>
      <c r="C573" s="52"/>
      <c r="D573" s="25"/>
      <c r="E573" s="25"/>
      <c r="F573" s="25"/>
      <c r="G573" s="25"/>
      <c r="H573" s="52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</row>
    <row r="574" ht="12.75" customHeight="1">
      <c r="A574" s="24"/>
      <c r="B574" s="4"/>
      <c r="C574" s="52"/>
      <c r="D574" s="25"/>
      <c r="E574" s="25"/>
      <c r="F574" s="25"/>
      <c r="G574" s="25"/>
      <c r="H574" s="52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</row>
    <row r="575" ht="12.75" customHeight="1">
      <c r="A575" s="24"/>
      <c r="B575" s="4"/>
      <c r="C575" s="52"/>
      <c r="D575" s="25"/>
      <c r="E575" s="25"/>
      <c r="F575" s="25"/>
      <c r="G575" s="25"/>
      <c r="H575" s="52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</row>
    <row r="576" ht="12.75" customHeight="1">
      <c r="A576" s="24"/>
      <c r="B576" s="4"/>
      <c r="C576" s="52"/>
      <c r="D576" s="25"/>
      <c r="E576" s="25"/>
      <c r="F576" s="25"/>
      <c r="G576" s="25"/>
      <c r="H576" s="52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</row>
    <row r="577" ht="12.75" customHeight="1">
      <c r="A577" s="24"/>
      <c r="B577" s="4"/>
      <c r="C577" s="52"/>
      <c r="D577" s="25"/>
      <c r="E577" s="25"/>
      <c r="F577" s="25"/>
      <c r="G577" s="25"/>
      <c r="H577" s="52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</row>
    <row r="578" ht="12.75" customHeight="1">
      <c r="A578" s="24"/>
      <c r="B578" s="4"/>
      <c r="C578" s="52"/>
      <c r="D578" s="25"/>
      <c r="E578" s="25"/>
      <c r="F578" s="25"/>
      <c r="G578" s="25"/>
      <c r="H578" s="52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</row>
    <row r="579" ht="12.75" customHeight="1">
      <c r="A579" s="24"/>
      <c r="B579" s="4"/>
      <c r="C579" s="52"/>
      <c r="D579" s="25"/>
      <c r="E579" s="25"/>
      <c r="F579" s="25"/>
      <c r="G579" s="25"/>
      <c r="H579" s="52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</row>
    <row r="580" ht="12.75" customHeight="1">
      <c r="A580" s="24"/>
      <c r="B580" s="4"/>
      <c r="C580" s="52"/>
      <c r="D580" s="25"/>
      <c r="E580" s="25"/>
      <c r="F580" s="25"/>
      <c r="G580" s="25"/>
      <c r="H580" s="52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</row>
    <row r="581" ht="12.75" customHeight="1">
      <c r="A581" s="24"/>
      <c r="B581" s="4"/>
      <c r="C581" s="52"/>
      <c r="D581" s="25"/>
      <c r="E581" s="25"/>
      <c r="F581" s="25"/>
      <c r="G581" s="25"/>
      <c r="H581" s="52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</row>
    <row r="582" ht="12.75" customHeight="1">
      <c r="A582" s="24"/>
      <c r="B582" s="4"/>
      <c r="C582" s="52"/>
      <c r="D582" s="25"/>
      <c r="E582" s="25"/>
      <c r="F582" s="25"/>
      <c r="G582" s="25"/>
      <c r="H582" s="52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</row>
    <row r="583" ht="12.75" customHeight="1">
      <c r="A583" s="24"/>
      <c r="B583" s="4"/>
      <c r="C583" s="52"/>
      <c r="D583" s="25"/>
      <c r="E583" s="25"/>
      <c r="F583" s="25"/>
      <c r="G583" s="25"/>
      <c r="H583" s="52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</row>
    <row r="584" ht="12.75" customHeight="1">
      <c r="A584" s="24"/>
      <c r="B584" s="4"/>
      <c r="C584" s="52"/>
      <c r="D584" s="25"/>
      <c r="E584" s="25"/>
      <c r="F584" s="25"/>
      <c r="G584" s="25"/>
      <c r="H584" s="52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</row>
    <row r="585" ht="12.75" customHeight="1">
      <c r="A585" s="24"/>
      <c r="B585" s="4"/>
      <c r="C585" s="52"/>
      <c r="D585" s="25"/>
      <c r="E585" s="25"/>
      <c r="F585" s="25"/>
      <c r="G585" s="25"/>
      <c r="H585" s="52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</row>
    <row r="586" ht="12.75" customHeight="1">
      <c r="A586" s="24"/>
      <c r="B586" s="4"/>
      <c r="C586" s="52"/>
      <c r="D586" s="25"/>
      <c r="E586" s="25"/>
      <c r="F586" s="25"/>
      <c r="G586" s="25"/>
      <c r="H586" s="52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</row>
    <row r="587" ht="12.75" customHeight="1">
      <c r="A587" s="24"/>
      <c r="B587" s="4"/>
      <c r="C587" s="52"/>
      <c r="D587" s="25"/>
      <c r="E587" s="25"/>
      <c r="F587" s="25"/>
      <c r="G587" s="25"/>
      <c r="H587" s="52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</row>
    <row r="588" ht="12.75" customHeight="1">
      <c r="A588" s="24"/>
      <c r="B588" s="4"/>
      <c r="C588" s="52"/>
      <c r="D588" s="25"/>
      <c r="E588" s="25"/>
      <c r="F588" s="25"/>
      <c r="G588" s="25"/>
      <c r="H588" s="52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</row>
    <row r="589" ht="12.75" customHeight="1">
      <c r="A589" s="24"/>
      <c r="B589" s="4"/>
      <c r="C589" s="52"/>
      <c r="D589" s="25"/>
      <c r="E589" s="25"/>
      <c r="F589" s="25"/>
      <c r="G589" s="25"/>
      <c r="H589" s="52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</row>
    <row r="590" ht="12.75" customHeight="1">
      <c r="A590" s="24"/>
      <c r="B590" s="4"/>
      <c r="C590" s="52"/>
      <c r="D590" s="25"/>
      <c r="E590" s="25"/>
      <c r="F590" s="25"/>
      <c r="G590" s="25"/>
      <c r="H590" s="52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</row>
    <row r="591" ht="12.75" customHeight="1">
      <c r="A591" s="24"/>
      <c r="B591" s="4"/>
      <c r="C591" s="52"/>
      <c r="D591" s="25"/>
      <c r="E591" s="25"/>
      <c r="F591" s="25"/>
      <c r="G591" s="25"/>
      <c r="H591" s="52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</row>
    <row r="592" ht="12.75" customHeight="1">
      <c r="A592" s="24"/>
      <c r="B592" s="4"/>
      <c r="C592" s="52"/>
      <c r="D592" s="25"/>
      <c r="E592" s="25"/>
      <c r="F592" s="25"/>
      <c r="G592" s="25"/>
      <c r="H592" s="52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</row>
    <row r="593" ht="12.75" customHeight="1">
      <c r="A593" s="24"/>
      <c r="B593" s="4"/>
      <c r="C593" s="52"/>
      <c r="D593" s="25"/>
      <c r="E593" s="25"/>
      <c r="F593" s="25"/>
      <c r="G593" s="25"/>
      <c r="H593" s="52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</row>
    <row r="594" ht="12.75" customHeight="1">
      <c r="A594" s="24"/>
      <c r="B594" s="4"/>
      <c r="C594" s="52"/>
      <c r="D594" s="25"/>
      <c r="E594" s="25"/>
      <c r="F594" s="25"/>
      <c r="G594" s="25"/>
      <c r="H594" s="52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</row>
    <row r="595" ht="12.75" customHeight="1">
      <c r="A595" s="24"/>
      <c r="B595" s="4"/>
      <c r="C595" s="52"/>
      <c r="D595" s="25"/>
      <c r="E595" s="25"/>
      <c r="F595" s="25"/>
      <c r="G595" s="25"/>
      <c r="H595" s="52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</row>
    <row r="596" ht="12.75" customHeight="1">
      <c r="A596" s="24"/>
      <c r="B596" s="4"/>
      <c r="C596" s="52"/>
      <c r="D596" s="25"/>
      <c r="E596" s="25"/>
      <c r="F596" s="25"/>
      <c r="G596" s="25"/>
      <c r="H596" s="52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</row>
    <row r="597" ht="12.75" customHeight="1">
      <c r="A597" s="24"/>
      <c r="B597" s="4"/>
      <c r="C597" s="52"/>
      <c r="D597" s="25"/>
      <c r="E597" s="25"/>
      <c r="F597" s="25"/>
      <c r="G597" s="25"/>
      <c r="H597" s="52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</row>
    <row r="598" ht="12.75" customHeight="1">
      <c r="A598" s="24"/>
      <c r="B598" s="4"/>
      <c r="C598" s="52"/>
      <c r="D598" s="25"/>
      <c r="E598" s="25"/>
      <c r="F598" s="25"/>
      <c r="G598" s="25"/>
      <c r="H598" s="52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</row>
    <row r="599" ht="12.75" customHeight="1">
      <c r="A599" s="24"/>
      <c r="B599" s="4"/>
      <c r="C599" s="52"/>
      <c r="D599" s="25"/>
      <c r="E599" s="25"/>
      <c r="F599" s="25"/>
      <c r="G599" s="25"/>
      <c r="H599" s="52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</row>
    <row r="600" ht="12.75" customHeight="1">
      <c r="A600" s="24"/>
      <c r="B600" s="4"/>
      <c r="C600" s="52"/>
      <c r="D600" s="25"/>
      <c r="E600" s="25"/>
      <c r="F600" s="25"/>
      <c r="G600" s="25"/>
      <c r="H600" s="52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</row>
    <row r="601" ht="12.75" customHeight="1">
      <c r="A601" s="24"/>
      <c r="B601" s="4"/>
      <c r="C601" s="52"/>
      <c r="D601" s="25"/>
      <c r="E601" s="25"/>
      <c r="F601" s="25"/>
      <c r="G601" s="25"/>
      <c r="H601" s="52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</row>
    <row r="602" ht="12.75" customHeight="1">
      <c r="A602" s="24"/>
      <c r="B602" s="4"/>
      <c r="C602" s="52"/>
      <c r="D602" s="25"/>
      <c r="E602" s="25"/>
      <c r="F602" s="25"/>
      <c r="G602" s="25"/>
      <c r="H602" s="52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</row>
    <row r="603" ht="12.75" customHeight="1">
      <c r="A603" s="24"/>
      <c r="B603" s="4"/>
      <c r="C603" s="52"/>
      <c r="D603" s="25"/>
      <c r="E603" s="25"/>
      <c r="F603" s="25"/>
      <c r="G603" s="25"/>
      <c r="H603" s="52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</row>
    <row r="604" ht="12.75" customHeight="1">
      <c r="A604" s="24"/>
      <c r="B604" s="4"/>
      <c r="C604" s="52"/>
      <c r="D604" s="25"/>
      <c r="E604" s="25"/>
      <c r="F604" s="25"/>
      <c r="G604" s="25"/>
      <c r="H604" s="52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</row>
    <row r="605" ht="12.75" customHeight="1">
      <c r="A605" s="24"/>
      <c r="B605" s="4"/>
      <c r="C605" s="52"/>
      <c r="D605" s="25"/>
      <c r="E605" s="25"/>
      <c r="F605" s="25"/>
      <c r="G605" s="25"/>
      <c r="H605" s="52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</row>
    <row r="606" ht="12.75" customHeight="1">
      <c r="A606" s="24"/>
      <c r="B606" s="4"/>
      <c r="C606" s="52"/>
      <c r="D606" s="25"/>
      <c r="E606" s="25"/>
      <c r="F606" s="25"/>
      <c r="G606" s="25"/>
      <c r="H606" s="52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</row>
    <row r="607" ht="12.75" customHeight="1">
      <c r="A607" s="24"/>
      <c r="B607" s="4"/>
      <c r="C607" s="52"/>
      <c r="D607" s="25"/>
      <c r="E607" s="25"/>
      <c r="F607" s="25"/>
      <c r="G607" s="25"/>
      <c r="H607" s="52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</row>
    <row r="608" ht="12.75" customHeight="1">
      <c r="A608" s="24"/>
      <c r="B608" s="4"/>
      <c r="C608" s="52"/>
      <c r="D608" s="25"/>
      <c r="E608" s="25"/>
      <c r="F608" s="25"/>
      <c r="G608" s="25"/>
      <c r="H608" s="52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</row>
    <row r="609" ht="12.75" customHeight="1">
      <c r="A609" s="24"/>
      <c r="B609" s="4"/>
      <c r="C609" s="52"/>
      <c r="D609" s="25"/>
      <c r="E609" s="25"/>
      <c r="F609" s="25"/>
      <c r="G609" s="25"/>
      <c r="H609" s="52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</row>
    <row r="610" ht="12.75" customHeight="1">
      <c r="A610" s="24"/>
      <c r="B610" s="4"/>
      <c r="C610" s="52"/>
      <c r="D610" s="25"/>
      <c r="E610" s="25"/>
      <c r="F610" s="25"/>
      <c r="G610" s="25"/>
      <c r="H610" s="52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</row>
    <row r="611" ht="12.75" customHeight="1">
      <c r="A611" s="24"/>
      <c r="B611" s="4"/>
      <c r="C611" s="52"/>
      <c r="D611" s="25"/>
      <c r="E611" s="25"/>
      <c r="F611" s="25"/>
      <c r="G611" s="25"/>
      <c r="H611" s="52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</row>
    <row r="612" ht="12.75" customHeight="1">
      <c r="A612" s="24"/>
      <c r="B612" s="4"/>
      <c r="C612" s="52"/>
      <c r="D612" s="25"/>
      <c r="E612" s="25"/>
      <c r="F612" s="25"/>
      <c r="G612" s="25"/>
      <c r="H612" s="52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</row>
    <row r="613" ht="12.75" customHeight="1">
      <c r="A613" s="24"/>
      <c r="B613" s="4"/>
      <c r="C613" s="52"/>
      <c r="D613" s="25"/>
      <c r="E613" s="25"/>
      <c r="F613" s="25"/>
      <c r="G613" s="25"/>
      <c r="H613" s="52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</row>
    <row r="614" ht="12.75" customHeight="1">
      <c r="A614" s="24"/>
      <c r="B614" s="4"/>
      <c r="C614" s="52"/>
      <c r="D614" s="25"/>
      <c r="E614" s="25"/>
      <c r="F614" s="25"/>
      <c r="G614" s="25"/>
      <c r="H614" s="52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</row>
    <row r="615" ht="12.75" customHeight="1">
      <c r="A615" s="24"/>
      <c r="B615" s="4"/>
      <c r="C615" s="52"/>
      <c r="D615" s="25"/>
      <c r="E615" s="25"/>
      <c r="F615" s="25"/>
      <c r="G615" s="25"/>
      <c r="H615" s="52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</row>
    <row r="616" ht="12.75" customHeight="1">
      <c r="A616" s="24"/>
      <c r="B616" s="4"/>
      <c r="C616" s="52"/>
      <c r="D616" s="25"/>
      <c r="E616" s="25"/>
      <c r="F616" s="25"/>
      <c r="G616" s="25"/>
      <c r="H616" s="52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</row>
    <row r="617" ht="12.75" customHeight="1">
      <c r="A617" s="24"/>
      <c r="B617" s="4"/>
      <c r="C617" s="52"/>
      <c r="D617" s="25"/>
      <c r="E617" s="25"/>
      <c r="F617" s="25"/>
      <c r="G617" s="25"/>
      <c r="H617" s="52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</row>
    <row r="618" ht="12.75" customHeight="1">
      <c r="A618" s="24"/>
      <c r="B618" s="4"/>
      <c r="C618" s="52"/>
      <c r="D618" s="25"/>
      <c r="E618" s="25"/>
      <c r="F618" s="25"/>
      <c r="G618" s="25"/>
      <c r="H618" s="52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</row>
    <row r="619" ht="12.75" customHeight="1">
      <c r="A619" s="24"/>
      <c r="B619" s="4"/>
      <c r="C619" s="52"/>
      <c r="D619" s="25"/>
      <c r="E619" s="25"/>
      <c r="F619" s="25"/>
      <c r="G619" s="25"/>
      <c r="H619" s="52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</row>
    <row r="620" ht="12.75" customHeight="1">
      <c r="A620" s="24"/>
      <c r="B620" s="4"/>
      <c r="C620" s="52"/>
      <c r="D620" s="25"/>
      <c r="E620" s="25"/>
      <c r="F620" s="25"/>
      <c r="G620" s="25"/>
      <c r="H620" s="52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</row>
    <row r="621" ht="12.75" customHeight="1">
      <c r="A621" s="24"/>
      <c r="B621" s="4"/>
      <c r="C621" s="52"/>
      <c r="D621" s="25"/>
      <c r="E621" s="25"/>
      <c r="F621" s="25"/>
      <c r="G621" s="25"/>
      <c r="H621" s="52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</row>
    <row r="622" ht="12.75" customHeight="1">
      <c r="A622" s="24"/>
      <c r="B622" s="4"/>
      <c r="C622" s="52"/>
      <c r="D622" s="25"/>
      <c r="E622" s="25"/>
      <c r="F622" s="25"/>
      <c r="G622" s="25"/>
      <c r="H622" s="52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</row>
    <row r="623" ht="12.75" customHeight="1">
      <c r="A623" s="24"/>
      <c r="B623" s="4"/>
      <c r="C623" s="52"/>
      <c r="D623" s="25"/>
      <c r="E623" s="25"/>
      <c r="F623" s="25"/>
      <c r="G623" s="25"/>
      <c r="H623" s="52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</row>
    <row r="624" ht="12.75" customHeight="1">
      <c r="A624" s="24"/>
      <c r="B624" s="4"/>
      <c r="C624" s="52"/>
      <c r="D624" s="25"/>
      <c r="E624" s="25"/>
      <c r="F624" s="25"/>
      <c r="G624" s="25"/>
      <c r="H624" s="52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</row>
    <row r="625" ht="12.75" customHeight="1">
      <c r="A625" s="24"/>
      <c r="B625" s="4"/>
      <c r="C625" s="52"/>
      <c r="D625" s="25"/>
      <c r="E625" s="25"/>
      <c r="F625" s="25"/>
      <c r="G625" s="25"/>
      <c r="H625" s="52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</row>
    <row r="626" ht="12.75" customHeight="1">
      <c r="A626" s="24"/>
      <c r="B626" s="4"/>
      <c r="C626" s="52"/>
      <c r="D626" s="25"/>
      <c r="E626" s="25"/>
      <c r="F626" s="25"/>
      <c r="G626" s="25"/>
      <c r="H626" s="52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</row>
    <row r="627" ht="12.75" customHeight="1">
      <c r="A627" s="24"/>
      <c r="B627" s="4"/>
      <c r="C627" s="52"/>
      <c r="D627" s="25"/>
      <c r="E627" s="25"/>
      <c r="F627" s="25"/>
      <c r="G627" s="25"/>
      <c r="H627" s="52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</row>
    <row r="628" ht="12.75" customHeight="1">
      <c r="A628" s="24"/>
      <c r="B628" s="4"/>
      <c r="C628" s="52"/>
      <c r="D628" s="25"/>
      <c r="E628" s="25"/>
      <c r="F628" s="25"/>
      <c r="G628" s="25"/>
      <c r="H628" s="52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</row>
    <row r="629" ht="12.75" customHeight="1">
      <c r="A629" s="24"/>
      <c r="B629" s="4"/>
      <c r="C629" s="52"/>
      <c r="D629" s="25"/>
      <c r="E629" s="25"/>
      <c r="F629" s="25"/>
      <c r="G629" s="25"/>
      <c r="H629" s="52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</row>
    <row r="630" ht="12.75" customHeight="1">
      <c r="A630" s="24"/>
      <c r="B630" s="4"/>
      <c r="C630" s="52"/>
      <c r="D630" s="25"/>
      <c r="E630" s="25"/>
      <c r="F630" s="25"/>
      <c r="G630" s="25"/>
      <c r="H630" s="52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</row>
    <row r="631" ht="12.75" customHeight="1">
      <c r="A631" s="24"/>
      <c r="B631" s="4"/>
      <c r="C631" s="52"/>
      <c r="D631" s="25"/>
      <c r="E631" s="25"/>
      <c r="F631" s="25"/>
      <c r="G631" s="25"/>
      <c r="H631" s="52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</row>
    <row r="632" ht="12.75" customHeight="1">
      <c r="A632" s="24"/>
      <c r="B632" s="4"/>
      <c r="C632" s="52"/>
      <c r="D632" s="25"/>
      <c r="E632" s="25"/>
      <c r="F632" s="25"/>
      <c r="G632" s="25"/>
      <c r="H632" s="52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</row>
    <row r="633" ht="12.75" customHeight="1">
      <c r="A633" s="24"/>
      <c r="B633" s="4"/>
      <c r="C633" s="52"/>
      <c r="D633" s="25"/>
      <c r="E633" s="25"/>
      <c r="F633" s="25"/>
      <c r="G633" s="25"/>
      <c r="H633" s="52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</row>
    <row r="634" ht="12.75" customHeight="1">
      <c r="A634" s="24"/>
      <c r="B634" s="4"/>
      <c r="C634" s="52"/>
      <c r="D634" s="25"/>
      <c r="E634" s="25"/>
      <c r="F634" s="25"/>
      <c r="G634" s="25"/>
      <c r="H634" s="52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</row>
    <row r="635" ht="12.75" customHeight="1">
      <c r="A635" s="24"/>
      <c r="B635" s="4"/>
      <c r="C635" s="52"/>
      <c r="D635" s="25"/>
      <c r="E635" s="25"/>
      <c r="F635" s="25"/>
      <c r="G635" s="25"/>
      <c r="H635" s="52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</row>
    <row r="636" ht="12.75" customHeight="1">
      <c r="A636" s="24"/>
      <c r="B636" s="4"/>
      <c r="C636" s="52"/>
      <c r="D636" s="25"/>
      <c r="E636" s="25"/>
      <c r="F636" s="25"/>
      <c r="G636" s="25"/>
      <c r="H636" s="52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</row>
    <row r="637" ht="12.75" customHeight="1">
      <c r="A637" s="24"/>
      <c r="B637" s="4"/>
      <c r="C637" s="52"/>
      <c r="D637" s="25"/>
      <c r="E637" s="25"/>
      <c r="F637" s="25"/>
      <c r="G637" s="25"/>
      <c r="H637" s="52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</row>
    <row r="638" ht="12.75" customHeight="1">
      <c r="A638" s="24"/>
      <c r="B638" s="4"/>
      <c r="C638" s="52"/>
      <c r="D638" s="25"/>
      <c r="E638" s="25"/>
      <c r="F638" s="25"/>
      <c r="G638" s="25"/>
      <c r="H638" s="52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</row>
    <row r="639" ht="12.75" customHeight="1">
      <c r="A639" s="24"/>
      <c r="B639" s="4"/>
      <c r="C639" s="52"/>
      <c r="D639" s="25"/>
      <c r="E639" s="25"/>
      <c r="F639" s="25"/>
      <c r="G639" s="25"/>
      <c r="H639" s="52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</row>
    <row r="640" ht="12.75" customHeight="1">
      <c r="A640" s="24"/>
      <c r="B640" s="4"/>
      <c r="C640" s="52"/>
      <c r="D640" s="25"/>
      <c r="E640" s="25"/>
      <c r="F640" s="25"/>
      <c r="G640" s="25"/>
      <c r="H640" s="52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</row>
    <row r="641" ht="12.75" customHeight="1">
      <c r="A641" s="24"/>
      <c r="B641" s="4"/>
      <c r="C641" s="52"/>
      <c r="D641" s="25"/>
      <c r="E641" s="25"/>
      <c r="F641" s="25"/>
      <c r="G641" s="25"/>
      <c r="H641" s="52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</row>
    <row r="642" ht="12.75" customHeight="1">
      <c r="A642" s="24"/>
      <c r="B642" s="4"/>
      <c r="C642" s="52"/>
      <c r="D642" s="25"/>
      <c r="E642" s="25"/>
      <c r="F642" s="25"/>
      <c r="G642" s="25"/>
      <c r="H642" s="52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</row>
    <row r="643" ht="12.75" customHeight="1">
      <c r="A643" s="24"/>
      <c r="B643" s="4"/>
      <c r="C643" s="52"/>
      <c r="D643" s="25"/>
      <c r="E643" s="25"/>
      <c r="F643" s="25"/>
      <c r="G643" s="25"/>
      <c r="H643" s="52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</row>
    <row r="644" ht="12.75" customHeight="1">
      <c r="A644" s="24"/>
      <c r="B644" s="4"/>
      <c r="C644" s="52"/>
      <c r="D644" s="25"/>
      <c r="E644" s="25"/>
      <c r="F644" s="25"/>
      <c r="G644" s="25"/>
      <c r="H644" s="52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</row>
    <row r="645" ht="12.75" customHeight="1">
      <c r="A645" s="24"/>
      <c r="B645" s="4"/>
      <c r="C645" s="52"/>
      <c r="D645" s="25"/>
      <c r="E645" s="25"/>
      <c r="F645" s="25"/>
      <c r="G645" s="25"/>
      <c r="H645" s="52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</row>
    <row r="646" ht="12.75" customHeight="1">
      <c r="A646" s="24"/>
      <c r="B646" s="4"/>
      <c r="C646" s="52"/>
      <c r="D646" s="25"/>
      <c r="E646" s="25"/>
      <c r="F646" s="25"/>
      <c r="G646" s="25"/>
      <c r="H646" s="52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</row>
    <row r="647" ht="12.75" customHeight="1">
      <c r="A647" s="24"/>
      <c r="B647" s="4"/>
      <c r="C647" s="52"/>
      <c r="D647" s="25"/>
      <c r="E647" s="25"/>
      <c r="F647" s="25"/>
      <c r="G647" s="25"/>
      <c r="H647" s="52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</row>
    <row r="648" ht="12.75" customHeight="1">
      <c r="A648" s="24"/>
      <c r="B648" s="4"/>
      <c r="C648" s="52"/>
      <c r="D648" s="25"/>
      <c r="E648" s="25"/>
      <c r="F648" s="25"/>
      <c r="G648" s="25"/>
      <c r="H648" s="52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</row>
    <row r="649" ht="12.75" customHeight="1">
      <c r="A649" s="24"/>
      <c r="B649" s="4"/>
      <c r="C649" s="52"/>
      <c r="D649" s="25"/>
      <c r="E649" s="25"/>
      <c r="F649" s="25"/>
      <c r="G649" s="25"/>
      <c r="H649" s="52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</row>
    <row r="650" ht="12.75" customHeight="1">
      <c r="A650" s="24"/>
      <c r="B650" s="4"/>
      <c r="C650" s="52"/>
      <c r="D650" s="25"/>
      <c r="E650" s="25"/>
      <c r="F650" s="25"/>
      <c r="G650" s="25"/>
      <c r="H650" s="52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</row>
    <row r="651" ht="12.75" customHeight="1">
      <c r="A651" s="24"/>
      <c r="B651" s="4"/>
      <c r="C651" s="52"/>
      <c r="D651" s="25"/>
      <c r="E651" s="25"/>
      <c r="F651" s="25"/>
      <c r="G651" s="25"/>
      <c r="H651" s="52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</row>
    <row r="652" ht="12.75" customHeight="1">
      <c r="A652" s="24"/>
      <c r="B652" s="4"/>
      <c r="C652" s="52"/>
      <c r="D652" s="25"/>
      <c r="E652" s="25"/>
      <c r="F652" s="25"/>
      <c r="G652" s="25"/>
      <c r="H652" s="52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</row>
    <row r="653" ht="12.75" customHeight="1">
      <c r="A653" s="24"/>
      <c r="B653" s="4"/>
      <c r="C653" s="52"/>
      <c r="D653" s="25"/>
      <c r="E653" s="25"/>
      <c r="F653" s="25"/>
      <c r="G653" s="25"/>
      <c r="H653" s="52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</row>
    <row r="654" ht="12.75" customHeight="1">
      <c r="A654" s="24"/>
      <c r="B654" s="4"/>
      <c r="C654" s="52"/>
      <c r="D654" s="25"/>
      <c r="E654" s="25"/>
      <c r="F654" s="25"/>
      <c r="G654" s="25"/>
      <c r="H654" s="52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</row>
    <row r="655" ht="12.75" customHeight="1">
      <c r="A655" s="24"/>
      <c r="B655" s="4"/>
      <c r="C655" s="52"/>
      <c r="D655" s="25"/>
      <c r="E655" s="25"/>
      <c r="F655" s="25"/>
      <c r="G655" s="25"/>
      <c r="H655" s="52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</row>
    <row r="656" ht="12.75" customHeight="1">
      <c r="A656" s="24"/>
      <c r="B656" s="4"/>
      <c r="C656" s="52"/>
      <c r="D656" s="25"/>
      <c r="E656" s="25"/>
      <c r="F656" s="25"/>
      <c r="G656" s="25"/>
      <c r="H656" s="52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</row>
    <row r="657" ht="12.75" customHeight="1">
      <c r="A657" s="24"/>
      <c r="B657" s="4"/>
      <c r="C657" s="52"/>
      <c r="D657" s="25"/>
      <c r="E657" s="25"/>
      <c r="F657" s="25"/>
      <c r="G657" s="25"/>
      <c r="H657" s="52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</row>
    <row r="658" ht="12.75" customHeight="1">
      <c r="A658" s="24"/>
      <c r="B658" s="4"/>
      <c r="C658" s="52"/>
      <c r="D658" s="25"/>
      <c r="E658" s="25"/>
      <c r="F658" s="25"/>
      <c r="G658" s="25"/>
      <c r="H658" s="52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</row>
    <row r="659" ht="12.75" customHeight="1">
      <c r="A659" s="24"/>
      <c r="B659" s="4"/>
      <c r="C659" s="52"/>
      <c r="D659" s="25"/>
      <c r="E659" s="25"/>
      <c r="F659" s="25"/>
      <c r="G659" s="25"/>
      <c r="H659" s="52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</row>
    <row r="660" ht="12.75" customHeight="1">
      <c r="A660" s="24"/>
      <c r="B660" s="4"/>
      <c r="C660" s="52"/>
      <c r="D660" s="25"/>
      <c r="E660" s="25"/>
      <c r="F660" s="25"/>
      <c r="G660" s="25"/>
      <c r="H660" s="52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</row>
    <row r="661" ht="12.75" customHeight="1">
      <c r="A661" s="24"/>
      <c r="B661" s="4"/>
      <c r="C661" s="52"/>
      <c r="D661" s="25"/>
      <c r="E661" s="25"/>
      <c r="F661" s="25"/>
      <c r="G661" s="25"/>
      <c r="H661" s="52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</row>
    <row r="662" ht="12.75" customHeight="1">
      <c r="A662" s="24"/>
      <c r="B662" s="4"/>
      <c r="C662" s="52"/>
      <c r="D662" s="25"/>
      <c r="E662" s="25"/>
      <c r="F662" s="25"/>
      <c r="G662" s="25"/>
      <c r="H662" s="52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</row>
    <row r="663" ht="12.75" customHeight="1">
      <c r="A663" s="24"/>
      <c r="B663" s="4"/>
      <c r="C663" s="52"/>
      <c r="D663" s="25"/>
      <c r="E663" s="25"/>
      <c r="F663" s="25"/>
      <c r="G663" s="25"/>
      <c r="H663" s="52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</row>
    <row r="664" ht="12.75" customHeight="1">
      <c r="A664" s="24"/>
      <c r="B664" s="4"/>
      <c r="C664" s="52"/>
      <c r="D664" s="25"/>
      <c r="E664" s="25"/>
      <c r="F664" s="25"/>
      <c r="G664" s="25"/>
      <c r="H664" s="52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</row>
    <row r="665" ht="12.75" customHeight="1">
      <c r="A665" s="24"/>
      <c r="B665" s="4"/>
      <c r="C665" s="52"/>
      <c r="D665" s="25"/>
      <c r="E665" s="25"/>
      <c r="F665" s="25"/>
      <c r="G665" s="25"/>
      <c r="H665" s="52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</row>
    <row r="666" ht="12.75" customHeight="1">
      <c r="A666" s="24"/>
      <c r="B666" s="4"/>
      <c r="C666" s="52"/>
      <c r="D666" s="25"/>
      <c r="E666" s="25"/>
      <c r="F666" s="25"/>
      <c r="G666" s="25"/>
      <c r="H666" s="52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</row>
    <row r="667" ht="12.75" customHeight="1">
      <c r="A667" s="24"/>
      <c r="B667" s="4"/>
      <c r="C667" s="52"/>
      <c r="D667" s="25"/>
      <c r="E667" s="25"/>
      <c r="F667" s="25"/>
      <c r="G667" s="25"/>
      <c r="H667" s="52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</row>
    <row r="668" ht="12.75" customHeight="1">
      <c r="A668" s="24"/>
      <c r="B668" s="4"/>
      <c r="C668" s="52"/>
      <c r="D668" s="25"/>
      <c r="E668" s="25"/>
      <c r="F668" s="25"/>
      <c r="G668" s="25"/>
      <c r="H668" s="52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</row>
    <row r="669" ht="12.75" customHeight="1">
      <c r="A669" s="24"/>
      <c r="B669" s="4"/>
      <c r="C669" s="52"/>
      <c r="D669" s="25"/>
      <c r="E669" s="25"/>
      <c r="F669" s="25"/>
      <c r="G669" s="25"/>
      <c r="H669" s="52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</row>
    <row r="670" ht="12.75" customHeight="1">
      <c r="A670" s="24"/>
      <c r="B670" s="4"/>
      <c r="C670" s="52"/>
      <c r="D670" s="25"/>
      <c r="E670" s="25"/>
      <c r="F670" s="25"/>
      <c r="G670" s="25"/>
      <c r="H670" s="52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</row>
    <row r="671" ht="12.75" customHeight="1">
      <c r="A671" s="24"/>
      <c r="B671" s="4"/>
      <c r="C671" s="52"/>
      <c r="D671" s="25"/>
      <c r="E671" s="25"/>
      <c r="F671" s="25"/>
      <c r="G671" s="25"/>
      <c r="H671" s="52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</row>
    <row r="672" ht="12.75" customHeight="1">
      <c r="A672" s="24"/>
      <c r="B672" s="4"/>
      <c r="C672" s="52"/>
      <c r="D672" s="25"/>
      <c r="E672" s="25"/>
      <c r="F672" s="25"/>
      <c r="G672" s="25"/>
      <c r="H672" s="52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</row>
    <row r="673" ht="12.75" customHeight="1">
      <c r="A673" s="24"/>
      <c r="B673" s="4"/>
      <c r="C673" s="52"/>
      <c r="D673" s="25"/>
      <c r="E673" s="25"/>
      <c r="F673" s="25"/>
      <c r="G673" s="25"/>
      <c r="H673" s="52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</row>
    <row r="674" ht="12.75" customHeight="1">
      <c r="A674" s="24"/>
      <c r="B674" s="4"/>
      <c r="C674" s="52"/>
      <c r="D674" s="25"/>
      <c r="E674" s="25"/>
      <c r="F674" s="25"/>
      <c r="G674" s="25"/>
      <c r="H674" s="52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</row>
    <row r="675" ht="12.75" customHeight="1">
      <c r="A675" s="24"/>
      <c r="B675" s="4"/>
      <c r="C675" s="52"/>
      <c r="D675" s="25"/>
      <c r="E675" s="25"/>
      <c r="F675" s="25"/>
      <c r="G675" s="25"/>
      <c r="H675" s="52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</row>
    <row r="676" ht="12.75" customHeight="1">
      <c r="A676" s="24"/>
      <c r="B676" s="4"/>
      <c r="C676" s="52"/>
      <c r="D676" s="25"/>
      <c r="E676" s="25"/>
      <c r="F676" s="25"/>
      <c r="G676" s="25"/>
      <c r="H676" s="52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</row>
    <row r="677" ht="12.75" customHeight="1">
      <c r="A677" s="24"/>
      <c r="B677" s="4"/>
      <c r="C677" s="52"/>
      <c r="D677" s="25"/>
      <c r="E677" s="25"/>
      <c r="F677" s="25"/>
      <c r="G677" s="25"/>
      <c r="H677" s="52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</row>
    <row r="678" ht="12.75" customHeight="1">
      <c r="A678" s="24"/>
      <c r="B678" s="4"/>
      <c r="C678" s="52"/>
      <c r="D678" s="25"/>
      <c r="E678" s="25"/>
      <c r="F678" s="25"/>
      <c r="G678" s="25"/>
      <c r="H678" s="52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</row>
    <row r="679" ht="12.75" customHeight="1">
      <c r="A679" s="24"/>
      <c r="B679" s="4"/>
      <c r="C679" s="52"/>
      <c r="D679" s="25"/>
      <c r="E679" s="25"/>
      <c r="F679" s="25"/>
      <c r="G679" s="25"/>
      <c r="H679" s="52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</row>
    <row r="680" ht="12.75" customHeight="1">
      <c r="A680" s="24"/>
      <c r="B680" s="4"/>
      <c r="C680" s="52"/>
      <c r="D680" s="25"/>
      <c r="E680" s="25"/>
      <c r="F680" s="25"/>
      <c r="G680" s="25"/>
      <c r="H680" s="52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</row>
    <row r="681" ht="12.75" customHeight="1">
      <c r="A681" s="24"/>
      <c r="B681" s="4"/>
      <c r="C681" s="52"/>
      <c r="D681" s="25"/>
      <c r="E681" s="25"/>
      <c r="F681" s="25"/>
      <c r="G681" s="25"/>
      <c r="H681" s="52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</row>
    <row r="682" ht="12.75" customHeight="1">
      <c r="A682" s="24"/>
      <c r="B682" s="4"/>
      <c r="C682" s="52"/>
      <c r="D682" s="25"/>
      <c r="E682" s="25"/>
      <c r="F682" s="25"/>
      <c r="G682" s="25"/>
      <c r="H682" s="52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</row>
    <row r="683" ht="12.75" customHeight="1">
      <c r="A683" s="24"/>
      <c r="B683" s="4"/>
      <c r="C683" s="52"/>
      <c r="D683" s="25"/>
      <c r="E683" s="25"/>
      <c r="F683" s="25"/>
      <c r="G683" s="25"/>
      <c r="H683" s="52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</row>
    <row r="684" ht="12.75" customHeight="1">
      <c r="A684" s="24"/>
      <c r="B684" s="4"/>
      <c r="C684" s="52"/>
      <c r="D684" s="25"/>
      <c r="E684" s="25"/>
      <c r="F684" s="25"/>
      <c r="G684" s="25"/>
      <c r="H684" s="52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</row>
    <row r="685" ht="12.75" customHeight="1">
      <c r="A685" s="24"/>
      <c r="B685" s="4"/>
      <c r="C685" s="52"/>
      <c r="D685" s="25"/>
      <c r="E685" s="25"/>
      <c r="F685" s="25"/>
      <c r="G685" s="25"/>
      <c r="H685" s="52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</row>
    <row r="686" ht="12.75" customHeight="1">
      <c r="A686" s="24"/>
      <c r="B686" s="4"/>
      <c r="C686" s="52"/>
      <c r="D686" s="25"/>
      <c r="E686" s="25"/>
      <c r="F686" s="25"/>
      <c r="G686" s="25"/>
      <c r="H686" s="52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</row>
    <row r="687" ht="12.75" customHeight="1">
      <c r="A687" s="24"/>
      <c r="B687" s="4"/>
      <c r="C687" s="52"/>
      <c r="D687" s="25"/>
      <c r="E687" s="25"/>
      <c r="F687" s="25"/>
      <c r="G687" s="25"/>
      <c r="H687" s="52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</row>
    <row r="688" ht="12.75" customHeight="1">
      <c r="A688" s="24"/>
      <c r="B688" s="4"/>
      <c r="C688" s="52"/>
      <c r="D688" s="25"/>
      <c r="E688" s="25"/>
      <c r="F688" s="25"/>
      <c r="G688" s="25"/>
      <c r="H688" s="52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</row>
    <row r="689" ht="12.75" customHeight="1">
      <c r="A689" s="24"/>
      <c r="B689" s="4"/>
      <c r="C689" s="52"/>
      <c r="D689" s="25"/>
      <c r="E689" s="25"/>
      <c r="F689" s="25"/>
      <c r="G689" s="25"/>
      <c r="H689" s="52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</row>
    <row r="690" ht="12.75" customHeight="1">
      <c r="A690" s="24"/>
      <c r="B690" s="4"/>
      <c r="C690" s="52"/>
      <c r="D690" s="25"/>
      <c r="E690" s="25"/>
      <c r="F690" s="25"/>
      <c r="G690" s="25"/>
      <c r="H690" s="52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</row>
    <row r="691" ht="12.75" customHeight="1">
      <c r="A691" s="24"/>
      <c r="B691" s="4"/>
      <c r="C691" s="52"/>
      <c r="D691" s="25"/>
      <c r="E691" s="25"/>
      <c r="F691" s="25"/>
      <c r="G691" s="25"/>
      <c r="H691" s="52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</row>
    <row r="692" ht="12.75" customHeight="1">
      <c r="A692" s="24"/>
      <c r="B692" s="4"/>
      <c r="C692" s="52"/>
      <c r="D692" s="25"/>
      <c r="E692" s="25"/>
      <c r="F692" s="25"/>
      <c r="G692" s="25"/>
      <c r="H692" s="52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</row>
    <row r="693" ht="12.75" customHeight="1">
      <c r="A693" s="24"/>
      <c r="B693" s="4"/>
      <c r="C693" s="52"/>
      <c r="D693" s="25"/>
      <c r="E693" s="25"/>
      <c r="F693" s="25"/>
      <c r="G693" s="25"/>
      <c r="H693" s="52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</row>
    <row r="694" ht="12.75" customHeight="1">
      <c r="A694" s="24"/>
      <c r="B694" s="4"/>
      <c r="C694" s="52"/>
      <c r="D694" s="25"/>
      <c r="E694" s="25"/>
      <c r="F694" s="25"/>
      <c r="G694" s="25"/>
      <c r="H694" s="52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</row>
    <row r="695" ht="12.75" customHeight="1">
      <c r="A695" s="24"/>
      <c r="B695" s="4"/>
      <c r="C695" s="52"/>
      <c r="D695" s="25"/>
      <c r="E695" s="25"/>
      <c r="F695" s="25"/>
      <c r="G695" s="25"/>
      <c r="H695" s="52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</row>
    <row r="696" ht="12.75" customHeight="1">
      <c r="A696" s="24"/>
      <c r="B696" s="4"/>
      <c r="C696" s="52"/>
      <c r="D696" s="25"/>
      <c r="E696" s="25"/>
      <c r="F696" s="25"/>
      <c r="G696" s="25"/>
      <c r="H696" s="52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</row>
    <row r="697" ht="12.75" customHeight="1">
      <c r="A697" s="24"/>
      <c r="B697" s="4"/>
      <c r="C697" s="52"/>
      <c r="D697" s="25"/>
      <c r="E697" s="25"/>
      <c r="F697" s="25"/>
      <c r="G697" s="25"/>
      <c r="H697" s="52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</row>
    <row r="698" ht="12.75" customHeight="1">
      <c r="A698" s="24"/>
      <c r="B698" s="4"/>
      <c r="C698" s="52"/>
      <c r="D698" s="25"/>
      <c r="E698" s="25"/>
      <c r="F698" s="25"/>
      <c r="G698" s="25"/>
      <c r="H698" s="52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</row>
    <row r="699" ht="12.75" customHeight="1">
      <c r="A699" s="24"/>
      <c r="B699" s="4"/>
      <c r="C699" s="52"/>
      <c r="D699" s="25"/>
      <c r="E699" s="25"/>
      <c r="F699" s="25"/>
      <c r="G699" s="25"/>
      <c r="H699" s="52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</row>
    <row r="700" ht="12.75" customHeight="1">
      <c r="A700" s="24"/>
      <c r="B700" s="4"/>
      <c r="C700" s="52"/>
      <c r="D700" s="25"/>
      <c r="E700" s="25"/>
      <c r="F700" s="25"/>
      <c r="G700" s="25"/>
      <c r="H700" s="52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</row>
    <row r="701" ht="12.75" customHeight="1">
      <c r="A701" s="24"/>
      <c r="B701" s="4"/>
      <c r="C701" s="52"/>
      <c r="D701" s="25"/>
      <c r="E701" s="25"/>
      <c r="F701" s="25"/>
      <c r="G701" s="25"/>
      <c r="H701" s="52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</row>
    <row r="702" ht="12.75" customHeight="1">
      <c r="A702" s="24"/>
      <c r="B702" s="4"/>
      <c r="C702" s="52"/>
      <c r="D702" s="25"/>
      <c r="E702" s="25"/>
      <c r="F702" s="25"/>
      <c r="G702" s="25"/>
      <c r="H702" s="52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</row>
    <row r="703" ht="12.75" customHeight="1">
      <c r="A703" s="24"/>
      <c r="B703" s="4"/>
      <c r="C703" s="52"/>
      <c r="D703" s="25"/>
      <c r="E703" s="25"/>
      <c r="F703" s="25"/>
      <c r="G703" s="25"/>
      <c r="H703" s="52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</row>
    <row r="704" ht="12.75" customHeight="1">
      <c r="A704" s="24"/>
      <c r="B704" s="4"/>
      <c r="C704" s="52"/>
      <c r="D704" s="25"/>
      <c r="E704" s="25"/>
      <c r="F704" s="25"/>
      <c r="G704" s="25"/>
      <c r="H704" s="52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</row>
    <row r="705" ht="12.75" customHeight="1">
      <c r="A705" s="24"/>
      <c r="B705" s="4"/>
      <c r="C705" s="52"/>
      <c r="D705" s="25"/>
      <c r="E705" s="25"/>
      <c r="F705" s="25"/>
      <c r="G705" s="25"/>
      <c r="H705" s="52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</row>
    <row r="706" ht="12.75" customHeight="1">
      <c r="A706" s="24"/>
      <c r="B706" s="4"/>
      <c r="C706" s="52"/>
      <c r="D706" s="25"/>
      <c r="E706" s="25"/>
      <c r="F706" s="25"/>
      <c r="G706" s="25"/>
      <c r="H706" s="52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</row>
    <row r="707" ht="12.75" customHeight="1">
      <c r="A707" s="24"/>
      <c r="B707" s="4"/>
      <c r="C707" s="52"/>
      <c r="D707" s="25"/>
      <c r="E707" s="25"/>
      <c r="F707" s="25"/>
      <c r="G707" s="25"/>
      <c r="H707" s="52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</row>
    <row r="708" ht="12.75" customHeight="1">
      <c r="A708" s="24"/>
      <c r="B708" s="4"/>
      <c r="C708" s="52"/>
      <c r="D708" s="25"/>
      <c r="E708" s="25"/>
      <c r="F708" s="25"/>
      <c r="G708" s="25"/>
      <c r="H708" s="52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</row>
    <row r="709" ht="12.75" customHeight="1">
      <c r="A709" s="24"/>
      <c r="B709" s="4"/>
      <c r="C709" s="52"/>
      <c r="D709" s="25"/>
      <c r="E709" s="25"/>
      <c r="F709" s="25"/>
      <c r="G709" s="25"/>
      <c r="H709" s="52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</row>
    <row r="710" ht="12.75" customHeight="1">
      <c r="A710" s="24"/>
      <c r="B710" s="4"/>
      <c r="C710" s="52"/>
      <c r="D710" s="25"/>
      <c r="E710" s="25"/>
      <c r="F710" s="25"/>
      <c r="G710" s="25"/>
      <c r="H710" s="52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</row>
    <row r="711" ht="12.75" customHeight="1">
      <c r="A711" s="24"/>
      <c r="B711" s="4"/>
      <c r="C711" s="52"/>
      <c r="D711" s="25"/>
      <c r="E711" s="25"/>
      <c r="F711" s="25"/>
      <c r="G711" s="25"/>
      <c r="H711" s="52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</row>
    <row r="712" ht="12.75" customHeight="1">
      <c r="A712" s="24"/>
      <c r="B712" s="4"/>
      <c r="C712" s="52"/>
      <c r="D712" s="25"/>
      <c r="E712" s="25"/>
      <c r="F712" s="25"/>
      <c r="G712" s="25"/>
      <c r="H712" s="52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</row>
    <row r="713" ht="12.75" customHeight="1">
      <c r="A713" s="24"/>
      <c r="B713" s="4"/>
      <c r="C713" s="52"/>
      <c r="D713" s="25"/>
      <c r="E713" s="25"/>
      <c r="F713" s="25"/>
      <c r="G713" s="25"/>
      <c r="H713" s="52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</row>
    <row r="714" ht="12.75" customHeight="1">
      <c r="A714" s="24"/>
      <c r="B714" s="4"/>
      <c r="C714" s="52"/>
      <c r="D714" s="25"/>
      <c r="E714" s="25"/>
      <c r="F714" s="25"/>
      <c r="G714" s="25"/>
      <c r="H714" s="52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</row>
    <row r="715" ht="12.75" customHeight="1">
      <c r="A715" s="24"/>
      <c r="B715" s="4"/>
      <c r="C715" s="52"/>
      <c r="D715" s="25"/>
      <c r="E715" s="25"/>
      <c r="F715" s="25"/>
      <c r="G715" s="25"/>
      <c r="H715" s="52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</row>
    <row r="716" ht="12.75" customHeight="1">
      <c r="A716" s="24"/>
      <c r="B716" s="4"/>
      <c r="C716" s="52"/>
      <c r="D716" s="25"/>
      <c r="E716" s="25"/>
      <c r="F716" s="25"/>
      <c r="G716" s="25"/>
      <c r="H716" s="52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</row>
    <row r="717" ht="12.75" customHeight="1">
      <c r="A717" s="24"/>
      <c r="B717" s="4"/>
      <c r="C717" s="52"/>
      <c r="D717" s="25"/>
      <c r="E717" s="25"/>
      <c r="F717" s="25"/>
      <c r="G717" s="25"/>
      <c r="H717" s="52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</row>
    <row r="718" ht="12.75" customHeight="1">
      <c r="A718" s="24"/>
      <c r="B718" s="4"/>
      <c r="C718" s="52"/>
      <c r="D718" s="25"/>
      <c r="E718" s="25"/>
      <c r="F718" s="25"/>
      <c r="G718" s="25"/>
      <c r="H718" s="52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</row>
    <row r="719" ht="12.75" customHeight="1">
      <c r="A719" s="24"/>
      <c r="B719" s="4"/>
      <c r="C719" s="52"/>
      <c r="D719" s="25"/>
      <c r="E719" s="25"/>
      <c r="F719" s="25"/>
      <c r="G719" s="25"/>
      <c r="H719" s="52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</row>
    <row r="720" ht="12.75" customHeight="1">
      <c r="A720" s="24"/>
      <c r="B720" s="4"/>
      <c r="C720" s="52"/>
      <c r="D720" s="25"/>
      <c r="E720" s="25"/>
      <c r="F720" s="25"/>
      <c r="G720" s="25"/>
      <c r="H720" s="52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</row>
    <row r="721" ht="12.75" customHeight="1">
      <c r="A721" s="24"/>
      <c r="B721" s="4"/>
      <c r="C721" s="52"/>
      <c r="D721" s="25"/>
      <c r="E721" s="25"/>
      <c r="F721" s="25"/>
      <c r="G721" s="25"/>
      <c r="H721" s="52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</row>
    <row r="722" ht="12.75" customHeight="1">
      <c r="A722" s="24"/>
      <c r="B722" s="4"/>
      <c r="C722" s="52"/>
      <c r="D722" s="25"/>
      <c r="E722" s="25"/>
      <c r="F722" s="25"/>
      <c r="G722" s="25"/>
      <c r="H722" s="52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</row>
    <row r="723" ht="12.75" customHeight="1">
      <c r="A723" s="24"/>
      <c r="B723" s="4"/>
      <c r="C723" s="52"/>
      <c r="D723" s="25"/>
      <c r="E723" s="25"/>
      <c r="F723" s="25"/>
      <c r="G723" s="25"/>
      <c r="H723" s="52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</row>
    <row r="724" ht="12.75" customHeight="1">
      <c r="A724" s="24"/>
      <c r="B724" s="4"/>
      <c r="C724" s="52"/>
      <c r="D724" s="25"/>
      <c r="E724" s="25"/>
      <c r="F724" s="25"/>
      <c r="G724" s="25"/>
      <c r="H724" s="52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</row>
    <row r="725" ht="12.75" customHeight="1">
      <c r="A725" s="24"/>
      <c r="B725" s="4"/>
      <c r="C725" s="52"/>
      <c r="D725" s="25"/>
      <c r="E725" s="25"/>
      <c r="F725" s="25"/>
      <c r="G725" s="25"/>
      <c r="H725" s="52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</row>
    <row r="726" ht="12.75" customHeight="1">
      <c r="A726" s="24"/>
      <c r="B726" s="4"/>
      <c r="C726" s="52"/>
      <c r="D726" s="25"/>
      <c r="E726" s="25"/>
      <c r="F726" s="25"/>
      <c r="G726" s="25"/>
      <c r="H726" s="52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</row>
    <row r="727" ht="12.75" customHeight="1">
      <c r="A727" s="24"/>
      <c r="B727" s="4"/>
      <c r="C727" s="52"/>
      <c r="D727" s="25"/>
      <c r="E727" s="25"/>
      <c r="F727" s="25"/>
      <c r="G727" s="25"/>
      <c r="H727" s="52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</row>
    <row r="728" ht="12.75" customHeight="1">
      <c r="A728" s="24"/>
      <c r="B728" s="4"/>
      <c r="C728" s="52"/>
      <c r="D728" s="25"/>
      <c r="E728" s="25"/>
      <c r="F728" s="25"/>
      <c r="G728" s="25"/>
      <c r="H728" s="52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</row>
    <row r="729" ht="12.75" customHeight="1">
      <c r="A729" s="24"/>
      <c r="B729" s="4"/>
      <c r="C729" s="52"/>
      <c r="D729" s="25"/>
      <c r="E729" s="25"/>
      <c r="F729" s="25"/>
      <c r="G729" s="25"/>
      <c r="H729" s="52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</row>
    <row r="730" ht="12.75" customHeight="1">
      <c r="A730" s="24"/>
      <c r="B730" s="4"/>
      <c r="C730" s="52"/>
      <c r="D730" s="25"/>
      <c r="E730" s="25"/>
      <c r="F730" s="25"/>
      <c r="G730" s="25"/>
      <c r="H730" s="52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</row>
    <row r="731" ht="12.75" customHeight="1">
      <c r="A731" s="24"/>
      <c r="B731" s="4"/>
      <c r="C731" s="52"/>
      <c r="D731" s="25"/>
      <c r="E731" s="25"/>
      <c r="F731" s="25"/>
      <c r="G731" s="25"/>
      <c r="H731" s="52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</row>
    <row r="732" ht="12.75" customHeight="1">
      <c r="A732" s="24"/>
      <c r="B732" s="4"/>
      <c r="C732" s="52"/>
      <c r="D732" s="25"/>
      <c r="E732" s="25"/>
      <c r="F732" s="25"/>
      <c r="G732" s="25"/>
      <c r="H732" s="52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</row>
    <row r="733" ht="12.75" customHeight="1">
      <c r="A733" s="24"/>
      <c r="B733" s="4"/>
      <c r="C733" s="52"/>
      <c r="D733" s="25"/>
      <c r="E733" s="25"/>
      <c r="F733" s="25"/>
      <c r="G733" s="25"/>
      <c r="H733" s="52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</row>
    <row r="734" ht="12.75" customHeight="1">
      <c r="A734" s="24"/>
      <c r="B734" s="4"/>
      <c r="C734" s="52"/>
      <c r="D734" s="25"/>
      <c r="E734" s="25"/>
      <c r="F734" s="25"/>
      <c r="G734" s="25"/>
      <c r="H734" s="52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</row>
    <row r="735" ht="12.75" customHeight="1">
      <c r="A735" s="24"/>
      <c r="B735" s="4"/>
      <c r="C735" s="52"/>
      <c r="D735" s="25"/>
      <c r="E735" s="25"/>
      <c r="F735" s="25"/>
      <c r="G735" s="25"/>
      <c r="H735" s="52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</row>
    <row r="736" ht="12.75" customHeight="1">
      <c r="A736" s="24"/>
      <c r="B736" s="4"/>
      <c r="C736" s="52"/>
      <c r="D736" s="25"/>
      <c r="E736" s="25"/>
      <c r="F736" s="25"/>
      <c r="G736" s="25"/>
      <c r="H736" s="52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</row>
    <row r="737" ht="12.75" customHeight="1">
      <c r="A737" s="24"/>
      <c r="B737" s="4"/>
      <c r="C737" s="52"/>
      <c r="D737" s="25"/>
      <c r="E737" s="25"/>
      <c r="F737" s="25"/>
      <c r="G737" s="25"/>
      <c r="H737" s="52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</row>
    <row r="738" ht="12.75" customHeight="1">
      <c r="A738" s="24"/>
      <c r="B738" s="4"/>
      <c r="C738" s="52"/>
      <c r="D738" s="25"/>
      <c r="E738" s="25"/>
      <c r="F738" s="25"/>
      <c r="G738" s="25"/>
      <c r="H738" s="52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</row>
    <row r="739" ht="12.75" customHeight="1">
      <c r="A739" s="24"/>
      <c r="B739" s="4"/>
      <c r="C739" s="52"/>
      <c r="D739" s="25"/>
      <c r="E739" s="25"/>
      <c r="F739" s="25"/>
      <c r="G739" s="25"/>
      <c r="H739" s="52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</row>
    <row r="740" ht="12.75" customHeight="1">
      <c r="A740" s="24"/>
      <c r="B740" s="4"/>
      <c r="C740" s="52"/>
      <c r="D740" s="25"/>
      <c r="E740" s="25"/>
      <c r="F740" s="25"/>
      <c r="G740" s="25"/>
      <c r="H740" s="52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</row>
    <row r="741" ht="12.75" customHeight="1">
      <c r="A741" s="24"/>
      <c r="B741" s="4"/>
      <c r="C741" s="52"/>
      <c r="D741" s="25"/>
      <c r="E741" s="25"/>
      <c r="F741" s="25"/>
      <c r="G741" s="25"/>
      <c r="H741" s="52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</row>
    <row r="742" ht="12.75" customHeight="1">
      <c r="A742" s="24"/>
      <c r="B742" s="4"/>
      <c r="C742" s="52"/>
      <c r="D742" s="25"/>
      <c r="E742" s="25"/>
      <c r="F742" s="25"/>
      <c r="G742" s="25"/>
      <c r="H742" s="52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</row>
    <row r="743" ht="12.75" customHeight="1">
      <c r="A743" s="24"/>
      <c r="B743" s="4"/>
      <c r="C743" s="52"/>
      <c r="D743" s="25"/>
      <c r="E743" s="25"/>
      <c r="F743" s="25"/>
      <c r="G743" s="25"/>
      <c r="H743" s="52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</row>
    <row r="744" ht="12.75" customHeight="1">
      <c r="A744" s="24"/>
      <c r="B744" s="4"/>
      <c r="C744" s="52"/>
      <c r="D744" s="25"/>
      <c r="E744" s="25"/>
      <c r="F744" s="25"/>
      <c r="G744" s="25"/>
      <c r="H744" s="52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</row>
    <row r="745" ht="12.75" customHeight="1">
      <c r="A745" s="24"/>
      <c r="B745" s="4"/>
      <c r="C745" s="52"/>
      <c r="D745" s="25"/>
      <c r="E745" s="25"/>
      <c r="F745" s="25"/>
      <c r="G745" s="25"/>
      <c r="H745" s="52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</row>
    <row r="746" ht="12.75" customHeight="1">
      <c r="A746" s="24"/>
      <c r="B746" s="4"/>
      <c r="C746" s="52"/>
      <c r="D746" s="25"/>
      <c r="E746" s="25"/>
      <c r="F746" s="25"/>
      <c r="G746" s="25"/>
      <c r="H746" s="52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</row>
    <row r="747" ht="12.75" customHeight="1">
      <c r="A747" s="24"/>
      <c r="B747" s="4"/>
      <c r="C747" s="52"/>
      <c r="D747" s="25"/>
      <c r="E747" s="25"/>
      <c r="F747" s="25"/>
      <c r="G747" s="25"/>
      <c r="H747" s="52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</row>
    <row r="748" ht="12.75" customHeight="1">
      <c r="A748" s="24"/>
      <c r="B748" s="4"/>
      <c r="C748" s="52"/>
      <c r="D748" s="25"/>
      <c r="E748" s="25"/>
      <c r="F748" s="25"/>
      <c r="G748" s="25"/>
      <c r="H748" s="52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</row>
    <row r="749" ht="12.75" customHeight="1">
      <c r="A749" s="24"/>
      <c r="B749" s="4"/>
      <c r="C749" s="52"/>
      <c r="D749" s="25"/>
      <c r="E749" s="25"/>
      <c r="F749" s="25"/>
      <c r="G749" s="25"/>
      <c r="H749" s="52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</row>
    <row r="750" ht="12.75" customHeight="1">
      <c r="A750" s="24"/>
      <c r="B750" s="4"/>
      <c r="C750" s="52"/>
      <c r="D750" s="25"/>
      <c r="E750" s="25"/>
      <c r="F750" s="25"/>
      <c r="G750" s="25"/>
      <c r="H750" s="52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</row>
    <row r="751" ht="12.75" customHeight="1">
      <c r="A751" s="24"/>
      <c r="B751" s="4"/>
      <c r="C751" s="52"/>
      <c r="D751" s="25"/>
      <c r="E751" s="25"/>
      <c r="F751" s="25"/>
      <c r="G751" s="25"/>
      <c r="H751" s="52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</row>
    <row r="752" ht="12.75" customHeight="1">
      <c r="A752" s="24"/>
      <c r="B752" s="4"/>
      <c r="C752" s="52"/>
      <c r="D752" s="25"/>
      <c r="E752" s="25"/>
      <c r="F752" s="25"/>
      <c r="G752" s="25"/>
      <c r="H752" s="52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</row>
    <row r="753" ht="12.75" customHeight="1">
      <c r="A753" s="24"/>
      <c r="B753" s="4"/>
      <c r="C753" s="52"/>
      <c r="D753" s="25"/>
      <c r="E753" s="25"/>
      <c r="F753" s="25"/>
      <c r="G753" s="25"/>
      <c r="H753" s="52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</row>
    <row r="754" ht="12.75" customHeight="1">
      <c r="A754" s="24"/>
      <c r="B754" s="4"/>
      <c r="C754" s="52"/>
      <c r="D754" s="25"/>
      <c r="E754" s="25"/>
      <c r="F754" s="25"/>
      <c r="G754" s="25"/>
      <c r="H754" s="52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</row>
    <row r="755" ht="12.75" customHeight="1">
      <c r="A755" s="24"/>
      <c r="B755" s="4"/>
      <c r="C755" s="52"/>
      <c r="D755" s="25"/>
      <c r="E755" s="25"/>
      <c r="F755" s="25"/>
      <c r="G755" s="25"/>
      <c r="H755" s="52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</row>
    <row r="756" ht="12.75" customHeight="1">
      <c r="A756" s="24"/>
      <c r="B756" s="4"/>
      <c r="C756" s="52"/>
      <c r="D756" s="25"/>
      <c r="E756" s="25"/>
      <c r="F756" s="25"/>
      <c r="G756" s="25"/>
      <c r="H756" s="52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</row>
    <row r="757" ht="12.75" customHeight="1">
      <c r="A757" s="24"/>
      <c r="B757" s="4"/>
      <c r="C757" s="52"/>
      <c r="D757" s="25"/>
      <c r="E757" s="25"/>
      <c r="F757" s="25"/>
      <c r="G757" s="25"/>
      <c r="H757" s="52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</row>
    <row r="758" ht="12.75" customHeight="1">
      <c r="A758" s="24"/>
      <c r="B758" s="4"/>
      <c r="C758" s="52"/>
      <c r="D758" s="25"/>
      <c r="E758" s="25"/>
      <c r="F758" s="25"/>
      <c r="G758" s="25"/>
      <c r="H758" s="52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</row>
    <row r="759" ht="12.75" customHeight="1">
      <c r="A759" s="24"/>
      <c r="B759" s="4"/>
      <c r="C759" s="52"/>
      <c r="D759" s="25"/>
      <c r="E759" s="25"/>
      <c r="F759" s="25"/>
      <c r="G759" s="25"/>
      <c r="H759" s="52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</row>
    <row r="760" ht="12.75" customHeight="1">
      <c r="A760" s="24"/>
      <c r="B760" s="4"/>
      <c r="C760" s="52"/>
      <c r="D760" s="25"/>
      <c r="E760" s="25"/>
      <c r="F760" s="25"/>
      <c r="G760" s="25"/>
      <c r="H760" s="52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</row>
    <row r="761" ht="12.75" customHeight="1">
      <c r="A761" s="24"/>
      <c r="B761" s="4"/>
      <c r="C761" s="52"/>
      <c r="D761" s="25"/>
      <c r="E761" s="25"/>
      <c r="F761" s="25"/>
      <c r="G761" s="25"/>
      <c r="H761" s="52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</row>
    <row r="762" ht="12.75" customHeight="1">
      <c r="A762" s="24"/>
      <c r="B762" s="4"/>
      <c r="C762" s="52"/>
      <c r="D762" s="25"/>
      <c r="E762" s="25"/>
      <c r="F762" s="25"/>
      <c r="G762" s="25"/>
      <c r="H762" s="52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</row>
    <row r="763" ht="12.75" customHeight="1">
      <c r="A763" s="24"/>
      <c r="B763" s="4"/>
      <c r="C763" s="52"/>
      <c r="D763" s="25"/>
      <c r="E763" s="25"/>
      <c r="F763" s="25"/>
      <c r="G763" s="25"/>
      <c r="H763" s="52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</row>
    <row r="764" ht="12.75" customHeight="1">
      <c r="A764" s="24"/>
      <c r="B764" s="4"/>
      <c r="C764" s="52"/>
      <c r="D764" s="25"/>
      <c r="E764" s="25"/>
      <c r="F764" s="25"/>
      <c r="G764" s="25"/>
      <c r="H764" s="52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</row>
    <row r="765" ht="12.75" customHeight="1">
      <c r="A765" s="24"/>
      <c r="B765" s="4"/>
      <c r="C765" s="52"/>
      <c r="D765" s="25"/>
      <c r="E765" s="25"/>
      <c r="F765" s="25"/>
      <c r="G765" s="25"/>
      <c r="H765" s="52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</row>
    <row r="766" ht="12.75" customHeight="1">
      <c r="A766" s="24"/>
      <c r="B766" s="4"/>
      <c r="C766" s="52"/>
      <c r="D766" s="25"/>
      <c r="E766" s="25"/>
      <c r="F766" s="25"/>
      <c r="G766" s="25"/>
      <c r="H766" s="52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</row>
    <row r="767" ht="12.75" customHeight="1">
      <c r="A767" s="24"/>
      <c r="B767" s="4"/>
      <c r="C767" s="52"/>
      <c r="D767" s="25"/>
      <c r="E767" s="25"/>
      <c r="F767" s="25"/>
      <c r="G767" s="25"/>
      <c r="H767" s="52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</row>
    <row r="768" ht="12.75" customHeight="1">
      <c r="A768" s="24"/>
      <c r="B768" s="4"/>
      <c r="C768" s="52"/>
      <c r="D768" s="25"/>
      <c r="E768" s="25"/>
      <c r="F768" s="25"/>
      <c r="G768" s="25"/>
      <c r="H768" s="52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</row>
    <row r="769" ht="12.75" customHeight="1">
      <c r="A769" s="24"/>
      <c r="B769" s="4"/>
      <c r="C769" s="52"/>
      <c r="D769" s="25"/>
      <c r="E769" s="25"/>
      <c r="F769" s="25"/>
      <c r="G769" s="25"/>
      <c r="H769" s="52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</row>
    <row r="770" ht="12.75" customHeight="1">
      <c r="A770" s="24"/>
      <c r="B770" s="4"/>
      <c r="C770" s="52"/>
      <c r="D770" s="25"/>
      <c r="E770" s="25"/>
      <c r="F770" s="25"/>
      <c r="G770" s="25"/>
      <c r="H770" s="52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</row>
    <row r="771" ht="12.75" customHeight="1">
      <c r="A771" s="24"/>
      <c r="B771" s="4"/>
      <c r="C771" s="52"/>
      <c r="D771" s="25"/>
      <c r="E771" s="25"/>
      <c r="F771" s="25"/>
      <c r="G771" s="25"/>
      <c r="H771" s="52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</row>
    <row r="772" ht="12.75" customHeight="1">
      <c r="A772" s="24"/>
      <c r="B772" s="4"/>
      <c r="C772" s="52"/>
      <c r="D772" s="25"/>
      <c r="E772" s="25"/>
      <c r="F772" s="25"/>
      <c r="G772" s="25"/>
      <c r="H772" s="52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</row>
    <row r="773" ht="12.75" customHeight="1">
      <c r="A773" s="24"/>
      <c r="B773" s="4"/>
      <c r="C773" s="52"/>
      <c r="D773" s="25"/>
      <c r="E773" s="25"/>
      <c r="F773" s="25"/>
      <c r="G773" s="25"/>
      <c r="H773" s="52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</row>
    <row r="774" ht="12.75" customHeight="1">
      <c r="A774" s="24"/>
      <c r="B774" s="4"/>
      <c r="C774" s="52"/>
      <c r="D774" s="25"/>
      <c r="E774" s="25"/>
      <c r="F774" s="25"/>
      <c r="G774" s="25"/>
      <c r="H774" s="52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</row>
    <row r="775" ht="12.75" customHeight="1">
      <c r="A775" s="24"/>
      <c r="B775" s="4"/>
      <c r="C775" s="52"/>
      <c r="D775" s="25"/>
      <c r="E775" s="25"/>
      <c r="F775" s="25"/>
      <c r="G775" s="25"/>
      <c r="H775" s="52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</row>
    <row r="776" ht="12.75" customHeight="1">
      <c r="A776" s="24"/>
      <c r="B776" s="4"/>
      <c r="C776" s="52"/>
      <c r="D776" s="25"/>
      <c r="E776" s="25"/>
      <c r="F776" s="25"/>
      <c r="G776" s="25"/>
      <c r="H776" s="52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</row>
    <row r="777" ht="12.75" customHeight="1">
      <c r="A777" s="24"/>
      <c r="B777" s="4"/>
      <c r="C777" s="52"/>
      <c r="D777" s="25"/>
      <c r="E777" s="25"/>
      <c r="F777" s="25"/>
      <c r="G777" s="25"/>
      <c r="H777" s="52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</row>
    <row r="778" ht="12.75" customHeight="1">
      <c r="A778" s="24"/>
      <c r="B778" s="4"/>
      <c r="C778" s="52"/>
      <c r="D778" s="25"/>
      <c r="E778" s="25"/>
      <c r="F778" s="25"/>
      <c r="G778" s="25"/>
      <c r="H778" s="52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</row>
    <row r="779" ht="12.75" customHeight="1">
      <c r="A779" s="24"/>
      <c r="B779" s="4"/>
      <c r="C779" s="52"/>
      <c r="D779" s="25"/>
      <c r="E779" s="25"/>
      <c r="F779" s="25"/>
      <c r="G779" s="25"/>
      <c r="H779" s="52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</row>
    <row r="780" ht="12.75" customHeight="1">
      <c r="A780" s="24"/>
      <c r="B780" s="4"/>
      <c r="C780" s="52"/>
      <c r="D780" s="25"/>
      <c r="E780" s="25"/>
      <c r="F780" s="25"/>
      <c r="G780" s="25"/>
      <c r="H780" s="52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</row>
    <row r="781" ht="12.75" customHeight="1">
      <c r="A781" s="24"/>
      <c r="B781" s="4"/>
      <c r="C781" s="52"/>
      <c r="D781" s="25"/>
      <c r="E781" s="25"/>
      <c r="F781" s="25"/>
      <c r="G781" s="25"/>
      <c r="H781" s="52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</row>
    <row r="782" ht="12.75" customHeight="1">
      <c r="A782" s="24"/>
      <c r="B782" s="4"/>
      <c r="C782" s="52"/>
      <c r="D782" s="25"/>
      <c r="E782" s="25"/>
      <c r="F782" s="25"/>
      <c r="G782" s="25"/>
      <c r="H782" s="52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</row>
    <row r="783" ht="12.75" customHeight="1">
      <c r="A783" s="24"/>
      <c r="B783" s="4"/>
      <c r="C783" s="52"/>
      <c r="D783" s="25"/>
      <c r="E783" s="25"/>
      <c r="F783" s="25"/>
      <c r="G783" s="25"/>
      <c r="H783" s="52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</row>
    <row r="784" ht="12.75" customHeight="1">
      <c r="A784" s="24"/>
      <c r="B784" s="4"/>
      <c r="C784" s="52"/>
      <c r="D784" s="25"/>
      <c r="E784" s="25"/>
      <c r="F784" s="25"/>
      <c r="G784" s="25"/>
      <c r="H784" s="52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</row>
    <row r="785" ht="12.75" customHeight="1">
      <c r="A785" s="24"/>
      <c r="B785" s="4"/>
      <c r="C785" s="52"/>
      <c r="D785" s="25"/>
      <c r="E785" s="25"/>
      <c r="F785" s="25"/>
      <c r="G785" s="25"/>
      <c r="H785" s="52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</row>
    <row r="786" ht="12.75" customHeight="1">
      <c r="A786" s="24"/>
      <c r="B786" s="4"/>
      <c r="C786" s="52"/>
      <c r="D786" s="25"/>
      <c r="E786" s="25"/>
      <c r="F786" s="25"/>
      <c r="G786" s="25"/>
      <c r="H786" s="52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</row>
    <row r="787" ht="12.75" customHeight="1">
      <c r="A787" s="24"/>
      <c r="B787" s="4"/>
      <c r="C787" s="52"/>
      <c r="D787" s="25"/>
      <c r="E787" s="25"/>
      <c r="F787" s="25"/>
      <c r="G787" s="25"/>
      <c r="H787" s="52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</row>
    <row r="788" ht="12.75" customHeight="1">
      <c r="A788" s="24"/>
      <c r="B788" s="4"/>
      <c r="C788" s="52"/>
      <c r="D788" s="25"/>
      <c r="E788" s="25"/>
      <c r="F788" s="25"/>
      <c r="G788" s="25"/>
      <c r="H788" s="52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</row>
    <row r="789" ht="12.75" customHeight="1">
      <c r="A789" s="24"/>
      <c r="B789" s="4"/>
      <c r="C789" s="52"/>
      <c r="D789" s="25"/>
      <c r="E789" s="25"/>
      <c r="F789" s="25"/>
      <c r="G789" s="25"/>
      <c r="H789" s="52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</row>
    <row r="790" ht="12.75" customHeight="1">
      <c r="A790" s="24"/>
      <c r="B790" s="4"/>
      <c r="C790" s="52"/>
      <c r="D790" s="25"/>
      <c r="E790" s="25"/>
      <c r="F790" s="25"/>
      <c r="G790" s="25"/>
      <c r="H790" s="52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</row>
    <row r="791" ht="12.75" customHeight="1">
      <c r="A791" s="24"/>
      <c r="B791" s="4"/>
      <c r="C791" s="52"/>
      <c r="D791" s="25"/>
      <c r="E791" s="25"/>
      <c r="F791" s="25"/>
      <c r="G791" s="25"/>
      <c r="H791" s="52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</row>
    <row r="792" ht="12.75" customHeight="1">
      <c r="A792" s="24"/>
      <c r="B792" s="4"/>
      <c r="C792" s="52"/>
      <c r="D792" s="25"/>
      <c r="E792" s="25"/>
      <c r="F792" s="25"/>
      <c r="G792" s="25"/>
      <c r="H792" s="52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</row>
    <row r="793" ht="12.75" customHeight="1">
      <c r="A793" s="24"/>
      <c r="B793" s="4"/>
      <c r="C793" s="52"/>
      <c r="D793" s="25"/>
      <c r="E793" s="25"/>
      <c r="F793" s="25"/>
      <c r="G793" s="25"/>
      <c r="H793" s="52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</row>
    <row r="794" ht="12.75" customHeight="1">
      <c r="A794" s="24"/>
      <c r="B794" s="4"/>
      <c r="C794" s="52"/>
      <c r="D794" s="25"/>
      <c r="E794" s="25"/>
      <c r="F794" s="25"/>
      <c r="G794" s="25"/>
      <c r="H794" s="52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</row>
    <row r="795" ht="12.75" customHeight="1">
      <c r="A795" s="24"/>
      <c r="B795" s="4"/>
      <c r="C795" s="52"/>
      <c r="D795" s="25"/>
      <c r="E795" s="25"/>
      <c r="F795" s="25"/>
      <c r="G795" s="25"/>
      <c r="H795" s="52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</row>
    <row r="796" ht="12.75" customHeight="1">
      <c r="A796" s="24"/>
      <c r="B796" s="4"/>
      <c r="C796" s="52"/>
      <c r="D796" s="25"/>
      <c r="E796" s="25"/>
      <c r="F796" s="25"/>
      <c r="G796" s="25"/>
      <c r="H796" s="52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</row>
    <row r="797" ht="12.75" customHeight="1">
      <c r="A797" s="24"/>
      <c r="B797" s="4"/>
      <c r="C797" s="52"/>
      <c r="D797" s="25"/>
      <c r="E797" s="25"/>
      <c r="F797" s="25"/>
      <c r="G797" s="25"/>
      <c r="H797" s="52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</row>
    <row r="798" ht="12.75" customHeight="1">
      <c r="A798" s="24"/>
      <c r="B798" s="4"/>
      <c r="C798" s="52"/>
      <c r="D798" s="25"/>
      <c r="E798" s="25"/>
      <c r="F798" s="25"/>
      <c r="G798" s="25"/>
      <c r="H798" s="52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</row>
    <row r="799" ht="12.75" customHeight="1">
      <c r="A799" s="24"/>
      <c r="B799" s="4"/>
      <c r="C799" s="52"/>
      <c r="D799" s="25"/>
      <c r="E799" s="25"/>
      <c r="F799" s="25"/>
      <c r="G799" s="25"/>
      <c r="H799" s="52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</row>
    <row r="800" ht="12.75" customHeight="1">
      <c r="A800" s="24"/>
      <c r="B800" s="4"/>
      <c r="C800" s="52"/>
      <c r="D800" s="25"/>
      <c r="E800" s="25"/>
      <c r="F800" s="25"/>
      <c r="G800" s="25"/>
      <c r="H800" s="52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</row>
    <row r="801" ht="12.75" customHeight="1">
      <c r="A801" s="24"/>
      <c r="B801" s="4"/>
      <c r="C801" s="52"/>
      <c r="D801" s="25"/>
      <c r="E801" s="25"/>
      <c r="F801" s="25"/>
      <c r="G801" s="25"/>
      <c r="H801" s="52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</row>
    <row r="802" ht="12.75" customHeight="1">
      <c r="A802" s="24"/>
      <c r="B802" s="4"/>
      <c r="C802" s="52"/>
      <c r="D802" s="25"/>
      <c r="E802" s="25"/>
      <c r="F802" s="25"/>
      <c r="G802" s="25"/>
      <c r="H802" s="52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</row>
    <row r="803" ht="12.75" customHeight="1">
      <c r="A803" s="24"/>
      <c r="B803" s="4"/>
      <c r="C803" s="52"/>
      <c r="D803" s="25"/>
      <c r="E803" s="25"/>
      <c r="F803" s="25"/>
      <c r="G803" s="25"/>
      <c r="H803" s="52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</row>
    <row r="804" ht="12.75" customHeight="1">
      <c r="A804" s="24"/>
      <c r="B804" s="4"/>
      <c r="C804" s="52"/>
      <c r="D804" s="25"/>
      <c r="E804" s="25"/>
      <c r="F804" s="25"/>
      <c r="G804" s="25"/>
      <c r="H804" s="52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</row>
    <row r="805" ht="12.75" customHeight="1">
      <c r="A805" s="24"/>
      <c r="B805" s="4"/>
      <c r="C805" s="52"/>
      <c r="D805" s="25"/>
      <c r="E805" s="25"/>
      <c r="F805" s="25"/>
      <c r="G805" s="25"/>
      <c r="H805" s="52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</row>
    <row r="806" ht="12.75" customHeight="1">
      <c r="A806" s="24"/>
      <c r="B806" s="4"/>
      <c r="C806" s="52"/>
      <c r="D806" s="25"/>
      <c r="E806" s="25"/>
      <c r="F806" s="25"/>
      <c r="G806" s="25"/>
      <c r="H806" s="52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</row>
    <row r="807" ht="12.75" customHeight="1">
      <c r="A807" s="24"/>
      <c r="B807" s="4"/>
      <c r="C807" s="52"/>
      <c r="D807" s="25"/>
      <c r="E807" s="25"/>
      <c r="F807" s="25"/>
      <c r="G807" s="25"/>
      <c r="H807" s="52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</row>
    <row r="808" ht="12.75" customHeight="1">
      <c r="A808" s="24"/>
      <c r="B808" s="4"/>
      <c r="C808" s="52"/>
      <c r="D808" s="25"/>
      <c r="E808" s="25"/>
      <c r="F808" s="25"/>
      <c r="G808" s="25"/>
      <c r="H808" s="52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</row>
    <row r="809" ht="12.75" customHeight="1">
      <c r="A809" s="24"/>
      <c r="B809" s="4"/>
      <c r="C809" s="52"/>
      <c r="D809" s="25"/>
      <c r="E809" s="25"/>
      <c r="F809" s="25"/>
      <c r="G809" s="25"/>
      <c r="H809" s="52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</row>
    <row r="810" ht="12.75" customHeight="1">
      <c r="A810" s="24"/>
      <c r="B810" s="4"/>
      <c r="C810" s="52"/>
      <c r="D810" s="25"/>
      <c r="E810" s="25"/>
      <c r="F810" s="25"/>
      <c r="G810" s="25"/>
      <c r="H810" s="52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</row>
    <row r="811" ht="12.75" customHeight="1">
      <c r="A811" s="24"/>
      <c r="B811" s="4"/>
      <c r="C811" s="52"/>
      <c r="D811" s="25"/>
      <c r="E811" s="25"/>
      <c r="F811" s="25"/>
      <c r="G811" s="25"/>
      <c r="H811" s="52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</row>
    <row r="812" ht="12.75" customHeight="1">
      <c r="A812" s="24"/>
      <c r="B812" s="4"/>
      <c r="C812" s="52"/>
      <c r="D812" s="25"/>
      <c r="E812" s="25"/>
      <c r="F812" s="25"/>
      <c r="G812" s="25"/>
      <c r="H812" s="52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</row>
    <row r="813" ht="12.75" customHeight="1">
      <c r="A813" s="24"/>
      <c r="B813" s="4"/>
      <c r="C813" s="52"/>
      <c r="D813" s="25"/>
      <c r="E813" s="25"/>
      <c r="F813" s="25"/>
      <c r="G813" s="25"/>
      <c r="H813" s="52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</row>
    <row r="814" ht="12.75" customHeight="1">
      <c r="A814" s="24"/>
      <c r="B814" s="4"/>
      <c r="C814" s="52"/>
      <c r="D814" s="25"/>
      <c r="E814" s="25"/>
      <c r="F814" s="25"/>
      <c r="G814" s="25"/>
      <c r="H814" s="52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</row>
    <row r="815" ht="12.75" customHeight="1">
      <c r="A815" s="24"/>
      <c r="B815" s="4"/>
      <c r="C815" s="52"/>
      <c r="D815" s="25"/>
      <c r="E815" s="25"/>
      <c r="F815" s="25"/>
      <c r="G815" s="25"/>
      <c r="H815" s="52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</row>
    <row r="816" ht="12.75" customHeight="1">
      <c r="A816" s="24"/>
      <c r="B816" s="4"/>
      <c r="C816" s="52"/>
      <c r="D816" s="25"/>
      <c r="E816" s="25"/>
      <c r="F816" s="25"/>
      <c r="G816" s="25"/>
      <c r="H816" s="52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</row>
    <row r="817" ht="12.75" customHeight="1">
      <c r="A817" s="24"/>
      <c r="B817" s="4"/>
      <c r="C817" s="52"/>
      <c r="D817" s="25"/>
      <c r="E817" s="25"/>
      <c r="F817" s="25"/>
      <c r="G817" s="25"/>
      <c r="H817" s="52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</row>
    <row r="818" ht="12.75" customHeight="1">
      <c r="A818" s="24"/>
      <c r="B818" s="4"/>
      <c r="C818" s="52"/>
      <c r="D818" s="25"/>
      <c r="E818" s="25"/>
      <c r="F818" s="25"/>
      <c r="G818" s="25"/>
      <c r="H818" s="52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</row>
    <row r="819" ht="12.75" customHeight="1">
      <c r="A819" s="24"/>
      <c r="B819" s="4"/>
      <c r="C819" s="52"/>
      <c r="D819" s="25"/>
      <c r="E819" s="25"/>
      <c r="F819" s="25"/>
      <c r="G819" s="25"/>
      <c r="H819" s="52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</row>
    <row r="820" ht="12.75" customHeight="1">
      <c r="A820" s="24"/>
      <c r="B820" s="4"/>
      <c r="C820" s="52"/>
      <c r="D820" s="25"/>
      <c r="E820" s="25"/>
      <c r="F820" s="25"/>
      <c r="G820" s="25"/>
      <c r="H820" s="52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</row>
    <row r="821" ht="12.75" customHeight="1">
      <c r="A821" s="24"/>
      <c r="B821" s="4"/>
      <c r="C821" s="52"/>
      <c r="D821" s="25"/>
      <c r="E821" s="25"/>
      <c r="F821" s="25"/>
      <c r="G821" s="25"/>
      <c r="H821" s="52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</row>
    <row r="822" ht="12.75" customHeight="1">
      <c r="A822" s="24"/>
      <c r="B822" s="4"/>
      <c r="C822" s="52"/>
      <c r="D822" s="25"/>
      <c r="E822" s="25"/>
      <c r="F822" s="25"/>
      <c r="G822" s="25"/>
      <c r="H822" s="52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</row>
    <row r="823" ht="12.75" customHeight="1">
      <c r="A823" s="24"/>
      <c r="B823" s="4"/>
      <c r="C823" s="52"/>
      <c r="D823" s="25"/>
      <c r="E823" s="25"/>
      <c r="F823" s="25"/>
      <c r="G823" s="25"/>
      <c r="H823" s="52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</row>
    <row r="824" ht="12.75" customHeight="1">
      <c r="A824" s="24"/>
      <c r="B824" s="4"/>
      <c r="C824" s="52"/>
      <c r="D824" s="25"/>
      <c r="E824" s="25"/>
      <c r="F824" s="25"/>
      <c r="G824" s="25"/>
      <c r="H824" s="52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</row>
    <row r="825" ht="12.75" customHeight="1">
      <c r="A825" s="24"/>
      <c r="B825" s="4"/>
      <c r="C825" s="52"/>
      <c r="D825" s="25"/>
      <c r="E825" s="25"/>
      <c r="F825" s="25"/>
      <c r="G825" s="25"/>
      <c r="H825" s="52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</row>
    <row r="826" ht="12.75" customHeight="1">
      <c r="A826" s="24"/>
      <c r="B826" s="4"/>
      <c r="C826" s="52"/>
      <c r="D826" s="25"/>
      <c r="E826" s="25"/>
      <c r="F826" s="25"/>
      <c r="G826" s="25"/>
      <c r="H826" s="52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</row>
    <row r="827" ht="12.75" customHeight="1">
      <c r="A827" s="24"/>
      <c r="B827" s="4"/>
      <c r="C827" s="52"/>
      <c r="D827" s="25"/>
      <c r="E827" s="25"/>
      <c r="F827" s="25"/>
      <c r="G827" s="25"/>
      <c r="H827" s="52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</row>
    <row r="828" ht="12.75" customHeight="1">
      <c r="A828" s="24"/>
      <c r="B828" s="4"/>
      <c r="C828" s="52"/>
      <c r="D828" s="25"/>
      <c r="E828" s="25"/>
      <c r="F828" s="25"/>
      <c r="G828" s="25"/>
      <c r="H828" s="52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</row>
    <row r="829" ht="12.75" customHeight="1">
      <c r="A829" s="24"/>
      <c r="B829" s="4"/>
      <c r="C829" s="52"/>
      <c r="D829" s="25"/>
      <c r="E829" s="25"/>
      <c r="F829" s="25"/>
      <c r="G829" s="25"/>
      <c r="H829" s="52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</row>
    <row r="830" ht="12.75" customHeight="1">
      <c r="A830" s="24"/>
      <c r="B830" s="4"/>
      <c r="C830" s="52"/>
      <c r="D830" s="25"/>
      <c r="E830" s="25"/>
      <c r="F830" s="25"/>
      <c r="G830" s="25"/>
      <c r="H830" s="52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</row>
    <row r="831" ht="12.75" customHeight="1">
      <c r="A831" s="24"/>
      <c r="B831" s="4"/>
      <c r="C831" s="52"/>
      <c r="D831" s="25"/>
      <c r="E831" s="25"/>
      <c r="F831" s="25"/>
      <c r="G831" s="25"/>
      <c r="H831" s="52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</row>
    <row r="832" ht="12.75" customHeight="1">
      <c r="A832" s="24"/>
      <c r="B832" s="4"/>
      <c r="C832" s="52"/>
      <c r="D832" s="25"/>
      <c r="E832" s="25"/>
      <c r="F832" s="25"/>
      <c r="G832" s="25"/>
      <c r="H832" s="52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</row>
    <row r="833" ht="12.75" customHeight="1">
      <c r="A833" s="24"/>
      <c r="B833" s="4"/>
      <c r="C833" s="52"/>
      <c r="D833" s="25"/>
      <c r="E833" s="25"/>
      <c r="F833" s="25"/>
      <c r="G833" s="25"/>
      <c r="H833" s="52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</row>
    <row r="834" ht="12.75" customHeight="1">
      <c r="A834" s="24"/>
      <c r="B834" s="4"/>
      <c r="C834" s="52"/>
      <c r="D834" s="25"/>
      <c r="E834" s="25"/>
      <c r="F834" s="25"/>
      <c r="G834" s="25"/>
      <c r="H834" s="52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</row>
    <row r="835" ht="12.75" customHeight="1">
      <c r="A835" s="24"/>
      <c r="B835" s="4"/>
      <c r="C835" s="52"/>
      <c r="D835" s="25"/>
      <c r="E835" s="25"/>
      <c r="F835" s="25"/>
      <c r="G835" s="25"/>
      <c r="H835" s="52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</row>
    <row r="836" ht="12.75" customHeight="1">
      <c r="A836" s="24"/>
      <c r="B836" s="4"/>
      <c r="C836" s="52"/>
      <c r="D836" s="25"/>
      <c r="E836" s="25"/>
      <c r="F836" s="25"/>
      <c r="G836" s="25"/>
      <c r="H836" s="52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</row>
    <row r="837" ht="12.75" customHeight="1">
      <c r="A837" s="24"/>
      <c r="B837" s="4"/>
      <c r="C837" s="52"/>
      <c r="D837" s="25"/>
      <c r="E837" s="25"/>
      <c r="F837" s="25"/>
      <c r="G837" s="25"/>
      <c r="H837" s="52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</row>
    <row r="838" ht="12.75" customHeight="1">
      <c r="A838" s="24"/>
      <c r="B838" s="4"/>
      <c r="C838" s="52"/>
      <c r="D838" s="25"/>
      <c r="E838" s="25"/>
      <c r="F838" s="25"/>
      <c r="G838" s="25"/>
      <c r="H838" s="52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</row>
    <row r="839" ht="12.75" customHeight="1">
      <c r="A839" s="24"/>
      <c r="B839" s="4"/>
      <c r="C839" s="52"/>
      <c r="D839" s="25"/>
      <c r="E839" s="25"/>
      <c r="F839" s="25"/>
      <c r="G839" s="25"/>
      <c r="H839" s="52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</row>
    <row r="840" ht="12.75" customHeight="1">
      <c r="A840" s="24"/>
      <c r="B840" s="4"/>
      <c r="C840" s="52"/>
      <c r="D840" s="25"/>
      <c r="E840" s="25"/>
      <c r="F840" s="25"/>
      <c r="G840" s="25"/>
      <c r="H840" s="52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</row>
    <row r="841" ht="12.75" customHeight="1">
      <c r="A841" s="24"/>
      <c r="B841" s="4"/>
      <c r="C841" s="52"/>
      <c r="D841" s="25"/>
      <c r="E841" s="25"/>
      <c r="F841" s="25"/>
      <c r="G841" s="25"/>
      <c r="H841" s="52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</row>
    <row r="842" ht="12.75" customHeight="1">
      <c r="A842" s="24"/>
      <c r="B842" s="4"/>
      <c r="C842" s="52"/>
      <c r="D842" s="25"/>
      <c r="E842" s="25"/>
      <c r="F842" s="25"/>
      <c r="G842" s="25"/>
      <c r="H842" s="52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</row>
    <row r="843" ht="12.75" customHeight="1">
      <c r="A843" s="24"/>
      <c r="B843" s="4"/>
      <c r="C843" s="52"/>
      <c r="D843" s="25"/>
      <c r="E843" s="25"/>
      <c r="F843" s="25"/>
      <c r="G843" s="25"/>
      <c r="H843" s="52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</row>
    <row r="844" ht="12.75" customHeight="1">
      <c r="A844" s="24"/>
      <c r="B844" s="4"/>
      <c r="C844" s="52"/>
      <c r="D844" s="25"/>
      <c r="E844" s="25"/>
      <c r="F844" s="25"/>
      <c r="G844" s="25"/>
      <c r="H844" s="52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</row>
    <row r="845" ht="12.75" customHeight="1">
      <c r="A845" s="24"/>
      <c r="B845" s="4"/>
      <c r="C845" s="52"/>
      <c r="D845" s="25"/>
      <c r="E845" s="25"/>
      <c r="F845" s="25"/>
      <c r="G845" s="25"/>
      <c r="H845" s="52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</row>
    <row r="846" ht="12.75" customHeight="1">
      <c r="A846" s="24"/>
      <c r="B846" s="4"/>
      <c r="C846" s="52"/>
      <c r="D846" s="25"/>
      <c r="E846" s="25"/>
      <c r="F846" s="25"/>
      <c r="G846" s="25"/>
      <c r="H846" s="52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</row>
    <row r="847" ht="12.75" customHeight="1">
      <c r="A847" s="24"/>
      <c r="B847" s="4"/>
      <c r="C847" s="52"/>
      <c r="D847" s="25"/>
      <c r="E847" s="25"/>
      <c r="F847" s="25"/>
      <c r="G847" s="25"/>
      <c r="H847" s="52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</row>
    <row r="848" ht="12.75" customHeight="1">
      <c r="A848" s="24"/>
      <c r="B848" s="4"/>
      <c r="C848" s="52"/>
      <c r="D848" s="25"/>
      <c r="E848" s="25"/>
      <c r="F848" s="25"/>
      <c r="G848" s="25"/>
      <c r="H848" s="52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</row>
    <row r="849" ht="12.75" customHeight="1">
      <c r="A849" s="24"/>
      <c r="B849" s="4"/>
      <c r="C849" s="52"/>
      <c r="D849" s="25"/>
      <c r="E849" s="25"/>
      <c r="F849" s="25"/>
      <c r="G849" s="25"/>
      <c r="H849" s="52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</row>
    <row r="850" ht="12.75" customHeight="1">
      <c r="A850" s="24"/>
      <c r="B850" s="4"/>
      <c r="C850" s="52"/>
      <c r="D850" s="25"/>
      <c r="E850" s="25"/>
      <c r="F850" s="25"/>
      <c r="G850" s="25"/>
      <c r="H850" s="52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</row>
    <row r="851" ht="12.75" customHeight="1">
      <c r="A851" s="24"/>
      <c r="B851" s="4"/>
      <c r="C851" s="52"/>
      <c r="D851" s="25"/>
      <c r="E851" s="25"/>
      <c r="F851" s="25"/>
      <c r="G851" s="25"/>
      <c r="H851" s="52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</row>
    <row r="852" ht="12.75" customHeight="1">
      <c r="A852" s="24"/>
      <c r="B852" s="4"/>
      <c r="C852" s="52"/>
      <c r="D852" s="25"/>
      <c r="E852" s="25"/>
      <c r="F852" s="25"/>
      <c r="G852" s="25"/>
      <c r="H852" s="52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</row>
    <row r="853" ht="12.75" customHeight="1">
      <c r="A853" s="24"/>
      <c r="B853" s="4"/>
      <c r="C853" s="52"/>
      <c r="D853" s="25"/>
      <c r="E853" s="25"/>
      <c r="F853" s="25"/>
      <c r="G853" s="25"/>
      <c r="H853" s="52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</row>
    <row r="854" ht="12.75" customHeight="1">
      <c r="A854" s="24"/>
      <c r="B854" s="4"/>
      <c r="C854" s="52"/>
      <c r="D854" s="25"/>
      <c r="E854" s="25"/>
      <c r="F854" s="25"/>
      <c r="G854" s="25"/>
      <c r="H854" s="52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</row>
    <row r="855" ht="12.75" customHeight="1">
      <c r="A855" s="24"/>
      <c r="B855" s="4"/>
      <c r="C855" s="52"/>
      <c r="D855" s="25"/>
      <c r="E855" s="25"/>
      <c r="F855" s="25"/>
      <c r="G855" s="25"/>
      <c r="H855" s="52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</row>
    <row r="856" ht="12.75" customHeight="1">
      <c r="A856" s="24"/>
      <c r="B856" s="4"/>
      <c r="C856" s="52"/>
      <c r="D856" s="25"/>
      <c r="E856" s="25"/>
      <c r="F856" s="25"/>
      <c r="G856" s="25"/>
      <c r="H856" s="52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</row>
    <row r="857" ht="12.75" customHeight="1">
      <c r="A857" s="24"/>
      <c r="B857" s="4"/>
      <c r="C857" s="52"/>
      <c r="D857" s="25"/>
      <c r="E857" s="25"/>
      <c r="F857" s="25"/>
      <c r="G857" s="25"/>
      <c r="H857" s="52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</row>
    <row r="858" ht="12.75" customHeight="1">
      <c r="A858" s="24"/>
      <c r="B858" s="4"/>
      <c r="C858" s="52"/>
      <c r="D858" s="25"/>
      <c r="E858" s="25"/>
      <c r="F858" s="25"/>
      <c r="G858" s="25"/>
      <c r="H858" s="52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</row>
    <row r="859" ht="12.75" customHeight="1">
      <c r="A859" s="24"/>
      <c r="B859" s="4"/>
      <c r="C859" s="52"/>
      <c r="D859" s="25"/>
      <c r="E859" s="25"/>
      <c r="F859" s="25"/>
      <c r="G859" s="25"/>
      <c r="H859" s="52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</row>
    <row r="860" ht="12.75" customHeight="1">
      <c r="A860" s="24"/>
      <c r="B860" s="4"/>
      <c r="C860" s="52"/>
      <c r="D860" s="25"/>
      <c r="E860" s="25"/>
      <c r="F860" s="25"/>
      <c r="G860" s="25"/>
      <c r="H860" s="52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</row>
    <row r="861" ht="12.75" customHeight="1">
      <c r="A861" s="24"/>
      <c r="B861" s="4"/>
      <c r="C861" s="52"/>
      <c r="D861" s="25"/>
      <c r="E861" s="25"/>
      <c r="F861" s="25"/>
      <c r="G861" s="25"/>
      <c r="H861" s="52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</row>
    <row r="862" ht="12.75" customHeight="1">
      <c r="A862" s="24"/>
      <c r="B862" s="4"/>
      <c r="C862" s="52"/>
      <c r="D862" s="25"/>
      <c r="E862" s="25"/>
      <c r="F862" s="25"/>
      <c r="G862" s="25"/>
      <c r="H862" s="52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</row>
    <row r="863" ht="12.75" customHeight="1">
      <c r="A863" s="24"/>
      <c r="B863" s="4"/>
      <c r="C863" s="52"/>
      <c r="D863" s="25"/>
      <c r="E863" s="25"/>
      <c r="F863" s="25"/>
      <c r="G863" s="25"/>
      <c r="H863" s="52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</row>
    <row r="864" ht="12.75" customHeight="1">
      <c r="A864" s="24"/>
      <c r="B864" s="4"/>
      <c r="C864" s="52"/>
      <c r="D864" s="25"/>
      <c r="E864" s="25"/>
      <c r="F864" s="25"/>
      <c r="G864" s="25"/>
      <c r="H864" s="52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</row>
    <row r="865" ht="12.75" customHeight="1">
      <c r="A865" s="24"/>
      <c r="B865" s="4"/>
      <c r="C865" s="52"/>
      <c r="D865" s="25"/>
      <c r="E865" s="25"/>
      <c r="F865" s="25"/>
      <c r="G865" s="25"/>
      <c r="H865" s="52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</row>
    <row r="866" ht="12.75" customHeight="1">
      <c r="A866" s="24"/>
      <c r="B866" s="4"/>
      <c r="C866" s="52"/>
      <c r="D866" s="25"/>
      <c r="E866" s="25"/>
      <c r="F866" s="25"/>
      <c r="G866" s="25"/>
      <c r="H866" s="52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</row>
    <row r="867" ht="12.75" customHeight="1">
      <c r="A867" s="24"/>
      <c r="B867" s="4"/>
      <c r="C867" s="52"/>
      <c r="D867" s="25"/>
      <c r="E867" s="25"/>
      <c r="F867" s="25"/>
      <c r="G867" s="25"/>
      <c r="H867" s="52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</row>
    <row r="868" ht="12.75" customHeight="1">
      <c r="A868" s="24"/>
      <c r="B868" s="4"/>
      <c r="C868" s="52"/>
      <c r="D868" s="25"/>
      <c r="E868" s="25"/>
      <c r="F868" s="25"/>
      <c r="G868" s="25"/>
      <c r="H868" s="52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</row>
    <row r="869" ht="12.75" customHeight="1">
      <c r="A869" s="24"/>
      <c r="B869" s="4"/>
      <c r="C869" s="52"/>
      <c r="D869" s="25"/>
      <c r="E869" s="25"/>
      <c r="F869" s="25"/>
      <c r="G869" s="25"/>
      <c r="H869" s="52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</row>
    <row r="870" ht="12.75" customHeight="1">
      <c r="A870" s="24"/>
      <c r="B870" s="4"/>
      <c r="C870" s="52"/>
      <c r="D870" s="25"/>
      <c r="E870" s="25"/>
      <c r="F870" s="25"/>
      <c r="G870" s="25"/>
      <c r="H870" s="52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</row>
    <row r="871" ht="12.75" customHeight="1">
      <c r="A871" s="24"/>
      <c r="B871" s="4"/>
      <c r="C871" s="52"/>
      <c r="D871" s="25"/>
      <c r="E871" s="25"/>
      <c r="F871" s="25"/>
      <c r="G871" s="25"/>
      <c r="H871" s="52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</row>
    <row r="872" ht="12.75" customHeight="1">
      <c r="A872" s="24"/>
      <c r="B872" s="4"/>
      <c r="C872" s="52"/>
      <c r="D872" s="25"/>
      <c r="E872" s="25"/>
      <c r="F872" s="25"/>
      <c r="G872" s="25"/>
      <c r="H872" s="52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</row>
    <row r="873" ht="12.75" customHeight="1">
      <c r="A873" s="24"/>
      <c r="B873" s="4"/>
      <c r="C873" s="52"/>
      <c r="D873" s="25"/>
      <c r="E873" s="25"/>
      <c r="F873" s="25"/>
      <c r="G873" s="25"/>
      <c r="H873" s="52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</row>
    <row r="874" ht="12.75" customHeight="1">
      <c r="A874" s="24"/>
      <c r="B874" s="4"/>
      <c r="C874" s="52"/>
      <c r="D874" s="25"/>
      <c r="E874" s="25"/>
      <c r="F874" s="25"/>
      <c r="G874" s="25"/>
      <c r="H874" s="52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</row>
    <row r="875" ht="12.75" customHeight="1">
      <c r="A875" s="24"/>
      <c r="B875" s="4"/>
      <c r="C875" s="52"/>
      <c r="D875" s="25"/>
      <c r="E875" s="25"/>
      <c r="F875" s="25"/>
      <c r="G875" s="25"/>
      <c r="H875" s="52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</row>
    <row r="876" ht="12.75" customHeight="1">
      <c r="A876" s="24"/>
      <c r="B876" s="4"/>
      <c r="C876" s="52"/>
      <c r="D876" s="25"/>
      <c r="E876" s="25"/>
      <c r="F876" s="25"/>
      <c r="G876" s="25"/>
      <c r="H876" s="52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</row>
    <row r="877" ht="12.75" customHeight="1">
      <c r="A877" s="24"/>
      <c r="B877" s="4"/>
      <c r="C877" s="52"/>
      <c r="D877" s="25"/>
      <c r="E877" s="25"/>
      <c r="F877" s="25"/>
      <c r="G877" s="25"/>
      <c r="H877" s="52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</row>
    <row r="878" ht="12.75" customHeight="1">
      <c r="A878" s="24"/>
      <c r="B878" s="4"/>
      <c r="C878" s="52"/>
      <c r="D878" s="25"/>
      <c r="E878" s="25"/>
      <c r="F878" s="25"/>
      <c r="G878" s="25"/>
      <c r="H878" s="52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</row>
    <row r="879" ht="12.75" customHeight="1">
      <c r="A879" s="24"/>
      <c r="B879" s="4"/>
      <c r="C879" s="52"/>
      <c r="D879" s="25"/>
      <c r="E879" s="25"/>
      <c r="F879" s="25"/>
      <c r="G879" s="25"/>
      <c r="H879" s="52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</row>
    <row r="880" ht="12.75" customHeight="1">
      <c r="A880" s="24"/>
      <c r="B880" s="4"/>
      <c r="C880" s="52"/>
      <c r="D880" s="25"/>
      <c r="E880" s="25"/>
      <c r="F880" s="25"/>
      <c r="G880" s="25"/>
      <c r="H880" s="52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</row>
    <row r="881" ht="12.75" customHeight="1">
      <c r="A881" s="24"/>
      <c r="B881" s="4"/>
      <c r="C881" s="52"/>
      <c r="D881" s="25"/>
      <c r="E881" s="25"/>
      <c r="F881" s="25"/>
      <c r="G881" s="25"/>
      <c r="H881" s="52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</row>
    <row r="882" ht="12.75" customHeight="1">
      <c r="A882" s="24"/>
      <c r="B882" s="4"/>
      <c r="C882" s="52"/>
      <c r="D882" s="25"/>
      <c r="E882" s="25"/>
      <c r="F882" s="25"/>
      <c r="G882" s="25"/>
      <c r="H882" s="52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</row>
    <row r="883" ht="12.75" customHeight="1">
      <c r="A883" s="24"/>
      <c r="B883" s="4"/>
      <c r="C883" s="52"/>
      <c r="D883" s="25"/>
      <c r="E883" s="25"/>
      <c r="F883" s="25"/>
      <c r="G883" s="25"/>
      <c r="H883" s="52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</row>
    <row r="884" ht="12.75" customHeight="1">
      <c r="A884" s="24"/>
      <c r="B884" s="4"/>
      <c r="C884" s="52"/>
      <c r="D884" s="25"/>
      <c r="E884" s="25"/>
      <c r="F884" s="25"/>
      <c r="G884" s="25"/>
      <c r="H884" s="52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</row>
    <row r="885" ht="12.75" customHeight="1">
      <c r="A885" s="24"/>
      <c r="B885" s="4"/>
      <c r="C885" s="52"/>
      <c r="D885" s="25"/>
      <c r="E885" s="25"/>
      <c r="F885" s="25"/>
      <c r="G885" s="25"/>
      <c r="H885" s="52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</row>
    <row r="886" ht="12.75" customHeight="1">
      <c r="A886" s="24"/>
      <c r="B886" s="4"/>
      <c r="C886" s="52"/>
      <c r="D886" s="25"/>
      <c r="E886" s="25"/>
      <c r="F886" s="25"/>
      <c r="G886" s="25"/>
      <c r="H886" s="52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</row>
    <row r="887" ht="12.75" customHeight="1">
      <c r="A887" s="24"/>
      <c r="B887" s="4"/>
      <c r="C887" s="52"/>
      <c r="D887" s="25"/>
      <c r="E887" s="25"/>
      <c r="F887" s="25"/>
      <c r="G887" s="25"/>
      <c r="H887" s="52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</row>
    <row r="888" ht="12.75" customHeight="1">
      <c r="A888" s="24"/>
      <c r="B888" s="4"/>
      <c r="C888" s="52"/>
      <c r="D888" s="25"/>
      <c r="E888" s="25"/>
      <c r="F888" s="25"/>
      <c r="G888" s="25"/>
      <c r="H888" s="52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</row>
    <row r="889" ht="12.75" customHeight="1">
      <c r="A889" s="24"/>
      <c r="B889" s="4"/>
      <c r="C889" s="52"/>
      <c r="D889" s="25"/>
      <c r="E889" s="25"/>
      <c r="F889" s="25"/>
      <c r="G889" s="25"/>
      <c r="H889" s="52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</row>
    <row r="890" ht="12.75" customHeight="1">
      <c r="A890" s="24"/>
      <c r="B890" s="4"/>
      <c r="C890" s="52"/>
      <c r="D890" s="25"/>
      <c r="E890" s="25"/>
      <c r="F890" s="25"/>
      <c r="G890" s="25"/>
      <c r="H890" s="52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</row>
    <row r="891" ht="12.75" customHeight="1">
      <c r="A891" s="24"/>
      <c r="B891" s="4"/>
      <c r="C891" s="52"/>
      <c r="D891" s="25"/>
      <c r="E891" s="25"/>
      <c r="F891" s="25"/>
      <c r="G891" s="25"/>
      <c r="H891" s="52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</row>
    <row r="892" ht="12.75" customHeight="1">
      <c r="A892" s="24"/>
      <c r="B892" s="4"/>
      <c r="C892" s="52"/>
      <c r="D892" s="25"/>
      <c r="E892" s="25"/>
      <c r="F892" s="25"/>
      <c r="G892" s="25"/>
      <c r="H892" s="52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</row>
    <row r="893" ht="12.75" customHeight="1">
      <c r="A893" s="24"/>
      <c r="B893" s="4"/>
      <c r="C893" s="52"/>
      <c r="D893" s="25"/>
      <c r="E893" s="25"/>
      <c r="F893" s="25"/>
      <c r="G893" s="25"/>
      <c r="H893" s="52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</row>
    <row r="894" ht="12.75" customHeight="1">
      <c r="A894" s="24"/>
      <c r="B894" s="4"/>
      <c r="C894" s="52"/>
      <c r="D894" s="25"/>
      <c r="E894" s="25"/>
      <c r="F894" s="25"/>
      <c r="G894" s="25"/>
      <c r="H894" s="52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</row>
    <row r="895" ht="12.75" customHeight="1">
      <c r="A895" s="24"/>
      <c r="B895" s="4"/>
      <c r="C895" s="52"/>
      <c r="D895" s="25"/>
      <c r="E895" s="25"/>
      <c r="F895" s="25"/>
      <c r="G895" s="25"/>
      <c r="H895" s="52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</row>
    <row r="896" ht="12.75" customHeight="1">
      <c r="A896" s="24"/>
      <c r="B896" s="4"/>
      <c r="C896" s="52"/>
      <c r="D896" s="25"/>
      <c r="E896" s="25"/>
      <c r="F896" s="25"/>
      <c r="G896" s="25"/>
      <c r="H896" s="52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</row>
    <row r="897" ht="12.75" customHeight="1">
      <c r="A897" s="24"/>
      <c r="B897" s="4"/>
      <c r="C897" s="52"/>
      <c r="D897" s="25"/>
      <c r="E897" s="25"/>
      <c r="F897" s="25"/>
      <c r="G897" s="25"/>
      <c r="H897" s="52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</row>
    <row r="898" ht="12.75" customHeight="1">
      <c r="A898" s="24"/>
      <c r="B898" s="4"/>
      <c r="C898" s="52"/>
      <c r="D898" s="25"/>
      <c r="E898" s="25"/>
      <c r="F898" s="25"/>
      <c r="G898" s="25"/>
      <c r="H898" s="52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</row>
    <row r="899" ht="12.75" customHeight="1">
      <c r="A899" s="24"/>
      <c r="B899" s="4"/>
      <c r="C899" s="52"/>
      <c r="D899" s="25"/>
      <c r="E899" s="25"/>
      <c r="F899" s="25"/>
      <c r="G899" s="25"/>
      <c r="H899" s="52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</row>
    <row r="900" ht="12.75" customHeight="1">
      <c r="A900" s="24"/>
      <c r="B900" s="4"/>
      <c r="C900" s="52"/>
      <c r="D900" s="25"/>
      <c r="E900" s="25"/>
      <c r="F900" s="25"/>
      <c r="G900" s="25"/>
      <c r="H900" s="52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</row>
    <row r="901" ht="12.75" customHeight="1">
      <c r="A901" s="24"/>
      <c r="B901" s="4"/>
      <c r="C901" s="52"/>
      <c r="D901" s="25"/>
      <c r="E901" s="25"/>
      <c r="F901" s="25"/>
      <c r="G901" s="25"/>
      <c r="H901" s="52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</row>
    <row r="902" ht="12.75" customHeight="1">
      <c r="A902" s="24"/>
      <c r="B902" s="4"/>
      <c r="C902" s="52"/>
      <c r="D902" s="25"/>
      <c r="E902" s="25"/>
      <c r="F902" s="25"/>
      <c r="G902" s="25"/>
      <c r="H902" s="52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</row>
    <row r="903" ht="12.75" customHeight="1">
      <c r="A903" s="24"/>
      <c r="B903" s="4"/>
      <c r="C903" s="52"/>
      <c r="D903" s="25"/>
      <c r="E903" s="25"/>
      <c r="F903" s="25"/>
      <c r="G903" s="25"/>
      <c r="H903" s="52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</row>
    <row r="904" ht="12.75" customHeight="1">
      <c r="A904" s="24"/>
      <c r="B904" s="4"/>
      <c r="C904" s="52"/>
      <c r="D904" s="25"/>
      <c r="E904" s="25"/>
      <c r="F904" s="25"/>
      <c r="G904" s="25"/>
      <c r="H904" s="52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</row>
    <row r="905" ht="12.75" customHeight="1">
      <c r="A905" s="24"/>
      <c r="B905" s="4"/>
      <c r="C905" s="52"/>
      <c r="D905" s="25"/>
      <c r="E905" s="25"/>
      <c r="F905" s="25"/>
      <c r="G905" s="25"/>
      <c r="H905" s="52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</row>
    <row r="906" ht="12.75" customHeight="1">
      <c r="A906" s="24"/>
      <c r="B906" s="4"/>
      <c r="C906" s="52"/>
      <c r="D906" s="25"/>
      <c r="E906" s="25"/>
      <c r="F906" s="25"/>
      <c r="G906" s="25"/>
      <c r="H906" s="52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</row>
    <row r="907" ht="12.75" customHeight="1">
      <c r="A907" s="24"/>
      <c r="B907" s="4"/>
      <c r="C907" s="52"/>
      <c r="D907" s="25"/>
      <c r="E907" s="25"/>
      <c r="F907" s="25"/>
      <c r="G907" s="25"/>
      <c r="H907" s="52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</row>
    <row r="908" ht="12.75" customHeight="1">
      <c r="A908" s="24"/>
      <c r="B908" s="4"/>
      <c r="C908" s="52"/>
      <c r="D908" s="25"/>
      <c r="E908" s="25"/>
      <c r="F908" s="25"/>
      <c r="G908" s="25"/>
      <c r="H908" s="52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</row>
    <row r="909" ht="12.75" customHeight="1">
      <c r="A909" s="24"/>
      <c r="B909" s="4"/>
      <c r="C909" s="52"/>
      <c r="D909" s="25"/>
      <c r="E909" s="25"/>
      <c r="F909" s="25"/>
      <c r="G909" s="25"/>
      <c r="H909" s="52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</row>
    <row r="910" ht="12.75" customHeight="1">
      <c r="A910" s="24"/>
      <c r="B910" s="4"/>
      <c r="C910" s="52"/>
      <c r="D910" s="25"/>
      <c r="E910" s="25"/>
      <c r="F910" s="25"/>
      <c r="G910" s="25"/>
      <c r="H910" s="52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</row>
    <row r="911" ht="12.75" customHeight="1">
      <c r="A911" s="24"/>
      <c r="B911" s="4"/>
      <c r="C911" s="52"/>
      <c r="D911" s="25"/>
      <c r="E911" s="25"/>
      <c r="F911" s="25"/>
      <c r="G911" s="25"/>
      <c r="H911" s="52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</row>
    <row r="912" ht="12.75" customHeight="1">
      <c r="A912" s="24"/>
      <c r="B912" s="4"/>
      <c r="C912" s="52"/>
      <c r="D912" s="25"/>
      <c r="E912" s="25"/>
      <c r="F912" s="25"/>
      <c r="G912" s="25"/>
      <c r="H912" s="52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</row>
    <row r="913" ht="12.75" customHeight="1">
      <c r="A913" s="24"/>
      <c r="B913" s="4"/>
      <c r="C913" s="52"/>
      <c r="D913" s="25"/>
      <c r="E913" s="25"/>
      <c r="F913" s="25"/>
      <c r="G913" s="25"/>
      <c r="H913" s="52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</row>
    <row r="914" ht="12.75" customHeight="1">
      <c r="A914" s="24"/>
      <c r="B914" s="4"/>
      <c r="C914" s="52"/>
      <c r="D914" s="25"/>
      <c r="E914" s="25"/>
      <c r="F914" s="25"/>
      <c r="G914" s="25"/>
      <c r="H914" s="52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</row>
    <row r="915" ht="12.75" customHeight="1">
      <c r="A915" s="24"/>
      <c r="B915" s="4"/>
      <c r="C915" s="52"/>
      <c r="D915" s="25"/>
      <c r="E915" s="25"/>
      <c r="F915" s="25"/>
      <c r="G915" s="25"/>
      <c r="H915" s="52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</row>
    <row r="916" ht="12.75" customHeight="1">
      <c r="A916" s="24"/>
      <c r="B916" s="4"/>
      <c r="C916" s="52"/>
      <c r="D916" s="25"/>
      <c r="E916" s="25"/>
      <c r="F916" s="25"/>
      <c r="G916" s="25"/>
      <c r="H916" s="52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</row>
    <row r="917" ht="12.75" customHeight="1">
      <c r="A917" s="24"/>
      <c r="B917" s="4"/>
      <c r="C917" s="52"/>
      <c r="D917" s="25"/>
      <c r="E917" s="25"/>
      <c r="F917" s="25"/>
      <c r="G917" s="25"/>
      <c r="H917" s="52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</row>
    <row r="918" ht="12.75" customHeight="1">
      <c r="A918" s="24"/>
      <c r="B918" s="4"/>
      <c r="C918" s="52"/>
      <c r="D918" s="25"/>
      <c r="E918" s="25"/>
      <c r="F918" s="25"/>
      <c r="G918" s="25"/>
      <c r="H918" s="52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</row>
    <row r="919" ht="12.75" customHeight="1">
      <c r="A919" s="24"/>
      <c r="B919" s="4"/>
      <c r="C919" s="52"/>
      <c r="D919" s="25"/>
      <c r="E919" s="25"/>
      <c r="F919" s="25"/>
      <c r="G919" s="25"/>
      <c r="H919" s="52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</row>
    <row r="920" ht="12.75" customHeight="1">
      <c r="A920" s="24"/>
      <c r="B920" s="4"/>
      <c r="C920" s="52"/>
      <c r="D920" s="25"/>
      <c r="E920" s="25"/>
      <c r="F920" s="25"/>
      <c r="G920" s="25"/>
      <c r="H920" s="52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</row>
    <row r="921" ht="12.75" customHeight="1">
      <c r="A921" s="24"/>
      <c r="B921" s="4"/>
      <c r="C921" s="52"/>
      <c r="D921" s="25"/>
      <c r="E921" s="25"/>
      <c r="F921" s="25"/>
      <c r="G921" s="25"/>
      <c r="H921" s="52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</row>
    <row r="922" ht="12.75" customHeight="1">
      <c r="A922" s="24"/>
      <c r="B922" s="4"/>
      <c r="C922" s="52"/>
      <c r="D922" s="25"/>
      <c r="E922" s="25"/>
      <c r="F922" s="25"/>
      <c r="G922" s="25"/>
      <c r="H922" s="52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</row>
    <row r="923" ht="12.75" customHeight="1">
      <c r="A923" s="24"/>
      <c r="B923" s="4"/>
      <c r="C923" s="52"/>
      <c r="D923" s="25"/>
      <c r="E923" s="25"/>
      <c r="F923" s="25"/>
      <c r="G923" s="25"/>
      <c r="H923" s="52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</row>
    <row r="924" ht="12.75" customHeight="1">
      <c r="A924" s="24"/>
      <c r="B924" s="4"/>
      <c r="C924" s="52"/>
      <c r="D924" s="25"/>
      <c r="E924" s="25"/>
      <c r="F924" s="25"/>
      <c r="G924" s="25"/>
      <c r="H924" s="52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</row>
    <row r="925" ht="12.75" customHeight="1">
      <c r="A925" s="24"/>
      <c r="B925" s="4"/>
      <c r="C925" s="52"/>
      <c r="D925" s="25"/>
      <c r="E925" s="25"/>
      <c r="F925" s="25"/>
      <c r="G925" s="25"/>
      <c r="H925" s="52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</row>
    <row r="926" ht="12.75" customHeight="1">
      <c r="A926" s="24"/>
      <c r="B926" s="4"/>
      <c r="C926" s="52"/>
      <c r="D926" s="25"/>
      <c r="E926" s="25"/>
      <c r="F926" s="25"/>
      <c r="G926" s="25"/>
      <c r="H926" s="52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</row>
    <row r="927" ht="12.75" customHeight="1">
      <c r="A927" s="24"/>
      <c r="B927" s="4"/>
      <c r="C927" s="52"/>
      <c r="D927" s="25"/>
      <c r="E927" s="25"/>
      <c r="F927" s="25"/>
      <c r="G927" s="25"/>
      <c r="H927" s="52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</row>
    <row r="928" ht="12.75" customHeight="1">
      <c r="A928" s="24"/>
      <c r="B928" s="4"/>
      <c r="C928" s="52"/>
      <c r="D928" s="25"/>
      <c r="E928" s="25"/>
      <c r="F928" s="25"/>
      <c r="G928" s="25"/>
      <c r="H928" s="52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</row>
    <row r="929" ht="12.75" customHeight="1">
      <c r="A929" s="24"/>
      <c r="B929" s="4"/>
      <c r="C929" s="52"/>
      <c r="D929" s="25"/>
      <c r="E929" s="25"/>
      <c r="F929" s="25"/>
      <c r="G929" s="25"/>
      <c r="H929" s="52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</row>
    <row r="930" ht="12.75" customHeight="1">
      <c r="A930" s="24"/>
      <c r="B930" s="4"/>
      <c r="C930" s="52"/>
      <c r="D930" s="25"/>
      <c r="E930" s="25"/>
      <c r="F930" s="25"/>
      <c r="G930" s="25"/>
      <c r="H930" s="52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</row>
    <row r="931" ht="12.75" customHeight="1">
      <c r="A931" s="24"/>
      <c r="B931" s="4"/>
      <c r="C931" s="52"/>
      <c r="D931" s="25"/>
      <c r="E931" s="25"/>
      <c r="F931" s="25"/>
      <c r="G931" s="25"/>
      <c r="H931" s="52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</row>
    <row r="932" ht="12.75" customHeight="1">
      <c r="A932" s="24"/>
      <c r="B932" s="4"/>
      <c r="C932" s="52"/>
      <c r="D932" s="25"/>
      <c r="E932" s="25"/>
      <c r="F932" s="25"/>
      <c r="G932" s="25"/>
      <c r="H932" s="52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</row>
    <row r="933" ht="12.75" customHeight="1">
      <c r="A933" s="24"/>
      <c r="B933" s="4"/>
      <c r="C933" s="52"/>
      <c r="D933" s="25"/>
      <c r="E933" s="25"/>
      <c r="F933" s="25"/>
      <c r="G933" s="25"/>
      <c r="H933" s="52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</row>
    <row r="934" ht="12.75" customHeight="1">
      <c r="A934" s="24"/>
      <c r="B934" s="4"/>
      <c r="C934" s="52"/>
      <c r="D934" s="25"/>
      <c r="E934" s="25"/>
      <c r="F934" s="25"/>
      <c r="G934" s="25"/>
      <c r="H934" s="52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</row>
    <row r="935" ht="12.75" customHeight="1">
      <c r="A935" s="24"/>
      <c r="B935" s="4"/>
      <c r="C935" s="52"/>
      <c r="D935" s="25"/>
      <c r="E935" s="25"/>
      <c r="F935" s="25"/>
      <c r="G935" s="25"/>
      <c r="H935" s="52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</row>
    <row r="936" ht="12.75" customHeight="1">
      <c r="A936" s="24"/>
      <c r="B936" s="4"/>
      <c r="C936" s="52"/>
      <c r="D936" s="25"/>
      <c r="E936" s="25"/>
      <c r="F936" s="25"/>
      <c r="G936" s="25"/>
      <c r="H936" s="52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</row>
    <row r="937" ht="12.75" customHeight="1">
      <c r="A937" s="24"/>
      <c r="B937" s="4"/>
      <c r="C937" s="52"/>
      <c r="D937" s="25"/>
      <c r="E937" s="25"/>
      <c r="F937" s="25"/>
      <c r="G937" s="25"/>
      <c r="H937" s="52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</row>
    <row r="938" ht="12.75" customHeight="1">
      <c r="A938" s="24"/>
      <c r="B938" s="4"/>
      <c r="C938" s="52"/>
      <c r="D938" s="25"/>
      <c r="E938" s="25"/>
      <c r="F938" s="25"/>
      <c r="G938" s="25"/>
      <c r="H938" s="52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</row>
    <row r="939" ht="12.75" customHeight="1">
      <c r="A939" s="24"/>
      <c r="B939" s="4"/>
      <c r="C939" s="52"/>
      <c r="D939" s="25"/>
      <c r="E939" s="25"/>
      <c r="F939" s="25"/>
      <c r="G939" s="25"/>
      <c r="H939" s="52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</row>
    <row r="940" ht="12.75" customHeight="1">
      <c r="A940" s="24"/>
      <c r="B940" s="4"/>
      <c r="C940" s="52"/>
      <c r="D940" s="25"/>
      <c r="E940" s="25"/>
      <c r="F940" s="25"/>
      <c r="G940" s="25"/>
      <c r="H940" s="52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</row>
    <row r="941" ht="12.75" customHeight="1">
      <c r="A941" s="24"/>
      <c r="B941" s="4"/>
      <c r="C941" s="52"/>
      <c r="D941" s="25"/>
      <c r="E941" s="25"/>
      <c r="F941" s="25"/>
      <c r="G941" s="25"/>
      <c r="H941" s="52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</row>
    <row r="942" ht="12.75" customHeight="1">
      <c r="A942" s="24"/>
      <c r="B942" s="4"/>
      <c r="C942" s="52"/>
      <c r="D942" s="25"/>
      <c r="E942" s="25"/>
      <c r="F942" s="25"/>
      <c r="G942" s="25"/>
      <c r="H942" s="52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</row>
    <row r="943" ht="12.75" customHeight="1">
      <c r="A943" s="24"/>
      <c r="B943" s="4"/>
      <c r="C943" s="52"/>
      <c r="D943" s="25"/>
      <c r="E943" s="25"/>
      <c r="F943" s="25"/>
      <c r="G943" s="25"/>
      <c r="H943" s="52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</row>
    <row r="944" ht="12.75" customHeight="1">
      <c r="A944" s="24"/>
      <c r="B944" s="4"/>
      <c r="C944" s="52"/>
      <c r="D944" s="25"/>
      <c r="E944" s="25"/>
      <c r="F944" s="25"/>
      <c r="G944" s="25"/>
      <c r="H944" s="52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</row>
    <row r="945" ht="12.75" customHeight="1">
      <c r="A945" s="24"/>
      <c r="B945" s="4"/>
      <c r="C945" s="52"/>
      <c r="D945" s="25"/>
      <c r="E945" s="25"/>
      <c r="F945" s="25"/>
      <c r="G945" s="25"/>
      <c r="H945" s="52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</row>
    <row r="946" ht="12.75" customHeight="1">
      <c r="A946" s="24"/>
      <c r="B946" s="4"/>
      <c r="C946" s="52"/>
      <c r="D946" s="25"/>
      <c r="E946" s="25"/>
      <c r="F946" s="25"/>
      <c r="G946" s="25"/>
      <c r="H946" s="52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</row>
    <row r="947" ht="12.75" customHeight="1">
      <c r="A947" s="24"/>
      <c r="B947" s="4"/>
      <c r="C947" s="52"/>
      <c r="D947" s="25"/>
      <c r="E947" s="25"/>
      <c r="F947" s="25"/>
      <c r="G947" s="25"/>
      <c r="H947" s="52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</row>
    <row r="948" ht="12.75" customHeight="1">
      <c r="A948" s="24"/>
      <c r="B948" s="4"/>
      <c r="C948" s="52"/>
      <c r="D948" s="25"/>
      <c r="E948" s="25"/>
      <c r="F948" s="25"/>
      <c r="G948" s="25"/>
      <c r="H948" s="52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</row>
    <row r="949" ht="12.75" customHeight="1">
      <c r="A949" s="24"/>
      <c r="B949" s="4"/>
      <c r="C949" s="52"/>
      <c r="D949" s="25"/>
      <c r="E949" s="25"/>
      <c r="F949" s="25"/>
      <c r="G949" s="25"/>
      <c r="H949" s="52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</row>
    <row r="950" ht="12.75" customHeight="1">
      <c r="A950" s="24"/>
      <c r="B950" s="4"/>
      <c r="C950" s="52"/>
      <c r="D950" s="25"/>
      <c r="E950" s="25"/>
      <c r="F950" s="25"/>
      <c r="G950" s="25"/>
      <c r="H950" s="52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</row>
    <row r="951" ht="12.75" customHeight="1">
      <c r="A951" s="24"/>
      <c r="B951" s="4"/>
      <c r="C951" s="52"/>
      <c r="D951" s="25"/>
      <c r="E951" s="25"/>
      <c r="F951" s="25"/>
      <c r="G951" s="25"/>
      <c r="H951" s="52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</row>
    <row r="952" ht="12.75" customHeight="1">
      <c r="A952" s="24"/>
      <c r="B952" s="4"/>
      <c r="C952" s="52"/>
      <c r="D952" s="25"/>
      <c r="E952" s="25"/>
      <c r="F952" s="25"/>
      <c r="G952" s="25"/>
      <c r="H952" s="52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</row>
    <row r="953" ht="12.75" customHeight="1">
      <c r="A953" s="24"/>
      <c r="B953" s="4"/>
      <c r="C953" s="52"/>
      <c r="D953" s="25"/>
      <c r="E953" s="25"/>
      <c r="F953" s="25"/>
      <c r="G953" s="25"/>
      <c r="H953" s="52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</row>
    <row r="954" ht="12.75" customHeight="1">
      <c r="A954" s="24"/>
      <c r="B954" s="4"/>
      <c r="C954" s="52"/>
      <c r="D954" s="25"/>
      <c r="E954" s="25"/>
      <c r="F954" s="25"/>
      <c r="G954" s="25"/>
      <c r="H954" s="52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</row>
    <row r="955" ht="12.75" customHeight="1">
      <c r="A955" s="24"/>
      <c r="B955" s="4"/>
      <c r="C955" s="52"/>
      <c r="D955" s="25"/>
      <c r="E955" s="25"/>
      <c r="F955" s="25"/>
      <c r="G955" s="25"/>
      <c r="H955" s="52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</row>
    <row r="956" ht="12.75" customHeight="1">
      <c r="A956" s="24"/>
      <c r="B956" s="4"/>
      <c r="C956" s="52"/>
      <c r="D956" s="25"/>
      <c r="E956" s="25"/>
      <c r="F956" s="25"/>
      <c r="G956" s="25"/>
      <c r="H956" s="52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</row>
    <row r="957" ht="12.75" customHeight="1">
      <c r="A957" s="24"/>
      <c r="B957" s="4"/>
      <c r="C957" s="52"/>
      <c r="D957" s="25"/>
      <c r="E957" s="25"/>
      <c r="F957" s="25"/>
      <c r="G957" s="25"/>
      <c r="H957" s="52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</row>
    <row r="958" ht="12.75" customHeight="1">
      <c r="A958" s="24"/>
      <c r="B958" s="4"/>
      <c r="C958" s="52"/>
      <c r="D958" s="25"/>
      <c r="E958" s="25"/>
      <c r="F958" s="25"/>
      <c r="G958" s="25"/>
      <c r="H958" s="52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</row>
    <row r="959" ht="12.75" customHeight="1">
      <c r="A959" s="24"/>
      <c r="B959" s="4"/>
      <c r="C959" s="52"/>
      <c r="D959" s="25"/>
      <c r="E959" s="25"/>
      <c r="F959" s="25"/>
      <c r="G959" s="25"/>
      <c r="H959" s="52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</row>
    <row r="960" ht="12.75" customHeight="1">
      <c r="A960" s="24"/>
      <c r="B960" s="4"/>
      <c r="C960" s="52"/>
      <c r="D960" s="25"/>
      <c r="E960" s="25"/>
      <c r="F960" s="25"/>
      <c r="G960" s="25"/>
      <c r="H960" s="52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</row>
    <row r="961" ht="12.75" customHeight="1">
      <c r="A961" s="24"/>
      <c r="B961" s="4"/>
      <c r="C961" s="52"/>
      <c r="D961" s="25"/>
      <c r="E961" s="25"/>
      <c r="F961" s="25"/>
      <c r="G961" s="25"/>
      <c r="H961" s="52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</row>
    <row r="962" ht="12.75" customHeight="1">
      <c r="A962" s="24"/>
      <c r="B962" s="4"/>
      <c r="C962" s="52"/>
      <c r="D962" s="25"/>
      <c r="E962" s="25"/>
      <c r="F962" s="25"/>
      <c r="G962" s="25"/>
      <c r="H962" s="52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</row>
    <row r="963" ht="12.75" customHeight="1">
      <c r="A963" s="24"/>
      <c r="B963" s="4"/>
      <c r="C963" s="52"/>
      <c r="D963" s="25"/>
      <c r="E963" s="25"/>
      <c r="F963" s="25"/>
      <c r="G963" s="25"/>
      <c r="H963" s="52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</row>
    <row r="964" ht="12.75" customHeight="1">
      <c r="A964" s="24"/>
      <c r="B964" s="4"/>
      <c r="C964" s="52"/>
      <c r="D964" s="25"/>
      <c r="E964" s="25"/>
      <c r="F964" s="25"/>
      <c r="G964" s="25"/>
      <c r="H964" s="52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</row>
    <row r="965" ht="12.75" customHeight="1">
      <c r="A965" s="24"/>
      <c r="B965" s="4"/>
      <c r="C965" s="52"/>
      <c r="D965" s="25"/>
      <c r="E965" s="25"/>
      <c r="F965" s="25"/>
      <c r="G965" s="25"/>
      <c r="H965" s="52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</row>
    <row r="966" ht="12.75" customHeight="1">
      <c r="A966" s="24"/>
      <c r="B966" s="4"/>
      <c r="C966" s="52"/>
      <c r="D966" s="25"/>
      <c r="E966" s="25"/>
      <c r="F966" s="25"/>
      <c r="G966" s="25"/>
      <c r="H966" s="52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</row>
    <row r="967" ht="12.75" customHeight="1">
      <c r="A967" s="24"/>
      <c r="B967" s="4"/>
      <c r="C967" s="52"/>
      <c r="D967" s="25"/>
      <c r="E967" s="25"/>
      <c r="F967" s="25"/>
      <c r="G967" s="25"/>
      <c r="H967" s="52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</row>
    <row r="968" ht="12.75" customHeight="1">
      <c r="A968" s="24"/>
      <c r="B968" s="4"/>
      <c r="C968" s="52"/>
      <c r="D968" s="25"/>
      <c r="E968" s="25"/>
      <c r="F968" s="25"/>
      <c r="G968" s="25"/>
      <c r="H968" s="52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</row>
    <row r="969" ht="12.75" customHeight="1">
      <c r="A969" s="24"/>
      <c r="B969" s="4"/>
      <c r="C969" s="52"/>
      <c r="D969" s="25"/>
      <c r="E969" s="25"/>
      <c r="F969" s="25"/>
      <c r="G969" s="25"/>
      <c r="H969" s="52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</row>
    <row r="970" ht="12.75" customHeight="1">
      <c r="A970" s="24"/>
      <c r="B970" s="4"/>
      <c r="C970" s="52"/>
      <c r="D970" s="25"/>
      <c r="E970" s="25"/>
      <c r="F970" s="25"/>
      <c r="G970" s="25"/>
      <c r="H970" s="52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</row>
    <row r="971" ht="12.75" customHeight="1">
      <c r="A971" s="24"/>
      <c r="B971" s="4"/>
      <c r="C971" s="52"/>
      <c r="D971" s="25"/>
      <c r="E971" s="25"/>
      <c r="F971" s="25"/>
      <c r="G971" s="25"/>
      <c r="H971" s="52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</row>
    <row r="972" ht="12.75" customHeight="1">
      <c r="A972" s="24"/>
      <c r="B972" s="4"/>
      <c r="C972" s="52"/>
      <c r="D972" s="25"/>
      <c r="E972" s="25"/>
      <c r="F972" s="25"/>
      <c r="G972" s="25"/>
      <c r="H972" s="52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</row>
    <row r="973" ht="12.75" customHeight="1">
      <c r="A973" s="24"/>
      <c r="B973" s="4"/>
      <c r="C973" s="52"/>
      <c r="D973" s="25"/>
      <c r="E973" s="25"/>
      <c r="F973" s="25"/>
      <c r="G973" s="25"/>
      <c r="H973" s="52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</row>
    <row r="974" ht="12.75" customHeight="1">
      <c r="A974" s="24"/>
      <c r="B974" s="4"/>
      <c r="C974" s="52"/>
      <c r="D974" s="25"/>
      <c r="E974" s="25"/>
      <c r="F974" s="25"/>
      <c r="G974" s="25"/>
      <c r="H974" s="52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</row>
    <row r="975" ht="12.75" customHeight="1">
      <c r="A975" s="24"/>
      <c r="B975" s="4"/>
      <c r="C975" s="52"/>
      <c r="D975" s="25"/>
      <c r="E975" s="25"/>
      <c r="F975" s="25"/>
      <c r="G975" s="25"/>
      <c r="H975" s="52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</row>
    <row r="976" ht="12.75" customHeight="1">
      <c r="A976" s="24"/>
      <c r="B976" s="4"/>
      <c r="C976" s="52"/>
      <c r="D976" s="25"/>
      <c r="E976" s="25"/>
      <c r="F976" s="25"/>
      <c r="G976" s="25"/>
      <c r="H976" s="52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</row>
    <row r="977" ht="12.75" customHeight="1">
      <c r="A977" s="24"/>
      <c r="B977" s="4"/>
      <c r="C977" s="52"/>
      <c r="D977" s="25"/>
      <c r="E977" s="25"/>
      <c r="F977" s="25"/>
      <c r="G977" s="25"/>
      <c r="H977" s="52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</row>
    <row r="978" ht="12.75" customHeight="1">
      <c r="A978" s="24"/>
      <c r="B978" s="4"/>
      <c r="C978" s="52"/>
      <c r="D978" s="25"/>
      <c r="E978" s="25"/>
      <c r="F978" s="25"/>
      <c r="G978" s="25"/>
      <c r="H978" s="52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</row>
    <row r="979" ht="12.75" customHeight="1">
      <c r="A979" s="24"/>
      <c r="B979" s="4"/>
      <c r="C979" s="52"/>
      <c r="D979" s="25"/>
      <c r="E979" s="25"/>
      <c r="F979" s="25"/>
      <c r="G979" s="25"/>
      <c r="H979" s="52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</row>
    <row r="980" ht="12.75" customHeight="1">
      <c r="A980" s="24"/>
      <c r="B980" s="4"/>
      <c r="C980" s="52"/>
      <c r="D980" s="25"/>
      <c r="E980" s="25"/>
      <c r="F980" s="25"/>
      <c r="G980" s="25"/>
      <c r="H980" s="52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</row>
    <row r="981" ht="12.75" customHeight="1">
      <c r="A981" s="24"/>
      <c r="B981" s="4"/>
      <c r="C981" s="52"/>
      <c r="D981" s="25"/>
      <c r="E981" s="25"/>
      <c r="F981" s="25"/>
      <c r="G981" s="25"/>
      <c r="H981" s="52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</row>
    <row r="982" ht="12.75" customHeight="1">
      <c r="A982" s="24"/>
      <c r="B982" s="4"/>
      <c r="C982" s="52"/>
      <c r="D982" s="25"/>
      <c r="E982" s="25"/>
      <c r="F982" s="25"/>
      <c r="G982" s="25"/>
      <c r="H982" s="52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</row>
    <row r="983" ht="12.75" customHeight="1">
      <c r="A983" s="24"/>
      <c r="B983" s="4"/>
      <c r="C983" s="52"/>
      <c r="D983" s="25"/>
      <c r="E983" s="25"/>
      <c r="F983" s="25"/>
      <c r="G983" s="25"/>
      <c r="H983" s="52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</row>
    <row r="984" ht="12.75" customHeight="1">
      <c r="A984" s="24"/>
      <c r="B984" s="4"/>
      <c r="C984" s="52"/>
      <c r="D984" s="25"/>
      <c r="E984" s="25"/>
      <c r="F984" s="25"/>
      <c r="G984" s="25"/>
      <c r="H984" s="52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</row>
    <row r="985" ht="12.75" customHeight="1">
      <c r="A985" s="24"/>
      <c r="B985" s="4"/>
      <c r="C985" s="52"/>
      <c r="D985" s="25"/>
      <c r="E985" s="25"/>
      <c r="F985" s="25"/>
      <c r="G985" s="25"/>
      <c r="H985" s="52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</row>
    <row r="986" ht="12.75" customHeight="1">
      <c r="A986" s="24"/>
      <c r="B986" s="4"/>
      <c r="C986" s="52"/>
      <c r="D986" s="25"/>
      <c r="E986" s="25"/>
      <c r="F986" s="25"/>
      <c r="G986" s="25"/>
      <c r="H986" s="52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</row>
    <row r="987" ht="12.75" customHeight="1">
      <c r="A987" s="24"/>
      <c r="B987" s="4"/>
      <c r="C987" s="52"/>
      <c r="D987" s="25"/>
      <c r="E987" s="25"/>
      <c r="F987" s="25"/>
      <c r="G987" s="25"/>
      <c r="H987" s="52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</row>
    <row r="988" ht="12.75" customHeight="1">
      <c r="A988" s="24"/>
      <c r="B988" s="4"/>
      <c r="C988" s="52"/>
      <c r="D988" s="25"/>
      <c r="E988" s="25"/>
      <c r="F988" s="25"/>
      <c r="G988" s="25"/>
      <c r="H988" s="52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</row>
    <row r="989" ht="12.75" customHeight="1">
      <c r="A989" s="24"/>
      <c r="B989" s="4"/>
      <c r="C989" s="52"/>
      <c r="D989" s="25"/>
      <c r="E989" s="25"/>
      <c r="F989" s="25"/>
      <c r="G989" s="25"/>
      <c r="H989" s="52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</row>
    <row r="990" ht="12.75" customHeight="1">
      <c r="A990" s="24"/>
      <c r="B990" s="4"/>
      <c r="C990" s="52"/>
      <c r="D990" s="25"/>
      <c r="E990" s="25"/>
      <c r="F990" s="25"/>
      <c r="G990" s="25"/>
      <c r="H990" s="52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</row>
    <row r="991" ht="12.75" customHeight="1">
      <c r="A991" s="24"/>
      <c r="B991" s="4"/>
      <c r="C991" s="52"/>
      <c r="D991" s="25"/>
      <c r="E991" s="25"/>
      <c r="F991" s="25"/>
      <c r="G991" s="25"/>
      <c r="H991" s="52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</row>
    <row r="992" ht="12.75" customHeight="1">
      <c r="A992" s="24"/>
      <c r="B992" s="4"/>
      <c r="C992" s="52"/>
      <c r="D992" s="25"/>
      <c r="E992" s="25"/>
      <c r="F992" s="25"/>
      <c r="G992" s="25"/>
      <c r="H992" s="52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</row>
    <row r="993" ht="12.75" customHeight="1">
      <c r="A993" s="24"/>
      <c r="B993" s="4"/>
      <c r="C993" s="52"/>
      <c r="D993" s="25"/>
      <c r="E993" s="25"/>
      <c r="F993" s="25"/>
      <c r="G993" s="25"/>
      <c r="H993" s="52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</row>
    <row r="994" ht="12.75" customHeight="1">
      <c r="A994" s="24"/>
      <c r="B994" s="4"/>
      <c r="C994" s="52"/>
      <c r="D994" s="25"/>
      <c r="E994" s="25"/>
      <c r="F994" s="25"/>
      <c r="G994" s="25"/>
      <c r="H994" s="52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</row>
    <row r="995" ht="12.75" customHeight="1">
      <c r="A995" s="24"/>
      <c r="B995" s="4"/>
      <c r="C995" s="52"/>
      <c r="D995" s="25"/>
      <c r="E995" s="25"/>
      <c r="F995" s="25"/>
      <c r="G995" s="25"/>
      <c r="H995" s="52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</row>
    <row r="996" ht="12.75" customHeight="1">
      <c r="A996" s="24"/>
      <c r="B996" s="4"/>
      <c r="C996" s="52"/>
      <c r="D996" s="25"/>
      <c r="E996" s="25"/>
      <c r="F996" s="25"/>
      <c r="G996" s="25"/>
      <c r="H996" s="52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</row>
    <row r="997" ht="12.75" customHeight="1">
      <c r="A997" s="24"/>
      <c r="B997" s="4"/>
      <c r="C997" s="52"/>
      <c r="D997" s="25"/>
      <c r="E997" s="25"/>
      <c r="F997" s="25"/>
      <c r="G997" s="25"/>
      <c r="H997" s="52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</row>
    <row r="998" ht="12.75" customHeight="1">
      <c r="A998" s="24"/>
      <c r="B998" s="4"/>
      <c r="C998" s="52"/>
      <c r="D998" s="25"/>
      <c r="E998" s="25"/>
      <c r="F998" s="25"/>
      <c r="G998" s="25"/>
      <c r="H998" s="52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</row>
    <row r="999" ht="12.75" customHeight="1">
      <c r="A999" s="24"/>
      <c r="B999" s="4"/>
      <c r="C999" s="52"/>
      <c r="D999" s="25"/>
      <c r="E999" s="25"/>
      <c r="F999" s="25"/>
      <c r="G999" s="25"/>
      <c r="H999" s="52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</row>
    <row r="1000" ht="12.75" customHeight="1">
      <c r="A1000" s="24"/>
      <c r="B1000" s="4"/>
      <c r="C1000" s="52"/>
      <c r="D1000" s="25"/>
      <c r="E1000" s="25"/>
      <c r="F1000" s="25"/>
      <c r="G1000" s="25"/>
      <c r="H1000" s="52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</row>
  </sheetData>
  <mergeCells count="12">
    <mergeCell ref="AC1:AG1"/>
    <mergeCell ref="AH1:AL1"/>
    <mergeCell ref="AM1:AQ1"/>
    <mergeCell ref="AR1:AV1"/>
    <mergeCell ref="AW1:BA1"/>
    <mergeCell ref="A1:A2"/>
    <mergeCell ref="B1:B2"/>
    <mergeCell ref="D1:H1"/>
    <mergeCell ref="I1:M1"/>
    <mergeCell ref="N1:R1"/>
    <mergeCell ref="S1:W1"/>
    <mergeCell ref="X1:AB1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9.71"/>
    <col customWidth="1" min="2" max="2" width="39.57"/>
    <col customWidth="1" min="3" max="3" width="12.14"/>
    <col customWidth="1" min="4" max="28" width="10.29"/>
  </cols>
  <sheetData>
    <row r="1" ht="12.75" customHeight="1">
      <c r="A1" s="26" t="s">
        <v>309</v>
      </c>
      <c r="B1" s="2" t="s">
        <v>1</v>
      </c>
      <c r="C1" s="31" t="s">
        <v>2</v>
      </c>
      <c r="D1" s="32" t="s">
        <v>311</v>
      </c>
      <c r="E1" s="33"/>
      <c r="F1" s="33"/>
      <c r="G1" s="33"/>
      <c r="H1" s="34"/>
      <c r="I1" s="32" t="s">
        <v>324</v>
      </c>
      <c r="J1" s="33"/>
      <c r="K1" s="33"/>
      <c r="L1" s="33"/>
      <c r="M1" s="34"/>
      <c r="N1" s="32" t="s">
        <v>325</v>
      </c>
      <c r="O1" s="33"/>
      <c r="P1" s="33"/>
      <c r="Q1" s="33"/>
      <c r="R1" s="34"/>
      <c r="S1" s="32" t="s">
        <v>326</v>
      </c>
      <c r="T1" s="33"/>
      <c r="U1" s="33"/>
      <c r="V1" s="33"/>
      <c r="W1" s="34"/>
      <c r="X1" s="32" t="s">
        <v>327</v>
      </c>
      <c r="Y1" s="33"/>
      <c r="Z1" s="33"/>
      <c r="AA1" s="33"/>
      <c r="AB1" s="34"/>
    </row>
    <row r="2" ht="12.75" customHeight="1">
      <c r="A2" s="5"/>
      <c r="B2" s="5"/>
      <c r="C2" s="3" t="s">
        <v>3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310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310</v>
      </c>
      <c r="N2" s="3" t="s">
        <v>320</v>
      </c>
      <c r="O2" s="3" t="s">
        <v>321</v>
      </c>
      <c r="P2" s="3" t="s">
        <v>322</v>
      </c>
      <c r="Q2" s="3" t="s">
        <v>323</v>
      </c>
      <c r="R2" s="3" t="s">
        <v>310</v>
      </c>
      <c r="S2" s="3" t="s">
        <v>320</v>
      </c>
      <c r="T2" s="3" t="s">
        <v>321</v>
      </c>
      <c r="U2" s="3" t="s">
        <v>322</v>
      </c>
      <c r="V2" s="3" t="s">
        <v>323</v>
      </c>
      <c r="W2" s="3" t="s">
        <v>310</v>
      </c>
      <c r="X2" s="3" t="s">
        <v>320</v>
      </c>
      <c r="Y2" s="3" t="s">
        <v>321</v>
      </c>
      <c r="Z2" s="3" t="s">
        <v>322</v>
      </c>
      <c r="AA2" s="3" t="s">
        <v>323</v>
      </c>
      <c r="AB2" s="3" t="s">
        <v>310</v>
      </c>
    </row>
    <row r="3" ht="12.75" customHeight="1">
      <c r="A3" s="6" t="s">
        <v>4</v>
      </c>
      <c r="B3" s="7" t="s">
        <v>5</v>
      </c>
      <c r="C3" s="8" t="str">
        <f t="shared" ref="C3:AB3" si="1">+C4+C74+C108+C158+C190</f>
        <v>#REF!</v>
      </c>
      <c r="D3" s="8">
        <f t="shared" si="1"/>
        <v>40.47275</v>
      </c>
      <c r="E3" s="8">
        <f t="shared" si="1"/>
        <v>141.24675</v>
      </c>
      <c r="F3" s="8">
        <f t="shared" si="1"/>
        <v>131.18475</v>
      </c>
      <c r="G3" s="8">
        <f t="shared" si="1"/>
        <v>127.05675</v>
      </c>
      <c r="H3" s="8" t="str">
        <f t="shared" si="1"/>
        <v>#REF!</v>
      </c>
      <c r="I3" s="8">
        <f t="shared" si="1"/>
        <v>0.18</v>
      </c>
      <c r="J3" s="8">
        <f t="shared" si="1"/>
        <v>5.022</v>
      </c>
      <c r="K3" s="8">
        <f t="shared" si="1"/>
        <v>0.734</v>
      </c>
      <c r="L3" s="8">
        <f t="shared" si="1"/>
        <v>0.584</v>
      </c>
      <c r="M3" s="8">
        <f t="shared" si="1"/>
        <v>6.52</v>
      </c>
      <c r="N3" s="8">
        <f t="shared" si="1"/>
        <v>0.18</v>
      </c>
      <c r="O3" s="8">
        <f t="shared" si="1"/>
        <v>8.882</v>
      </c>
      <c r="P3" s="8">
        <f t="shared" si="1"/>
        <v>0.6805</v>
      </c>
      <c r="Q3" s="8">
        <f t="shared" si="1"/>
        <v>0.4505</v>
      </c>
      <c r="R3" s="8">
        <f t="shared" si="1"/>
        <v>10.193</v>
      </c>
      <c r="S3" s="8">
        <f t="shared" si="1"/>
        <v>0.18</v>
      </c>
      <c r="T3" s="8">
        <f t="shared" si="1"/>
        <v>10.711</v>
      </c>
      <c r="U3" s="8">
        <f t="shared" si="1"/>
        <v>1.498</v>
      </c>
      <c r="V3" s="8">
        <f t="shared" si="1"/>
        <v>1.428</v>
      </c>
      <c r="W3" s="8">
        <f t="shared" si="1"/>
        <v>13.817</v>
      </c>
      <c r="X3" s="8">
        <f t="shared" si="1"/>
        <v>0.195</v>
      </c>
      <c r="Y3" s="8">
        <f t="shared" si="1"/>
        <v>18.848</v>
      </c>
      <c r="Z3" s="8">
        <f t="shared" si="1"/>
        <v>1.306</v>
      </c>
      <c r="AA3" s="8">
        <f t="shared" si="1"/>
        <v>1.156</v>
      </c>
      <c r="AB3" s="8">
        <f t="shared" si="1"/>
        <v>21.515</v>
      </c>
    </row>
    <row r="4" ht="12.75" customHeight="1">
      <c r="A4" s="9" t="s">
        <v>6</v>
      </c>
      <c r="B4" s="10" t="s">
        <v>7</v>
      </c>
      <c r="C4" s="11">
        <f t="shared" ref="C4:AB4" si="2">C5+C24+C27+C39+C43+C51+C62+C73</f>
        <v>336.81</v>
      </c>
      <c r="D4" s="11">
        <f t="shared" si="2"/>
        <v>14.089</v>
      </c>
      <c r="E4" s="11">
        <f t="shared" si="2"/>
        <v>99.573</v>
      </c>
      <c r="F4" s="11">
        <f t="shared" si="2"/>
        <v>89.596</v>
      </c>
      <c r="G4" s="11">
        <f t="shared" si="2"/>
        <v>85.503</v>
      </c>
      <c r="H4" s="11">
        <f t="shared" si="2"/>
        <v>289.821</v>
      </c>
      <c r="I4" s="11">
        <f t="shared" si="2"/>
        <v>0.09</v>
      </c>
      <c r="J4" s="11">
        <f t="shared" si="2"/>
        <v>4.598</v>
      </c>
      <c r="K4" s="11">
        <f t="shared" si="2"/>
        <v>0.394</v>
      </c>
      <c r="L4" s="11">
        <f t="shared" si="2"/>
        <v>0.394</v>
      </c>
      <c r="M4" s="11">
        <f t="shared" si="2"/>
        <v>5.476</v>
      </c>
      <c r="N4" s="11">
        <f t="shared" si="2"/>
        <v>0.09</v>
      </c>
      <c r="O4" s="11">
        <f t="shared" si="2"/>
        <v>8.626</v>
      </c>
      <c r="P4" s="11">
        <f t="shared" si="2"/>
        <v>0.298</v>
      </c>
      <c r="Q4" s="11">
        <f t="shared" si="2"/>
        <v>0.298</v>
      </c>
      <c r="R4" s="11">
        <f t="shared" si="2"/>
        <v>9.312</v>
      </c>
      <c r="S4" s="11">
        <f t="shared" si="2"/>
        <v>0.09</v>
      </c>
      <c r="T4" s="11">
        <f t="shared" si="2"/>
        <v>9.801</v>
      </c>
      <c r="U4" s="11">
        <f t="shared" si="2"/>
        <v>0.883</v>
      </c>
      <c r="V4" s="11">
        <f t="shared" si="2"/>
        <v>0.883</v>
      </c>
      <c r="W4" s="11">
        <f t="shared" si="2"/>
        <v>11.657</v>
      </c>
      <c r="X4" s="11">
        <f t="shared" si="2"/>
        <v>0.105</v>
      </c>
      <c r="Y4" s="11">
        <f t="shared" si="2"/>
        <v>18.447</v>
      </c>
      <c r="Z4" s="11">
        <f t="shared" si="2"/>
        <v>0.991</v>
      </c>
      <c r="AA4" s="11">
        <f t="shared" si="2"/>
        <v>0.991</v>
      </c>
      <c r="AB4" s="11">
        <f t="shared" si="2"/>
        <v>20.544</v>
      </c>
    </row>
    <row r="5" ht="12.75" customHeight="1">
      <c r="A5" s="12" t="s">
        <v>8</v>
      </c>
      <c r="B5" s="13" t="s">
        <v>9</v>
      </c>
      <c r="C5" s="14">
        <f t="shared" ref="C5:D5" si="3">SUM(C6:C23)</f>
        <v>258.084</v>
      </c>
      <c r="D5" s="14">
        <f t="shared" si="3"/>
        <v>3.91</v>
      </c>
      <c r="E5" s="14">
        <f>SUM(E7:E23)</f>
        <v>76.808</v>
      </c>
      <c r="F5" s="14">
        <f t="shared" ref="F5:AB5" si="4">SUM(F6:F23)</f>
        <v>69.163</v>
      </c>
      <c r="G5" s="14">
        <f t="shared" si="4"/>
        <v>69.163</v>
      </c>
      <c r="H5" s="14">
        <f t="shared" si="4"/>
        <v>220.104</v>
      </c>
      <c r="I5" s="14">
        <f t="shared" si="4"/>
        <v>0</v>
      </c>
      <c r="J5" s="14">
        <f t="shared" si="4"/>
        <v>4.22</v>
      </c>
      <c r="K5" s="14">
        <f t="shared" si="4"/>
        <v>0</v>
      </c>
      <c r="L5" s="14">
        <f t="shared" si="4"/>
        <v>0</v>
      </c>
      <c r="M5" s="14">
        <f t="shared" si="4"/>
        <v>4.22</v>
      </c>
      <c r="N5" s="14">
        <f t="shared" si="4"/>
        <v>0</v>
      </c>
      <c r="O5" s="14">
        <f t="shared" si="4"/>
        <v>8.44</v>
      </c>
      <c r="P5" s="14">
        <f t="shared" si="4"/>
        <v>0</v>
      </c>
      <c r="Q5" s="14">
        <f t="shared" si="4"/>
        <v>0</v>
      </c>
      <c r="R5" s="14">
        <f t="shared" si="4"/>
        <v>8.44</v>
      </c>
      <c r="S5" s="14">
        <f t="shared" si="4"/>
        <v>0</v>
      </c>
      <c r="T5" s="14">
        <f t="shared" si="4"/>
        <v>8.44</v>
      </c>
      <c r="U5" s="14">
        <f t="shared" si="4"/>
        <v>0</v>
      </c>
      <c r="V5" s="14">
        <f t="shared" si="4"/>
        <v>0</v>
      </c>
      <c r="W5" s="14">
        <f t="shared" si="4"/>
        <v>8.44</v>
      </c>
      <c r="X5" s="14">
        <f t="shared" si="4"/>
        <v>0</v>
      </c>
      <c r="Y5" s="14">
        <f t="shared" si="4"/>
        <v>16.88</v>
      </c>
      <c r="Z5" s="14">
        <f t="shared" si="4"/>
        <v>0</v>
      </c>
      <c r="AA5" s="14">
        <f t="shared" si="4"/>
        <v>0</v>
      </c>
      <c r="AB5" s="14">
        <f t="shared" si="4"/>
        <v>16.88</v>
      </c>
    </row>
    <row r="6" ht="12.75" customHeight="1">
      <c r="A6" s="15" t="s">
        <v>10</v>
      </c>
      <c r="B6" s="16" t="s">
        <v>11</v>
      </c>
      <c r="C6" s="35">
        <f t="shared" ref="C6:C23" si="5">H6+M6+R6+W6+AB6</f>
        <v>2.12</v>
      </c>
      <c r="D6" s="17"/>
      <c r="E6" s="53">
        <v>1.06</v>
      </c>
      <c r="F6" s="19">
        <v>0.53</v>
      </c>
      <c r="G6" s="19">
        <v>0.53</v>
      </c>
      <c r="H6" s="36">
        <f t="shared" ref="H6:H23" si="6">SUM(D6:G6)</f>
        <v>2.12</v>
      </c>
      <c r="I6" s="17"/>
      <c r="J6" s="17"/>
      <c r="K6" s="17"/>
      <c r="L6" s="17"/>
      <c r="M6" s="36">
        <f t="shared" ref="M6:M23" si="7">SUM(I6:L6)</f>
        <v>0</v>
      </c>
      <c r="N6" s="17"/>
      <c r="O6" s="17"/>
      <c r="P6" s="17"/>
      <c r="Q6" s="17"/>
      <c r="R6" s="36">
        <f t="shared" ref="R6:R23" si="8">SUM(N6:Q6)</f>
        <v>0</v>
      </c>
      <c r="S6" s="17"/>
      <c r="T6" s="17"/>
      <c r="U6" s="17"/>
      <c r="V6" s="17"/>
      <c r="W6" s="36">
        <f t="shared" ref="W6:W23" si="9">SUM(S6:V6)</f>
        <v>0</v>
      </c>
      <c r="X6" s="17"/>
      <c r="Y6" s="17"/>
      <c r="Z6" s="17"/>
      <c r="AA6" s="17"/>
      <c r="AB6" s="36">
        <f t="shared" ref="AB6:AB23" si="10">SUM(X6:AA6)</f>
        <v>0</v>
      </c>
    </row>
    <row r="7" ht="12.75" customHeight="1">
      <c r="A7" s="15" t="s">
        <v>12</v>
      </c>
      <c r="B7" s="16" t="s">
        <v>13</v>
      </c>
      <c r="C7" s="35">
        <f t="shared" si="5"/>
        <v>0</v>
      </c>
      <c r="D7" s="17"/>
      <c r="E7" s="17"/>
      <c r="F7" s="17"/>
      <c r="G7" s="17"/>
      <c r="H7" s="36">
        <f t="shared" si="6"/>
        <v>0</v>
      </c>
      <c r="I7" s="17"/>
      <c r="J7" s="17"/>
      <c r="K7" s="17"/>
      <c r="L7" s="17"/>
      <c r="M7" s="36">
        <f t="shared" si="7"/>
        <v>0</v>
      </c>
      <c r="N7" s="17"/>
      <c r="O7" s="17"/>
      <c r="P7" s="17"/>
      <c r="Q7" s="17"/>
      <c r="R7" s="36">
        <f t="shared" si="8"/>
        <v>0</v>
      </c>
      <c r="S7" s="17"/>
      <c r="T7" s="17"/>
      <c r="U7" s="17"/>
      <c r="V7" s="17"/>
      <c r="W7" s="36">
        <f t="shared" si="9"/>
        <v>0</v>
      </c>
      <c r="X7" s="17"/>
      <c r="Y7" s="17"/>
      <c r="Z7" s="17"/>
      <c r="AA7" s="17"/>
      <c r="AB7" s="36">
        <f t="shared" si="10"/>
        <v>0</v>
      </c>
    </row>
    <row r="8" ht="12.75" customHeight="1">
      <c r="A8" s="15" t="s">
        <v>14</v>
      </c>
      <c r="B8" s="16" t="s">
        <v>15</v>
      </c>
      <c r="C8" s="35">
        <f t="shared" si="5"/>
        <v>41.655</v>
      </c>
      <c r="D8" s="17"/>
      <c r="E8" s="19">
        <v>13.885</v>
      </c>
      <c r="F8" s="19">
        <v>13.885</v>
      </c>
      <c r="G8" s="19">
        <v>13.885</v>
      </c>
      <c r="H8" s="36">
        <f t="shared" si="6"/>
        <v>41.655</v>
      </c>
      <c r="I8" s="17"/>
      <c r="J8" s="17"/>
      <c r="K8" s="17"/>
      <c r="L8" s="17"/>
      <c r="M8" s="36">
        <f t="shared" si="7"/>
        <v>0</v>
      </c>
      <c r="N8" s="17"/>
      <c r="O8" s="17"/>
      <c r="P8" s="17"/>
      <c r="Q8" s="17"/>
      <c r="R8" s="36">
        <f t="shared" si="8"/>
        <v>0</v>
      </c>
      <c r="S8" s="17"/>
      <c r="T8" s="17"/>
      <c r="U8" s="17"/>
      <c r="V8" s="17"/>
      <c r="W8" s="36">
        <f t="shared" si="9"/>
        <v>0</v>
      </c>
      <c r="X8" s="17"/>
      <c r="Y8" s="17"/>
      <c r="Z8" s="17"/>
      <c r="AA8" s="17"/>
      <c r="AB8" s="36">
        <f t="shared" si="10"/>
        <v>0</v>
      </c>
    </row>
    <row r="9" ht="12.75" customHeight="1">
      <c r="A9" s="15" t="s">
        <v>16</v>
      </c>
      <c r="B9" s="16" t="s">
        <v>17</v>
      </c>
      <c r="C9" s="35">
        <f t="shared" si="5"/>
        <v>103.485</v>
      </c>
      <c r="D9" s="17"/>
      <c r="E9" s="19">
        <v>34.495</v>
      </c>
      <c r="F9" s="19">
        <v>34.495</v>
      </c>
      <c r="G9" s="19">
        <v>34.495</v>
      </c>
      <c r="H9" s="36">
        <f t="shared" si="6"/>
        <v>103.485</v>
      </c>
      <c r="I9" s="17"/>
      <c r="J9" s="19" t="s">
        <v>328</v>
      </c>
      <c r="K9" s="17"/>
      <c r="L9" s="17"/>
      <c r="M9" s="36">
        <f t="shared" si="7"/>
        <v>0</v>
      </c>
      <c r="N9" s="17"/>
      <c r="O9" s="17"/>
      <c r="P9" s="17"/>
      <c r="Q9" s="17"/>
      <c r="R9" s="36">
        <f t="shared" si="8"/>
        <v>0</v>
      </c>
      <c r="S9" s="17"/>
      <c r="T9" s="17"/>
      <c r="U9" s="17"/>
      <c r="V9" s="17"/>
      <c r="W9" s="36">
        <f t="shared" si="9"/>
        <v>0</v>
      </c>
      <c r="X9" s="17"/>
      <c r="Y9" s="17"/>
      <c r="Z9" s="17"/>
      <c r="AA9" s="17"/>
      <c r="AB9" s="36">
        <f t="shared" si="10"/>
        <v>0</v>
      </c>
    </row>
    <row r="10" ht="12.75" customHeight="1">
      <c r="A10" s="15" t="s">
        <v>18</v>
      </c>
      <c r="B10" s="16" t="s">
        <v>19</v>
      </c>
      <c r="C10" s="35">
        <f t="shared" si="5"/>
        <v>55.746</v>
      </c>
      <c r="D10" s="17"/>
      <c r="E10" s="37">
        <v>18.582</v>
      </c>
      <c r="F10" s="37">
        <v>18.582</v>
      </c>
      <c r="G10" s="37">
        <v>18.582</v>
      </c>
      <c r="H10" s="36">
        <f t="shared" si="6"/>
        <v>55.746</v>
      </c>
      <c r="I10" s="17"/>
      <c r="J10" s="17"/>
      <c r="K10" s="17"/>
      <c r="L10" s="17"/>
      <c r="M10" s="36">
        <f t="shared" si="7"/>
        <v>0</v>
      </c>
      <c r="N10" s="17"/>
      <c r="O10" s="17"/>
      <c r="P10" s="17"/>
      <c r="Q10" s="17"/>
      <c r="R10" s="36">
        <f t="shared" si="8"/>
        <v>0</v>
      </c>
      <c r="S10" s="17"/>
      <c r="T10" s="17"/>
      <c r="U10" s="17"/>
      <c r="V10" s="17"/>
      <c r="W10" s="36">
        <f t="shared" si="9"/>
        <v>0</v>
      </c>
      <c r="X10" s="17"/>
      <c r="Y10" s="17"/>
      <c r="Z10" s="17"/>
      <c r="AA10" s="17"/>
      <c r="AB10" s="36">
        <f t="shared" si="10"/>
        <v>0</v>
      </c>
    </row>
    <row r="11" ht="12.75" customHeight="1">
      <c r="A11" s="15" t="s">
        <v>20</v>
      </c>
      <c r="B11" s="16" t="s">
        <v>21</v>
      </c>
      <c r="C11" s="35">
        <f t="shared" si="5"/>
        <v>4.497</v>
      </c>
      <c r="D11" s="19"/>
      <c r="E11" s="19">
        <v>1.499</v>
      </c>
      <c r="F11" s="19">
        <v>1.499</v>
      </c>
      <c r="G11" s="19">
        <v>1.499</v>
      </c>
      <c r="H11" s="36">
        <f t="shared" si="6"/>
        <v>4.497</v>
      </c>
      <c r="I11" s="17"/>
      <c r="J11" s="17"/>
      <c r="K11" s="17"/>
      <c r="L11" s="17"/>
      <c r="M11" s="36">
        <f t="shared" si="7"/>
        <v>0</v>
      </c>
      <c r="N11" s="17"/>
      <c r="O11" s="17"/>
      <c r="P11" s="17"/>
      <c r="Q11" s="17"/>
      <c r="R11" s="36">
        <f t="shared" si="8"/>
        <v>0</v>
      </c>
      <c r="S11" s="17"/>
      <c r="T11" s="17"/>
      <c r="U11" s="17"/>
      <c r="V11" s="17"/>
      <c r="W11" s="36">
        <f t="shared" si="9"/>
        <v>0</v>
      </c>
      <c r="X11" s="17"/>
      <c r="Y11" s="17"/>
      <c r="Z11" s="17"/>
      <c r="AA11" s="17"/>
      <c r="AB11" s="36">
        <f t="shared" si="10"/>
        <v>0</v>
      </c>
    </row>
    <row r="12" ht="12.75" customHeight="1">
      <c r="A12" s="15" t="s">
        <v>22</v>
      </c>
      <c r="B12" s="16" t="s">
        <v>23</v>
      </c>
      <c r="C12" s="35">
        <f t="shared" si="5"/>
        <v>0.225</v>
      </c>
      <c r="D12" s="17"/>
      <c r="E12" s="19">
        <v>0.225</v>
      </c>
      <c r="F12" s="17"/>
      <c r="G12" s="17"/>
      <c r="H12" s="36">
        <f t="shared" si="6"/>
        <v>0.225</v>
      </c>
      <c r="I12" s="17"/>
      <c r="J12" s="17"/>
      <c r="K12" s="17"/>
      <c r="L12" s="17"/>
      <c r="M12" s="36">
        <f t="shared" si="7"/>
        <v>0</v>
      </c>
      <c r="N12" s="17"/>
      <c r="O12" s="17"/>
      <c r="P12" s="17"/>
      <c r="Q12" s="17"/>
      <c r="R12" s="36">
        <f t="shared" si="8"/>
        <v>0</v>
      </c>
      <c r="S12" s="17"/>
      <c r="T12" s="17"/>
      <c r="U12" s="17"/>
      <c r="V12" s="17"/>
      <c r="W12" s="36">
        <f t="shared" si="9"/>
        <v>0</v>
      </c>
      <c r="X12" s="17"/>
      <c r="Y12" s="17"/>
      <c r="Z12" s="17"/>
      <c r="AA12" s="17"/>
      <c r="AB12" s="36">
        <f t="shared" si="10"/>
        <v>0</v>
      </c>
    </row>
    <row r="13" ht="12.75" customHeight="1">
      <c r="A13" s="15" t="s">
        <v>24</v>
      </c>
      <c r="B13" s="16" t="s">
        <v>25</v>
      </c>
      <c r="C13" s="35">
        <f t="shared" si="5"/>
        <v>0</v>
      </c>
      <c r="D13" s="17"/>
      <c r="E13" s="17"/>
      <c r="F13" s="17"/>
      <c r="G13" s="17"/>
      <c r="H13" s="36">
        <f t="shared" si="6"/>
        <v>0</v>
      </c>
      <c r="I13" s="17"/>
      <c r="J13" s="17"/>
      <c r="K13" s="17"/>
      <c r="L13" s="17"/>
      <c r="M13" s="36">
        <f t="shared" si="7"/>
        <v>0</v>
      </c>
      <c r="N13" s="17"/>
      <c r="O13" s="17"/>
      <c r="P13" s="17"/>
      <c r="Q13" s="17"/>
      <c r="R13" s="36">
        <f t="shared" si="8"/>
        <v>0</v>
      </c>
      <c r="S13" s="17"/>
      <c r="T13" s="17"/>
      <c r="U13" s="17"/>
      <c r="V13" s="17"/>
      <c r="W13" s="36">
        <f t="shared" si="9"/>
        <v>0</v>
      </c>
      <c r="X13" s="17"/>
      <c r="Y13" s="17"/>
      <c r="Z13" s="17"/>
      <c r="AA13" s="17"/>
      <c r="AB13" s="36">
        <f t="shared" si="10"/>
        <v>0</v>
      </c>
    </row>
    <row r="14" ht="12.75" customHeight="1">
      <c r="A14" s="15" t="s">
        <v>26</v>
      </c>
      <c r="B14" s="16" t="s">
        <v>27</v>
      </c>
      <c r="C14" s="35">
        <f t="shared" si="5"/>
        <v>0.516</v>
      </c>
      <c r="D14" s="17"/>
      <c r="E14" s="19">
        <v>0.172</v>
      </c>
      <c r="F14" s="19">
        <v>0.172</v>
      </c>
      <c r="G14" s="19">
        <v>0.172</v>
      </c>
      <c r="H14" s="36">
        <f t="shared" si="6"/>
        <v>0.516</v>
      </c>
      <c r="I14" s="17"/>
      <c r="J14" s="17"/>
      <c r="K14" s="17"/>
      <c r="L14" s="17"/>
      <c r="M14" s="36">
        <f t="shared" si="7"/>
        <v>0</v>
      </c>
      <c r="N14" s="17"/>
      <c r="O14" s="17"/>
      <c r="P14" s="17"/>
      <c r="Q14" s="17"/>
      <c r="R14" s="36">
        <f t="shared" si="8"/>
        <v>0</v>
      </c>
      <c r="S14" s="17"/>
      <c r="T14" s="17"/>
      <c r="U14" s="17"/>
      <c r="V14" s="17"/>
      <c r="W14" s="36">
        <f t="shared" si="9"/>
        <v>0</v>
      </c>
      <c r="X14" s="17"/>
      <c r="Y14" s="17"/>
      <c r="Z14" s="17"/>
      <c r="AA14" s="17"/>
      <c r="AB14" s="36">
        <f t="shared" si="10"/>
        <v>0</v>
      </c>
    </row>
    <row r="15" ht="12.75" customHeight="1">
      <c r="A15" s="15" t="s">
        <v>28</v>
      </c>
      <c r="B15" s="16" t="s">
        <v>29</v>
      </c>
      <c r="C15" s="35">
        <f t="shared" si="5"/>
        <v>1.21</v>
      </c>
      <c r="D15" s="17"/>
      <c r="E15" s="19">
        <v>1.21</v>
      </c>
      <c r="F15" s="17"/>
      <c r="G15" s="17"/>
      <c r="H15" s="36">
        <f t="shared" si="6"/>
        <v>1.21</v>
      </c>
      <c r="I15" s="17"/>
      <c r="J15" s="17"/>
      <c r="K15" s="17"/>
      <c r="L15" s="17"/>
      <c r="M15" s="36">
        <f t="shared" si="7"/>
        <v>0</v>
      </c>
      <c r="N15" s="17"/>
      <c r="O15" s="17"/>
      <c r="P15" s="17"/>
      <c r="Q15" s="17"/>
      <c r="R15" s="36">
        <f t="shared" si="8"/>
        <v>0</v>
      </c>
      <c r="S15" s="17"/>
      <c r="T15" s="17"/>
      <c r="U15" s="17"/>
      <c r="V15" s="17"/>
      <c r="W15" s="36">
        <f t="shared" si="9"/>
        <v>0</v>
      </c>
      <c r="X15" s="17"/>
      <c r="Y15" s="17"/>
      <c r="Z15" s="17"/>
      <c r="AA15" s="17"/>
      <c r="AB15" s="36">
        <f t="shared" si="10"/>
        <v>0</v>
      </c>
    </row>
    <row r="16" ht="12.75" customHeight="1">
      <c r="A16" s="15" t="s">
        <v>30</v>
      </c>
      <c r="B16" s="16" t="s">
        <v>31</v>
      </c>
      <c r="C16" s="35">
        <f t="shared" si="5"/>
        <v>0</v>
      </c>
      <c r="D16" s="17"/>
      <c r="E16" s="17"/>
      <c r="F16" s="17"/>
      <c r="G16" s="17"/>
      <c r="H16" s="36">
        <f t="shared" si="6"/>
        <v>0</v>
      </c>
      <c r="I16" s="17"/>
      <c r="J16" s="17"/>
      <c r="K16" s="17"/>
      <c r="L16" s="17"/>
      <c r="M16" s="36">
        <f t="shared" si="7"/>
        <v>0</v>
      </c>
      <c r="N16" s="17"/>
      <c r="O16" s="17"/>
      <c r="P16" s="17"/>
      <c r="Q16" s="17"/>
      <c r="R16" s="36">
        <f t="shared" si="8"/>
        <v>0</v>
      </c>
      <c r="S16" s="17"/>
      <c r="T16" s="17"/>
      <c r="U16" s="17"/>
      <c r="V16" s="17"/>
      <c r="W16" s="36">
        <f t="shared" si="9"/>
        <v>0</v>
      </c>
      <c r="X16" s="17"/>
      <c r="Y16" s="17"/>
      <c r="Z16" s="17"/>
      <c r="AA16" s="17"/>
      <c r="AB16" s="36">
        <f t="shared" si="10"/>
        <v>0</v>
      </c>
    </row>
    <row r="17" ht="12.75" customHeight="1">
      <c r="A17" s="15" t="s">
        <v>32</v>
      </c>
      <c r="B17" s="16" t="s">
        <v>33</v>
      </c>
      <c r="C17" s="35">
        <f t="shared" si="5"/>
        <v>6.74</v>
      </c>
      <c r="D17" s="17"/>
      <c r="E17" s="19">
        <v>6.74</v>
      </c>
      <c r="F17" s="17"/>
      <c r="G17" s="17"/>
      <c r="H17" s="36">
        <f t="shared" si="6"/>
        <v>6.74</v>
      </c>
      <c r="I17" s="17"/>
      <c r="J17" s="17"/>
      <c r="K17" s="17"/>
      <c r="L17" s="17"/>
      <c r="M17" s="36">
        <f t="shared" si="7"/>
        <v>0</v>
      </c>
      <c r="N17" s="17"/>
      <c r="O17" s="17"/>
      <c r="P17" s="17"/>
      <c r="Q17" s="17"/>
      <c r="R17" s="36">
        <f t="shared" si="8"/>
        <v>0</v>
      </c>
      <c r="S17" s="17"/>
      <c r="T17" s="17"/>
      <c r="U17" s="17"/>
      <c r="V17" s="17"/>
      <c r="W17" s="36">
        <f t="shared" si="9"/>
        <v>0</v>
      </c>
      <c r="X17" s="17"/>
      <c r="Y17" s="17"/>
      <c r="Z17" s="17"/>
      <c r="AA17" s="17"/>
      <c r="AB17" s="36">
        <f t="shared" si="10"/>
        <v>0</v>
      </c>
    </row>
    <row r="18" ht="12.75" customHeight="1">
      <c r="A18" s="15" t="s">
        <v>34</v>
      </c>
      <c r="B18" s="16" t="s">
        <v>35</v>
      </c>
      <c r="C18" s="35">
        <f t="shared" si="5"/>
        <v>0</v>
      </c>
      <c r="D18" s="17"/>
      <c r="E18" s="17"/>
      <c r="F18" s="17"/>
      <c r="G18" s="17"/>
      <c r="H18" s="36">
        <f t="shared" si="6"/>
        <v>0</v>
      </c>
      <c r="I18" s="17"/>
      <c r="J18" s="17"/>
      <c r="K18" s="17"/>
      <c r="L18" s="17"/>
      <c r="M18" s="36">
        <f t="shared" si="7"/>
        <v>0</v>
      </c>
      <c r="N18" s="17"/>
      <c r="O18" s="17"/>
      <c r="P18" s="17"/>
      <c r="Q18" s="17"/>
      <c r="R18" s="36">
        <f t="shared" si="8"/>
        <v>0</v>
      </c>
      <c r="S18" s="17"/>
      <c r="T18" s="17"/>
      <c r="U18" s="17"/>
      <c r="V18" s="17"/>
      <c r="W18" s="36">
        <f t="shared" si="9"/>
        <v>0</v>
      </c>
      <c r="X18" s="17"/>
      <c r="Y18" s="17"/>
      <c r="Z18" s="17"/>
      <c r="AA18" s="17"/>
      <c r="AB18" s="36">
        <f t="shared" si="10"/>
        <v>0</v>
      </c>
    </row>
    <row r="19" ht="12.75" customHeight="1">
      <c r="A19" s="15" t="s">
        <v>36</v>
      </c>
      <c r="B19" s="16" t="s">
        <v>37</v>
      </c>
      <c r="C19" s="35">
        <f t="shared" si="5"/>
        <v>0</v>
      </c>
      <c r="D19" s="17"/>
      <c r="E19" s="17"/>
      <c r="F19" s="17"/>
      <c r="G19" s="17"/>
      <c r="H19" s="36">
        <f t="shared" si="6"/>
        <v>0</v>
      </c>
      <c r="I19" s="17"/>
      <c r="J19" s="17"/>
      <c r="K19" s="17"/>
      <c r="L19" s="17"/>
      <c r="M19" s="36">
        <f t="shared" si="7"/>
        <v>0</v>
      </c>
      <c r="N19" s="17"/>
      <c r="O19" s="17"/>
      <c r="P19" s="17"/>
      <c r="Q19" s="17"/>
      <c r="R19" s="36">
        <f t="shared" si="8"/>
        <v>0</v>
      </c>
      <c r="S19" s="17"/>
      <c r="T19" s="17"/>
      <c r="U19" s="17"/>
      <c r="V19" s="17"/>
      <c r="W19" s="36">
        <f t="shared" si="9"/>
        <v>0</v>
      </c>
      <c r="X19" s="17"/>
      <c r="Y19" s="17"/>
      <c r="Z19" s="17"/>
      <c r="AA19" s="17"/>
      <c r="AB19" s="36">
        <f t="shared" si="10"/>
        <v>0</v>
      </c>
    </row>
    <row r="20" ht="12.75" customHeight="1">
      <c r="A20" s="15" t="s">
        <v>38</v>
      </c>
      <c r="B20" s="16" t="s">
        <v>39</v>
      </c>
      <c r="C20" s="35">
        <f t="shared" si="5"/>
        <v>0</v>
      </c>
      <c r="D20" s="17"/>
      <c r="E20" s="17"/>
      <c r="F20" s="17"/>
      <c r="G20" s="17"/>
      <c r="H20" s="36">
        <f t="shared" si="6"/>
        <v>0</v>
      </c>
      <c r="I20" s="17"/>
      <c r="J20" s="17"/>
      <c r="K20" s="17"/>
      <c r="L20" s="17"/>
      <c r="M20" s="36">
        <f t="shared" si="7"/>
        <v>0</v>
      </c>
      <c r="N20" s="17"/>
      <c r="O20" s="17"/>
      <c r="P20" s="17"/>
      <c r="Q20" s="17"/>
      <c r="R20" s="36">
        <f t="shared" si="8"/>
        <v>0</v>
      </c>
      <c r="S20" s="17"/>
      <c r="T20" s="17"/>
      <c r="U20" s="17"/>
      <c r="V20" s="17"/>
      <c r="W20" s="36">
        <f t="shared" si="9"/>
        <v>0</v>
      </c>
      <c r="X20" s="17"/>
      <c r="Y20" s="17"/>
      <c r="Z20" s="17"/>
      <c r="AA20" s="17"/>
      <c r="AB20" s="36">
        <f t="shared" si="10"/>
        <v>0</v>
      </c>
    </row>
    <row r="21" ht="12.75" customHeight="1">
      <c r="A21" s="15" t="s">
        <v>40</v>
      </c>
      <c r="B21" s="16" t="s">
        <v>41</v>
      </c>
      <c r="C21" s="35">
        <f t="shared" si="5"/>
        <v>3.91</v>
      </c>
      <c r="D21" s="19">
        <v>3.91</v>
      </c>
      <c r="E21" s="17"/>
      <c r="F21" s="17"/>
      <c r="G21" s="17"/>
      <c r="H21" s="36">
        <f t="shared" si="6"/>
        <v>3.91</v>
      </c>
      <c r="I21" s="17"/>
      <c r="J21" s="17"/>
      <c r="K21" s="17"/>
      <c r="L21" s="17"/>
      <c r="M21" s="36">
        <f t="shared" si="7"/>
        <v>0</v>
      </c>
      <c r="N21" s="17"/>
      <c r="O21" s="17"/>
      <c r="P21" s="17"/>
      <c r="Q21" s="17"/>
      <c r="R21" s="36">
        <f t="shared" si="8"/>
        <v>0</v>
      </c>
      <c r="S21" s="17"/>
      <c r="T21" s="17"/>
      <c r="U21" s="17"/>
      <c r="V21" s="17"/>
      <c r="W21" s="36">
        <f t="shared" si="9"/>
        <v>0</v>
      </c>
      <c r="X21" s="17"/>
      <c r="Y21" s="17"/>
      <c r="Z21" s="17"/>
      <c r="AA21" s="17"/>
      <c r="AB21" s="36">
        <f t="shared" si="10"/>
        <v>0</v>
      </c>
    </row>
    <row r="22" ht="12.75" customHeight="1">
      <c r="A22" s="15" t="s">
        <v>42</v>
      </c>
      <c r="B22" s="16" t="s">
        <v>43</v>
      </c>
      <c r="C22" s="35">
        <f t="shared" si="5"/>
        <v>0</v>
      </c>
      <c r="D22" s="17"/>
      <c r="E22" s="17"/>
      <c r="F22" s="17"/>
      <c r="G22" s="17"/>
      <c r="H22" s="36">
        <f t="shared" si="6"/>
        <v>0</v>
      </c>
      <c r="I22" s="17"/>
      <c r="J22" s="17"/>
      <c r="K22" s="17"/>
      <c r="L22" s="17"/>
      <c r="M22" s="36">
        <f t="shared" si="7"/>
        <v>0</v>
      </c>
      <c r="N22" s="17"/>
      <c r="O22" s="17"/>
      <c r="P22" s="17"/>
      <c r="Q22" s="17"/>
      <c r="R22" s="36">
        <f t="shared" si="8"/>
        <v>0</v>
      </c>
      <c r="S22" s="17"/>
      <c r="T22" s="17"/>
      <c r="U22" s="17"/>
      <c r="V22" s="17"/>
      <c r="W22" s="36">
        <f t="shared" si="9"/>
        <v>0</v>
      </c>
      <c r="X22" s="17"/>
      <c r="Y22" s="17"/>
      <c r="Z22" s="17"/>
      <c r="AA22" s="17"/>
      <c r="AB22" s="36">
        <f t="shared" si="10"/>
        <v>0</v>
      </c>
    </row>
    <row r="23" ht="12.75" customHeight="1">
      <c r="A23" s="15" t="s">
        <v>44</v>
      </c>
      <c r="B23" s="16" t="s">
        <v>45</v>
      </c>
      <c r="C23" s="35">
        <f t="shared" si="5"/>
        <v>37.98</v>
      </c>
      <c r="D23" s="17"/>
      <c r="E23" s="17"/>
      <c r="F23" s="17"/>
      <c r="G23" s="17"/>
      <c r="H23" s="36">
        <f t="shared" si="6"/>
        <v>0</v>
      </c>
      <c r="I23" s="17"/>
      <c r="J23" s="19">
        <v>4.22</v>
      </c>
      <c r="K23" s="17"/>
      <c r="L23" s="17"/>
      <c r="M23" s="36">
        <f t="shared" si="7"/>
        <v>4.22</v>
      </c>
      <c r="N23" s="17"/>
      <c r="O23" s="19">
        <v>8.44</v>
      </c>
      <c r="P23" s="17"/>
      <c r="Q23" s="17"/>
      <c r="R23" s="36">
        <f t="shared" si="8"/>
        <v>8.44</v>
      </c>
      <c r="S23" s="17"/>
      <c r="T23" s="19">
        <v>8.44</v>
      </c>
      <c r="U23" s="17"/>
      <c r="V23" s="17"/>
      <c r="W23" s="36">
        <f t="shared" si="9"/>
        <v>8.44</v>
      </c>
      <c r="X23" s="17"/>
      <c r="Y23" s="19">
        <v>16.88</v>
      </c>
      <c r="Z23" s="17"/>
      <c r="AA23" s="17"/>
      <c r="AB23" s="36">
        <f t="shared" si="10"/>
        <v>16.88</v>
      </c>
    </row>
    <row r="24" ht="12.75" customHeight="1">
      <c r="A24" s="12" t="s">
        <v>46</v>
      </c>
      <c r="B24" s="13" t="s">
        <v>47</v>
      </c>
      <c r="C24" s="14">
        <f t="shared" ref="C24:AB24" si="11">SUM(C25:C26)</f>
        <v>0</v>
      </c>
      <c r="D24" s="14">
        <f t="shared" si="11"/>
        <v>0</v>
      </c>
      <c r="E24" s="14">
        <f t="shared" si="11"/>
        <v>0</v>
      </c>
      <c r="F24" s="14">
        <f t="shared" si="11"/>
        <v>0</v>
      </c>
      <c r="G24" s="14">
        <f t="shared" si="11"/>
        <v>0</v>
      </c>
      <c r="H24" s="14">
        <f t="shared" si="11"/>
        <v>0</v>
      </c>
      <c r="I24" s="14">
        <f t="shared" si="11"/>
        <v>0</v>
      </c>
      <c r="J24" s="14">
        <f t="shared" si="11"/>
        <v>0</v>
      </c>
      <c r="K24" s="14">
        <f t="shared" si="11"/>
        <v>0</v>
      </c>
      <c r="L24" s="14">
        <f t="shared" si="11"/>
        <v>0</v>
      </c>
      <c r="M24" s="14">
        <f t="shared" si="11"/>
        <v>0</v>
      </c>
      <c r="N24" s="14">
        <f t="shared" si="11"/>
        <v>0</v>
      </c>
      <c r="O24" s="14">
        <f t="shared" si="11"/>
        <v>0</v>
      </c>
      <c r="P24" s="14">
        <f t="shared" si="11"/>
        <v>0</v>
      </c>
      <c r="Q24" s="14">
        <f t="shared" si="11"/>
        <v>0</v>
      </c>
      <c r="R24" s="14">
        <f t="shared" si="11"/>
        <v>0</v>
      </c>
      <c r="S24" s="14">
        <f t="shared" si="11"/>
        <v>0</v>
      </c>
      <c r="T24" s="14">
        <f t="shared" si="11"/>
        <v>0</v>
      </c>
      <c r="U24" s="14">
        <f t="shared" si="11"/>
        <v>0</v>
      </c>
      <c r="V24" s="14">
        <f t="shared" si="11"/>
        <v>0</v>
      </c>
      <c r="W24" s="14">
        <f t="shared" si="11"/>
        <v>0</v>
      </c>
      <c r="X24" s="14">
        <f t="shared" si="11"/>
        <v>0</v>
      </c>
      <c r="Y24" s="14">
        <f t="shared" si="11"/>
        <v>0</v>
      </c>
      <c r="Z24" s="14">
        <f t="shared" si="11"/>
        <v>0</v>
      </c>
      <c r="AA24" s="14">
        <f t="shared" si="11"/>
        <v>0</v>
      </c>
      <c r="AB24" s="14">
        <f t="shared" si="11"/>
        <v>0</v>
      </c>
    </row>
    <row r="25" ht="12.75" customHeight="1">
      <c r="A25" s="15" t="s">
        <v>48</v>
      </c>
      <c r="B25" s="16" t="s">
        <v>49</v>
      </c>
      <c r="C25" s="35">
        <f t="shared" ref="C25:C26" si="12">H25+M25+R25+W25+AB25</f>
        <v>0</v>
      </c>
      <c r="D25" s="17"/>
      <c r="E25" s="17"/>
      <c r="F25" s="17"/>
      <c r="G25" s="17"/>
      <c r="H25" s="36">
        <f t="shared" ref="H25:H26" si="13">SUM(D25:G25)</f>
        <v>0</v>
      </c>
      <c r="I25" s="17"/>
      <c r="J25" s="17"/>
      <c r="K25" s="17"/>
      <c r="L25" s="17"/>
      <c r="M25" s="36">
        <f t="shared" ref="M25:M26" si="14">SUM(I25:L25)</f>
        <v>0</v>
      </c>
      <c r="N25" s="17"/>
      <c r="O25" s="17"/>
      <c r="P25" s="17"/>
      <c r="Q25" s="17"/>
      <c r="R25" s="36">
        <f t="shared" ref="R25:R26" si="15">SUM(N25:Q25)</f>
        <v>0</v>
      </c>
      <c r="S25" s="17"/>
      <c r="T25" s="17"/>
      <c r="U25" s="17"/>
      <c r="V25" s="17"/>
      <c r="W25" s="36">
        <f t="shared" ref="W25:W26" si="16">SUM(S25:V25)</f>
        <v>0</v>
      </c>
      <c r="X25" s="17"/>
      <c r="Y25" s="17"/>
      <c r="Z25" s="17"/>
      <c r="AA25" s="17"/>
      <c r="AB25" s="36">
        <f t="shared" ref="AB25:AB26" si="17">SUM(X25:AA25)</f>
        <v>0</v>
      </c>
    </row>
    <row r="26" ht="12.75" customHeight="1">
      <c r="A26" s="15" t="s">
        <v>50</v>
      </c>
      <c r="B26" s="16" t="s">
        <v>51</v>
      </c>
      <c r="C26" s="35">
        <f t="shared" si="12"/>
        <v>0</v>
      </c>
      <c r="D26" s="17"/>
      <c r="E26" s="17"/>
      <c r="F26" s="17"/>
      <c r="G26" s="17"/>
      <c r="H26" s="36">
        <f t="shared" si="13"/>
        <v>0</v>
      </c>
      <c r="I26" s="17"/>
      <c r="J26" s="17"/>
      <c r="K26" s="17"/>
      <c r="L26" s="17"/>
      <c r="M26" s="36">
        <f t="shared" si="14"/>
        <v>0</v>
      </c>
      <c r="N26" s="17"/>
      <c r="O26" s="17"/>
      <c r="P26" s="17"/>
      <c r="Q26" s="17"/>
      <c r="R26" s="36">
        <f t="shared" si="15"/>
        <v>0</v>
      </c>
      <c r="S26" s="17"/>
      <c r="T26" s="17"/>
      <c r="U26" s="17"/>
      <c r="V26" s="17"/>
      <c r="W26" s="36">
        <f t="shared" si="16"/>
        <v>0</v>
      </c>
      <c r="X26" s="17"/>
      <c r="Y26" s="17"/>
      <c r="Z26" s="17"/>
      <c r="AA26" s="17"/>
      <c r="AB26" s="36">
        <f t="shared" si="17"/>
        <v>0</v>
      </c>
    </row>
    <row r="27" ht="12.75" customHeight="1">
      <c r="A27" s="12" t="s">
        <v>52</v>
      </c>
      <c r="B27" s="13" t="s">
        <v>53</v>
      </c>
      <c r="C27" s="14">
        <f t="shared" ref="C27:AB27" si="18">SUM(C28:C38)</f>
        <v>25.377</v>
      </c>
      <c r="D27" s="14">
        <f t="shared" si="18"/>
        <v>0</v>
      </c>
      <c r="E27" s="14">
        <f t="shared" si="18"/>
        <v>9.516</v>
      </c>
      <c r="F27" s="14">
        <f t="shared" si="18"/>
        <v>4.841</v>
      </c>
      <c r="G27" s="14">
        <f t="shared" si="18"/>
        <v>4.791</v>
      </c>
      <c r="H27" s="14">
        <f t="shared" si="18"/>
        <v>19.148</v>
      </c>
      <c r="I27" s="14">
        <f t="shared" si="18"/>
        <v>0</v>
      </c>
      <c r="J27" s="14">
        <f t="shared" si="18"/>
        <v>0.288</v>
      </c>
      <c r="K27" s="14">
        <f t="shared" si="18"/>
        <v>0.144</v>
      </c>
      <c r="L27" s="14">
        <f t="shared" si="18"/>
        <v>0.144</v>
      </c>
      <c r="M27" s="14">
        <f t="shared" si="18"/>
        <v>0.576</v>
      </c>
      <c r="N27" s="14">
        <f t="shared" si="18"/>
        <v>0</v>
      </c>
      <c r="O27" s="14">
        <f t="shared" si="18"/>
        <v>0.096</v>
      </c>
      <c r="P27" s="14">
        <f t="shared" si="18"/>
        <v>0.048</v>
      </c>
      <c r="Q27" s="14">
        <f t="shared" si="18"/>
        <v>0.048</v>
      </c>
      <c r="R27" s="14">
        <f t="shared" si="18"/>
        <v>0.192</v>
      </c>
      <c r="S27" s="14">
        <f t="shared" si="18"/>
        <v>0</v>
      </c>
      <c r="T27" s="14">
        <f t="shared" si="18"/>
        <v>1.271</v>
      </c>
      <c r="U27" s="14">
        <f t="shared" si="18"/>
        <v>0.633</v>
      </c>
      <c r="V27" s="14">
        <f t="shared" si="18"/>
        <v>0.633</v>
      </c>
      <c r="W27" s="14">
        <f t="shared" si="18"/>
        <v>2.537</v>
      </c>
      <c r="X27" s="14">
        <f t="shared" si="18"/>
        <v>0</v>
      </c>
      <c r="Y27" s="14">
        <f t="shared" si="18"/>
        <v>1.462</v>
      </c>
      <c r="Z27" s="14">
        <f t="shared" si="18"/>
        <v>0.726</v>
      </c>
      <c r="AA27" s="14">
        <f t="shared" si="18"/>
        <v>0.726</v>
      </c>
      <c r="AB27" s="14">
        <f t="shared" si="18"/>
        <v>2.924</v>
      </c>
    </row>
    <row r="28" ht="12.75" customHeight="1">
      <c r="A28" s="15" t="s">
        <v>54</v>
      </c>
      <c r="B28" s="16" t="s">
        <v>55</v>
      </c>
      <c r="C28" s="35">
        <f t="shared" ref="C28:C38" si="19">H28+M28+R28+W28+AB28</f>
        <v>0</v>
      </c>
      <c r="D28" s="17"/>
      <c r="E28" s="17"/>
      <c r="F28" s="17"/>
      <c r="G28" s="17"/>
      <c r="H28" s="36">
        <f t="shared" ref="H28:H38" si="20">SUM(D28:G28)</f>
        <v>0</v>
      </c>
      <c r="I28" s="17"/>
      <c r="J28" s="17"/>
      <c r="K28" s="17"/>
      <c r="L28" s="17"/>
      <c r="M28" s="36">
        <f t="shared" ref="M28:M38" si="21">SUM(I28:L28)</f>
        <v>0</v>
      </c>
      <c r="N28" s="17"/>
      <c r="O28" s="17"/>
      <c r="P28" s="17"/>
      <c r="Q28" s="17"/>
      <c r="R28" s="36">
        <f t="shared" ref="R28:R38" si="22">SUM(N28:Q28)</f>
        <v>0</v>
      </c>
      <c r="S28" s="17"/>
      <c r="T28" s="17"/>
      <c r="U28" s="17"/>
      <c r="V28" s="17"/>
      <c r="W28" s="36">
        <f t="shared" ref="W28:W38" si="23">SUM(S28:V28)</f>
        <v>0</v>
      </c>
      <c r="X28" s="17"/>
      <c r="Y28" s="17"/>
      <c r="Z28" s="17"/>
      <c r="AA28" s="17"/>
      <c r="AB28" s="36">
        <f t="shared" ref="AB28:AB30" si="24">SUM(X28:AA28)</f>
        <v>0</v>
      </c>
    </row>
    <row r="29" ht="12.75" customHeight="1">
      <c r="A29" s="15" t="s">
        <v>56</v>
      </c>
      <c r="B29" s="16" t="s">
        <v>57</v>
      </c>
      <c r="C29" s="35">
        <f t="shared" si="19"/>
        <v>0</v>
      </c>
      <c r="D29" s="17"/>
      <c r="E29" s="17"/>
      <c r="F29" s="17"/>
      <c r="G29" s="17"/>
      <c r="H29" s="36">
        <f t="shared" si="20"/>
        <v>0</v>
      </c>
      <c r="I29" s="17"/>
      <c r="J29" s="17"/>
      <c r="K29" s="17"/>
      <c r="L29" s="17"/>
      <c r="M29" s="36">
        <f t="shared" si="21"/>
        <v>0</v>
      </c>
      <c r="N29" s="17"/>
      <c r="O29" s="17"/>
      <c r="P29" s="17"/>
      <c r="Q29" s="17"/>
      <c r="R29" s="36">
        <f t="shared" si="22"/>
        <v>0</v>
      </c>
      <c r="S29" s="17"/>
      <c r="T29" s="17"/>
      <c r="U29" s="17"/>
      <c r="V29" s="17"/>
      <c r="W29" s="36">
        <f t="shared" si="23"/>
        <v>0</v>
      </c>
      <c r="X29" s="17"/>
      <c r="Y29" s="17"/>
      <c r="Z29" s="17"/>
      <c r="AA29" s="17"/>
      <c r="AB29" s="36">
        <f t="shared" si="24"/>
        <v>0</v>
      </c>
    </row>
    <row r="30" ht="12.75" customHeight="1">
      <c r="A30" s="15" t="s">
        <v>58</v>
      </c>
      <c r="B30" s="16" t="s">
        <v>59</v>
      </c>
      <c r="C30" s="35">
        <f t="shared" si="19"/>
        <v>0</v>
      </c>
      <c r="D30" s="17"/>
      <c r="E30" s="17"/>
      <c r="F30" s="17"/>
      <c r="G30" s="17"/>
      <c r="H30" s="36">
        <f t="shared" si="20"/>
        <v>0</v>
      </c>
      <c r="I30" s="17"/>
      <c r="J30" s="17"/>
      <c r="K30" s="17"/>
      <c r="L30" s="17"/>
      <c r="M30" s="36">
        <f t="shared" si="21"/>
        <v>0</v>
      </c>
      <c r="N30" s="17"/>
      <c r="O30" s="17"/>
      <c r="P30" s="17"/>
      <c r="Q30" s="17"/>
      <c r="R30" s="36">
        <f t="shared" si="22"/>
        <v>0</v>
      </c>
      <c r="S30" s="17"/>
      <c r="T30" s="17"/>
      <c r="U30" s="17"/>
      <c r="V30" s="17"/>
      <c r="W30" s="36">
        <f t="shared" si="23"/>
        <v>0</v>
      </c>
      <c r="X30" s="17"/>
      <c r="Y30" s="17"/>
      <c r="Z30" s="17"/>
      <c r="AA30" s="17"/>
      <c r="AB30" s="36">
        <f t="shared" si="24"/>
        <v>0</v>
      </c>
    </row>
    <row r="31" ht="12.75" customHeight="1">
      <c r="A31" s="15" t="s">
        <v>60</v>
      </c>
      <c r="B31" s="16" t="s">
        <v>61</v>
      </c>
      <c r="C31" s="35">
        <f t="shared" si="19"/>
        <v>8.305</v>
      </c>
      <c r="D31" s="17"/>
      <c r="E31" s="19">
        <v>1.8</v>
      </c>
      <c r="F31" s="19">
        <v>0.9</v>
      </c>
      <c r="G31" s="19">
        <v>0.9</v>
      </c>
      <c r="H31" s="36">
        <f t="shared" si="20"/>
        <v>3.6</v>
      </c>
      <c r="I31" s="17"/>
      <c r="J31" s="17"/>
      <c r="K31" s="17"/>
      <c r="L31" s="17"/>
      <c r="M31" s="36">
        <f t="shared" si="21"/>
        <v>0</v>
      </c>
      <c r="N31" s="17"/>
      <c r="O31" s="17"/>
      <c r="P31" s="17"/>
      <c r="Q31" s="17"/>
      <c r="R31" s="36">
        <f t="shared" si="22"/>
        <v>0</v>
      </c>
      <c r="S31" s="17"/>
      <c r="T31" s="19">
        <v>1.175</v>
      </c>
      <c r="U31" s="19">
        <v>0.585</v>
      </c>
      <c r="V31" s="19">
        <v>0.585</v>
      </c>
      <c r="W31" s="36">
        <f t="shared" si="23"/>
        <v>2.345</v>
      </c>
      <c r="X31" s="17"/>
      <c r="Y31" s="19">
        <v>1.18</v>
      </c>
      <c r="Z31" s="19">
        <v>0.585</v>
      </c>
      <c r="AA31" s="19">
        <v>0.585</v>
      </c>
      <c r="AB31" s="38">
        <v>2.36</v>
      </c>
    </row>
    <row r="32" ht="12.75" customHeight="1">
      <c r="A32" s="15" t="s">
        <v>62</v>
      </c>
      <c r="B32" s="16" t="s">
        <v>63</v>
      </c>
      <c r="C32" s="35">
        <f t="shared" si="19"/>
        <v>1.722</v>
      </c>
      <c r="D32" s="17"/>
      <c r="E32" s="19">
        <v>0.066</v>
      </c>
      <c r="F32" s="19">
        <v>0.066</v>
      </c>
      <c r="G32" s="19">
        <v>0.066</v>
      </c>
      <c r="H32" s="36">
        <f t="shared" si="20"/>
        <v>0.198</v>
      </c>
      <c r="I32" s="17"/>
      <c r="J32" s="19">
        <v>0.288</v>
      </c>
      <c r="K32" s="19">
        <v>0.144</v>
      </c>
      <c r="L32" s="19">
        <v>0.144</v>
      </c>
      <c r="M32" s="36">
        <f t="shared" si="21"/>
        <v>0.576</v>
      </c>
      <c r="N32" s="17"/>
      <c r="O32" s="19">
        <v>0.096</v>
      </c>
      <c r="P32" s="19">
        <v>0.048</v>
      </c>
      <c r="Q32" s="19">
        <v>0.048</v>
      </c>
      <c r="R32" s="36">
        <f t="shared" si="22"/>
        <v>0.192</v>
      </c>
      <c r="S32" s="17"/>
      <c r="T32" s="19">
        <v>0.096</v>
      </c>
      <c r="U32" s="19">
        <v>0.048</v>
      </c>
      <c r="V32" s="19">
        <v>0.048</v>
      </c>
      <c r="W32" s="36">
        <f t="shared" si="23"/>
        <v>0.192</v>
      </c>
      <c r="X32" s="17"/>
      <c r="Y32" s="19">
        <v>0.282</v>
      </c>
      <c r="Z32" s="19">
        <v>0.141</v>
      </c>
      <c r="AA32" s="19">
        <v>0.141</v>
      </c>
      <c r="AB32" s="36">
        <f t="shared" ref="AB32:AB38" si="25">SUM(X32:AA32)</f>
        <v>0.564</v>
      </c>
    </row>
    <row r="33" ht="12.75" customHeight="1">
      <c r="A33" s="15" t="s">
        <v>64</v>
      </c>
      <c r="B33" s="16" t="s">
        <v>65</v>
      </c>
      <c r="C33" s="35">
        <f t="shared" si="19"/>
        <v>0.05</v>
      </c>
      <c r="D33" s="17"/>
      <c r="E33" s="17"/>
      <c r="F33" s="19">
        <v>0.05</v>
      </c>
      <c r="G33" s="17"/>
      <c r="H33" s="36">
        <f t="shared" si="20"/>
        <v>0.05</v>
      </c>
      <c r="I33" s="17"/>
      <c r="J33" s="17"/>
      <c r="K33" s="17"/>
      <c r="L33" s="17"/>
      <c r="M33" s="36">
        <f t="shared" si="21"/>
        <v>0</v>
      </c>
      <c r="N33" s="17"/>
      <c r="O33" s="17"/>
      <c r="P33" s="17"/>
      <c r="Q33" s="17"/>
      <c r="R33" s="36">
        <f t="shared" si="22"/>
        <v>0</v>
      </c>
      <c r="S33" s="17"/>
      <c r="T33" s="17"/>
      <c r="U33" s="17"/>
      <c r="V33" s="17"/>
      <c r="W33" s="36">
        <f t="shared" si="23"/>
        <v>0</v>
      </c>
      <c r="X33" s="17"/>
      <c r="Y33" s="17"/>
      <c r="Z33" s="17"/>
      <c r="AA33" s="17"/>
      <c r="AB33" s="36">
        <f t="shared" si="25"/>
        <v>0</v>
      </c>
    </row>
    <row r="34" ht="12.75" customHeight="1">
      <c r="A34" s="15" t="s">
        <v>66</v>
      </c>
      <c r="B34" s="16" t="s">
        <v>67</v>
      </c>
      <c r="C34" s="35">
        <f t="shared" si="19"/>
        <v>0</v>
      </c>
      <c r="D34" s="17"/>
      <c r="E34" s="17"/>
      <c r="F34" s="17"/>
      <c r="G34" s="17"/>
      <c r="H34" s="36">
        <f t="shared" si="20"/>
        <v>0</v>
      </c>
      <c r="I34" s="17"/>
      <c r="J34" s="17"/>
      <c r="K34" s="17"/>
      <c r="L34" s="17"/>
      <c r="M34" s="36">
        <f t="shared" si="21"/>
        <v>0</v>
      </c>
      <c r="N34" s="17"/>
      <c r="O34" s="17"/>
      <c r="P34" s="17"/>
      <c r="Q34" s="17"/>
      <c r="R34" s="36">
        <f t="shared" si="22"/>
        <v>0</v>
      </c>
      <c r="S34" s="17"/>
      <c r="T34" s="17"/>
      <c r="U34" s="17"/>
      <c r="V34" s="17"/>
      <c r="W34" s="36">
        <f t="shared" si="23"/>
        <v>0</v>
      </c>
      <c r="X34" s="17"/>
      <c r="Y34" s="17"/>
      <c r="Z34" s="17"/>
      <c r="AA34" s="17"/>
      <c r="AB34" s="36">
        <f t="shared" si="25"/>
        <v>0</v>
      </c>
    </row>
    <row r="35" ht="12.75" customHeight="1">
      <c r="A35" s="15" t="s">
        <v>68</v>
      </c>
      <c r="B35" s="16" t="s">
        <v>17</v>
      </c>
      <c r="C35" s="35">
        <f t="shared" si="19"/>
        <v>5.1</v>
      </c>
      <c r="D35" s="17"/>
      <c r="E35" s="19">
        <v>2.55</v>
      </c>
      <c r="F35" s="19">
        <v>1.275</v>
      </c>
      <c r="G35" s="19">
        <v>1.275</v>
      </c>
      <c r="H35" s="36">
        <f t="shared" si="20"/>
        <v>5.1</v>
      </c>
      <c r="I35" s="17"/>
      <c r="J35" s="17"/>
      <c r="K35" s="17"/>
      <c r="L35" s="17"/>
      <c r="M35" s="36">
        <f t="shared" si="21"/>
        <v>0</v>
      </c>
      <c r="N35" s="17"/>
      <c r="O35" s="17"/>
      <c r="P35" s="17"/>
      <c r="Q35" s="17"/>
      <c r="R35" s="36">
        <f t="shared" si="22"/>
        <v>0</v>
      </c>
      <c r="S35" s="17"/>
      <c r="T35" s="17"/>
      <c r="U35" s="17"/>
      <c r="V35" s="17"/>
      <c r="W35" s="36">
        <f t="shared" si="23"/>
        <v>0</v>
      </c>
      <c r="X35" s="17"/>
      <c r="Y35" s="17"/>
      <c r="Z35" s="17"/>
      <c r="AA35" s="17"/>
      <c r="AB35" s="36">
        <f t="shared" si="25"/>
        <v>0</v>
      </c>
    </row>
    <row r="36" ht="12.75" customHeight="1">
      <c r="A36" s="15" t="s">
        <v>69</v>
      </c>
      <c r="B36" s="16" t="s">
        <v>19</v>
      </c>
      <c r="C36" s="35">
        <f t="shared" si="19"/>
        <v>10.2</v>
      </c>
      <c r="D36" s="17"/>
      <c r="E36" s="19">
        <v>5.1</v>
      </c>
      <c r="F36" s="19">
        <v>2.55</v>
      </c>
      <c r="G36" s="19">
        <v>2.55</v>
      </c>
      <c r="H36" s="36">
        <f t="shared" si="20"/>
        <v>10.2</v>
      </c>
      <c r="I36" s="17"/>
      <c r="J36" s="17"/>
      <c r="K36" s="17"/>
      <c r="L36" s="17"/>
      <c r="M36" s="36">
        <f t="shared" si="21"/>
        <v>0</v>
      </c>
      <c r="N36" s="17"/>
      <c r="O36" s="17"/>
      <c r="P36" s="17"/>
      <c r="Q36" s="17"/>
      <c r="R36" s="36">
        <f t="shared" si="22"/>
        <v>0</v>
      </c>
      <c r="S36" s="17"/>
      <c r="T36" s="17"/>
      <c r="U36" s="17"/>
      <c r="V36" s="17"/>
      <c r="W36" s="36">
        <f t="shared" si="23"/>
        <v>0</v>
      </c>
      <c r="X36" s="17"/>
      <c r="Y36" s="17"/>
      <c r="Z36" s="17"/>
      <c r="AA36" s="17"/>
      <c r="AB36" s="36">
        <f t="shared" si="25"/>
        <v>0</v>
      </c>
    </row>
    <row r="37" ht="12.75" customHeight="1">
      <c r="A37" s="15" t="s">
        <v>70</v>
      </c>
      <c r="B37" s="16" t="s">
        <v>71</v>
      </c>
      <c r="C37" s="35">
        <f t="shared" si="19"/>
        <v>0</v>
      </c>
      <c r="D37" s="17"/>
      <c r="E37" s="17"/>
      <c r="F37" s="17"/>
      <c r="G37" s="17"/>
      <c r="H37" s="36">
        <f t="shared" si="20"/>
        <v>0</v>
      </c>
      <c r="I37" s="17"/>
      <c r="J37" s="17"/>
      <c r="K37" s="17"/>
      <c r="L37" s="17"/>
      <c r="M37" s="36">
        <f t="shared" si="21"/>
        <v>0</v>
      </c>
      <c r="N37" s="17"/>
      <c r="O37" s="17"/>
      <c r="P37" s="17"/>
      <c r="Q37" s="17"/>
      <c r="R37" s="36">
        <f t="shared" si="22"/>
        <v>0</v>
      </c>
      <c r="S37" s="17"/>
      <c r="T37" s="17"/>
      <c r="U37" s="17"/>
      <c r="V37" s="17"/>
      <c r="W37" s="36">
        <f t="shared" si="23"/>
        <v>0</v>
      </c>
      <c r="X37" s="17"/>
      <c r="Y37" s="17"/>
      <c r="Z37" s="17"/>
      <c r="AA37" s="17"/>
      <c r="AB37" s="36">
        <f t="shared" si="25"/>
        <v>0</v>
      </c>
    </row>
    <row r="38" ht="12.75" customHeight="1">
      <c r="A38" s="15" t="s">
        <v>72</v>
      </c>
      <c r="B38" s="16" t="s">
        <v>45</v>
      </c>
      <c r="C38" s="35">
        <f t="shared" si="19"/>
        <v>0</v>
      </c>
      <c r="D38" s="17"/>
      <c r="E38" s="17"/>
      <c r="F38" s="17"/>
      <c r="G38" s="17"/>
      <c r="H38" s="36">
        <f t="shared" si="20"/>
        <v>0</v>
      </c>
      <c r="I38" s="17"/>
      <c r="J38" s="17"/>
      <c r="K38" s="17"/>
      <c r="L38" s="17"/>
      <c r="M38" s="36">
        <f t="shared" si="21"/>
        <v>0</v>
      </c>
      <c r="N38" s="17"/>
      <c r="O38" s="17"/>
      <c r="P38" s="17"/>
      <c r="Q38" s="17"/>
      <c r="R38" s="36">
        <f t="shared" si="22"/>
        <v>0</v>
      </c>
      <c r="S38" s="17"/>
      <c r="T38" s="17"/>
      <c r="U38" s="17"/>
      <c r="V38" s="17"/>
      <c r="W38" s="36">
        <f t="shared" si="23"/>
        <v>0</v>
      </c>
      <c r="X38" s="17"/>
      <c r="Y38" s="17"/>
      <c r="Z38" s="17"/>
      <c r="AA38" s="17"/>
      <c r="AB38" s="36">
        <f t="shared" si="25"/>
        <v>0</v>
      </c>
    </row>
    <row r="39" ht="12.75" customHeight="1">
      <c r="A39" s="12" t="s">
        <v>73</v>
      </c>
      <c r="B39" s="13" t="s">
        <v>74</v>
      </c>
      <c r="C39" s="14">
        <f t="shared" ref="C39:AB39" si="26">SUM(C40:C42)</f>
        <v>17.792</v>
      </c>
      <c r="D39" s="14">
        <f t="shared" si="26"/>
        <v>4.073</v>
      </c>
      <c r="E39" s="14">
        <f t="shared" si="26"/>
        <v>4.073</v>
      </c>
      <c r="F39" s="14">
        <f t="shared" si="26"/>
        <v>4.073</v>
      </c>
      <c r="G39" s="14">
        <f t="shared" si="26"/>
        <v>4.073</v>
      </c>
      <c r="H39" s="14">
        <f t="shared" si="26"/>
        <v>16.292</v>
      </c>
      <c r="I39" s="14">
        <f t="shared" si="26"/>
        <v>0.09</v>
      </c>
      <c r="J39" s="14">
        <f t="shared" si="26"/>
        <v>0.09</v>
      </c>
      <c r="K39" s="14">
        <f t="shared" si="26"/>
        <v>0.09</v>
      </c>
      <c r="L39" s="14">
        <f t="shared" si="26"/>
        <v>0.09</v>
      </c>
      <c r="M39" s="14">
        <f t="shared" si="26"/>
        <v>0.36</v>
      </c>
      <c r="N39" s="14">
        <f t="shared" si="26"/>
        <v>0.09</v>
      </c>
      <c r="O39" s="14">
        <f t="shared" si="26"/>
        <v>0.09</v>
      </c>
      <c r="P39" s="14">
        <f t="shared" si="26"/>
        <v>0.09</v>
      </c>
      <c r="Q39" s="14">
        <f t="shared" si="26"/>
        <v>0.09</v>
      </c>
      <c r="R39" s="14">
        <f t="shared" si="26"/>
        <v>0.36</v>
      </c>
      <c r="S39" s="14">
        <f t="shared" si="26"/>
        <v>0.09</v>
      </c>
      <c r="T39" s="14">
        <f t="shared" si="26"/>
        <v>0.09</v>
      </c>
      <c r="U39" s="14">
        <f t="shared" si="26"/>
        <v>0.09</v>
      </c>
      <c r="V39" s="14">
        <f t="shared" si="26"/>
        <v>0.09</v>
      </c>
      <c r="W39" s="14">
        <f t="shared" si="26"/>
        <v>0.36</v>
      </c>
      <c r="X39" s="14">
        <f t="shared" si="26"/>
        <v>0.105</v>
      </c>
      <c r="Y39" s="14">
        <f t="shared" si="26"/>
        <v>0.105</v>
      </c>
      <c r="Z39" s="14">
        <f t="shared" si="26"/>
        <v>0.105</v>
      </c>
      <c r="AA39" s="14">
        <f t="shared" si="26"/>
        <v>0.105</v>
      </c>
      <c r="AB39" s="14">
        <f t="shared" si="26"/>
        <v>0.42</v>
      </c>
    </row>
    <row r="40" ht="12.75" customHeight="1">
      <c r="A40" s="15">
        <v>32.0</v>
      </c>
      <c r="B40" s="16" t="s">
        <v>75</v>
      </c>
      <c r="C40" s="35">
        <f t="shared" ref="C40:C42" si="27">H40+M40+R40+W40+AB40</f>
        <v>17.792</v>
      </c>
      <c r="D40" s="41">
        <v>4.073</v>
      </c>
      <c r="E40" s="41">
        <v>4.073</v>
      </c>
      <c r="F40" s="41">
        <v>4.073</v>
      </c>
      <c r="G40" s="41">
        <v>4.073</v>
      </c>
      <c r="H40" s="36">
        <f t="shared" ref="H40:H42" si="28">SUM(D40:G40)</f>
        <v>16.292</v>
      </c>
      <c r="I40" s="27">
        <v>0.09</v>
      </c>
      <c r="J40" s="27">
        <v>0.09</v>
      </c>
      <c r="K40" s="27">
        <v>0.09</v>
      </c>
      <c r="L40" s="27">
        <v>0.09</v>
      </c>
      <c r="M40" s="36">
        <f t="shared" ref="M40:M42" si="29">SUM(I40:L40)</f>
        <v>0.36</v>
      </c>
      <c r="N40" s="27">
        <v>0.09</v>
      </c>
      <c r="O40" s="27">
        <v>0.09</v>
      </c>
      <c r="P40" s="27">
        <v>0.09</v>
      </c>
      <c r="Q40" s="27">
        <v>0.09</v>
      </c>
      <c r="R40" s="36">
        <f t="shared" ref="R40:R42" si="30">SUM(N40:Q40)</f>
        <v>0.36</v>
      </c>
      <c r="S40" s="27">
        <v>0.09</v>
      </c>
      <c r="T40" s="27">
        <v>0.09</v>
      </c>
      <c r="U40" s="27">
        <v>0.09</v>
      </c>
      <c r="V40" s="27">
        <v>0.09</v>
      </c>
      <c r="W40" s="36">
        <f t="shared" ref="W40:W42" si="31">SUM(S40:V40)</f>
        <v>0.36</v>
      </c>
      <c r="X40" s="27">
        <v>0.105</v>
      </c>
      <c r="Y40" s="27">
        <v>0.105</v>
      </c>
      <c r="Z40" s="27">
        <v>0.105</v>
      </c>
      <c r="AA40" s="27">
        <v>0.105</v>
      </c>
      <c r="AB40" s="36">
        <f t="shared" ref="AB40:AB42" si="32">SUM(X40:AA40)</f>
        <v>0.42</v>
      </c>
    </row>
    <row r="41" ht="12.75" customHeight="1">
      <c r="A41" s="15">
        <v>33.0</v>
      </c>
      <c r="B41" s="16" t="s">
        <v>76</v>
      </c>
      <c r="C41" s="35">
        <f t="shared" si="27"/>
        <v>0</v>
      </c>
      <c r="D41" s="17"/>
      <c r="E41" s="17"/>
      <c r="F41" s="17"/>
      <c r="G41" s="17"/>
      <c r="H41" s="36">
        <f t="shared" si="28"/>
        <v>0</v>
      </c>
      <c r="I41" s="17"/>
      <c r="J41" s="17"/>
      <c r="K41" s="17"/>
      <c r="L41" s="17"/>
      <c r="M41" s="36">
        <f t="shared" si="29"/>
        <v>0</v>
      </c>
      <c r="N41" s="17"/>
      <c r="O41" s="17"/>
      <c r="P41" s="17"/>
      <c r="Q41" s="17"/>
      <c r="R41" s="36">
        <f t="shared" si="30"/>
        <v>0</v>
      </c>
      <c r="S41" s="17"/>
      <c r="T41" s="17"/>
      <c r="U41" s="17"/>
      <c r="V41" s="17"/>
      <c r="W41" s="36">
        <f t="shared" si="31"/>
        <v>0</v>
      </c>
      <c r="X41" s="17"/>
      <c r="Y41" s="17"/>
      <c r="Z41" s="17"/>
      <c r="AA41" s="17"/>
      <c r="AB41" s="36">
        <f t="shared" si="32"/>
        <v>0</v>
      </c>
    </row>
    <row r="42" ht="12.75" customHeight="1">
      <c r="A42" s="15">
        <v>34.0</v>
      </c>
      <c r="B42" s="16" t="s">
        <v>77</v>
      </c>
      <c r="C42" s="35">
        <f t="shared" si="27"/>
        <v>0</v>
      </c>
      <c r="D42" s="17"/>
      <c r="E42" s="17"/>
      <c r="F42" s="17"/>
      <c r="G42" s="17"/>
      <c r="H42" s="36">
        <f t="shared" si="28"/>
        <v>0</v>
      </c>
      <c r="I42" s="17"/>
      <c r="J42" s="17"/>
      <c r="K42" s="17"/>
      <c r="L42" s="17"/>
      <c r="M42" s="36">
        <f t="shared" si="29"/>
        <v>0</v>
      </c>
      <c r="N42" s="17"/>
      <c r="O42" s="17"/>
      <c r="P42" s="17"/>
      <c r="Q42" s="17"/>
      <c r="R42" s="36">
        <f t="shared" si="30"/>
        <v>0</v>
      </c>
      <c r="S42" s="17"/>
      <c r="T42" s="17"/>
      <c r="U42" s="17"/>
      <c r="V42" s="17"/>
      <c r="W42" s="36">
        <f t="shared" si="31"/>
        <v>0</v>
      </c>
      <c r="X42" s="17"/>
      <c r="Y42" s="17"/>
      <c r="Z42" s="17"/>
      <c r="AA42" s="17"/>
      <c r="AB42" s="36">
        <f t="shared" si="32"/>
        <v>0</v>
      </c>
    </row>
    <row r="43" ht="12.75" customHeight="1">
      <c r="A43" s="12" t="s">
        <v>78</v>
      </c>
      <c r="B43" s="13" t="s">
        <v>79</v>
      </c>
      <c r="C43" s="14">
        <f t="shared" ref="C43:AB43" si="33">SUM(C44:C50)</f>
        <v>0</v>
      </c>
      <c r="D43" s="14">
        <f t="shared" si="33"/>
        <v>0</v>
      </c>
      <c r="E43" s="14">
        <f t="shared" si="33"/>
        <v>0</v>
      </c>
      <c r="F43" s="14">
        <f t="shared" si="33"/>
        <v>0</v>
      </c>
      <c r="G43" s="14">
        <f t="shared" si="33"/>
        <v>0</v>
      </c>
      <c r="H43" s="14">
        <f t="shared" si="33"/>
        <v>0</v>
      </c>
      <c r="I43" s="14">
        <f t="shared" si="33"/>
        <v>0</v>
      </c>
      <c r="J43" s="14">
        <f t="shared" si="33"/>
        <v>0</v>
      </c>
      <c r="K43" s="14">
        <f t="shared" si="33"/>
        <v>0</v>
      </c>
      <c r="L43" s="14">
        <f t="shared" si="33"/>
        <v>0</v>
      </c>
      <c r="M43" s="14">
        <f t="shared" si="33"/>
        <v>0</v>
      </c>
      <c r="N43" s="14">
        <f t="shared" si="33"/>
        <v>0</v>
      </c>
      <c r="O43" s="14">
        <f t="shared" si="33"/>
        <v>0</v>
      </c>
      <c r="P43" s="14">
        <f t="shared" si="33"/>
        <v>0</v>
      </c>
      <c r="Q43" s="14">
        <f t="shared" si="33"/>
        <v>0</v>
      </c>
      <c r="R43" s="14">
        <f t="shared" si="33"/>
        <v>0</v>
      </c>
      <c r="S43" s="14">
        <f t="shared" si="33"/>
        <v>0</v>
      </c>
      <c r="T43" s="14">
        <f t="shared" si="33"/>
        <v>0</v>
      </c>
      <c r="U43" s="14">
        <f t="shared" si="33"/>
        <v>0</v>
      </c>
      <c r="V43" s="14">
        <f t="shared" si="33"/>
        <v>0</v>
      </c>
      <c r="W43" s="14">
        <f t="shared" si="33"/>
        <v>0</v>
      </c>
      <c r="X43" s="14">
        <f t="shared" si="33"/>
        <v>0</v>
      </c>
      <c r="Y43" s="14">
        <f t="shared" si="33"/>
        <v>0</v>
      </c>
      <c r="Z43" s="14">
        <f t="shared" si="33"/>
        <v>0</v>
      </c>
      <c r="AA43" s="14">
        <f t="shared" si="33"/>
        <v>0</v>
      </c>
      <c r="AB43" s="14">
        <f t="shared" si="33"/>
        <v>0</v>
      </c>
    </row>
    <row r="44" ht="12.75" customHeight="1">
      <c r="A44" s="18">
        <v>35.0</v>
      </c>
      <c r="B44" s="16" t="s">
        <v>80</v>
      </c>
      <c r="C44" s="35">
        <f t="shared" ref="C44:C50" si="34">H44+M44+R44+W44+AB44</f>
        <v>0</v>
      </c>
      <c r="D44" s="17"/>
      <c r="E44" s="17"/>
      <c r="F44" s="17"/>
      <c r="G44" s="17"/>
      <c r="H44" s="36">
        <f t="shared" ref="H44:H50" si="35">SUM(D44:G44)</f>
        <v>0</v>
      </c>
      <c r="I44" s="17"/>
      <c r="J44" s="17"/>
      <c r="K44" s="17"/>
      <c r="L44" s="17"/>
      <c r="M44" s="36">
        <f t="shared" ref="M44:M50" si="36">SUM(I44:L44)</f>
        <v>0</v>
      </c>
      <c r="N44" s="17"/>
      <c r="O44" s="17"/>
      <c r="P44" s="17"/>
      <c r="Q44" s="17"/>
      <c r="R44" s="36">
        <f t="shared" ref="R44:R50" si="37">SUM(N44:Q44)</f>
        <v>0</v>
      </c>
      <c r="S44" s="17"/>
      <c r="T44" s="17"/>
      <c r="U44" s="17"/>
      <c r="V44" s="17"/>
      <c r="W44" s="36">
        <f t="shared" ref="W44:W50" si="38">SUM(S44:V44)</f>
        <v>0</v>
      </c>
      <c r="X44" s="17"/>
      <c r="Y44" s="17"/>
      <c r="Z44" s="17"/>
      <c r="AA44" s="17"/>
      <c r="AB44" s="36">
        <f t="shared" ref="AB44:AB50" si="39">SUM(X44:AA44)</f>
        <v>0</v>
      </c>
    </row>
    <row r="45" ht="12.75" customHeight="1">
      <c r="A45" s="18">
        <v>36.0</v>
      </c>
      <c r="B45" s="16" t="s">
        <v>81</v>
      </c>
      <c r="C45" s="35">
        <f t="shared" si="34"/>
        <v>0</v>
      </c>
      <c r="D45" s="17"/>
      <c r="E45" s="17"/>
      <c r="F45" s="17"/>
      <c r="G45" s="17"/>
      <c r="H45" s="36">
        <f t="shared" si="35"/>
        <v>0</v>
      </c>
      <c r="I45" s="17"/>
      <c r="J45" s="17"/>
      <c r="K45" s="17"/>
      <c r="L45" s="17"/>
      <c r="M45" s="36">
        <f t="shared" si="36"/>
        <v>0</v>
      </c>
      <c r="N45" s="17"/>
      <c r="O45" s="17"/>
      <c r="P45" s="17"/>
      <c r="Q45" s="17"/>
      <c r="R45" s="36">
        <f t="shared" si="37"/>
        <v>0</v>
      </c>
      <c r="S45" s="17"/>
      <c r="T45" s="17"/>
      <c r="U45" s="17"/>
      <c r="V45" s="17"/>
      <c r="W45" s="36">
        <f t="shared" si="38"/>
        <v>0</v>
      </c>
      <c r="X45" s="17"/>
      <c r="Y45" s="17"/>
      <c r="Z45" s="17"/>
      <c r="AA45" s="17"/>
      <c r="AB45" s="36">
        <f t="shared" si="39"/>
        <v>0</v>
      </c>
    </row>
    <row r="46" ht="12.75" customHeight="1">
      <c r="A46" s="18">
        <v>37.0</v>
      </c>
      <c r="B46" s="16" t="s">
        <v>82</v>
      </c>
      <c r="C46" s="35">
        <f t="shared" si="34"/>
        <v>0</v>
      </c>
      <c r="D46" s="17"/>
      <c r="E46" s="17"/>
      <c r="F46" s="17"/>
      <c r="G46" s="17"/>
      <c r="H46" s="36">
        <f t="shared" si="35"/>
        <v>0</v>
      </c>
      <c r="I46" s="17"/>
      <c r="J46" s="17"/>
      <c r="K46" s="17"/>
      <c r="L46" s="17"/>
      <c r="M46" s="36">
        <f t="shared" si="36"/>
        <v>0</v>
      </c>
      <c r="N46" s="17"/>
      <c r="O46" s="17"/>
      <c r="P46" s="17"/>
      <c r="Q46" s="17"/>
      <c r="R46" s="36">
        <f t="shared" si="37"/>
        <v>0</v>
      </c>
      <c r="S46" s="17"/>
      <c r="T46" s="17"/>
      <c r="U46" s="17"/>
      <c r="V46" s="17"/>
      <c r="W46" s="36">
        <f t="shared" si="38"/>
        <v>0</v>
      </c>
      <c r="X46" s="17"/>
      <c r="Y46" s="17"/>
      <c r="Z46" s="17"/>
      <c r="AA46" s="17"/>
      <c r="AB46" s="36">
        <f t="shared" si="39"/>
        <v>0</v>
      </c>
    </row>
    <row r="47" ht="12.75" customHeight="1">
      <c r="A47" s="18">
        <v>38.0</v>
      </c>
      <c r="B47" s="16" t="s">
        <v>83</v>
      </c>
      <c r="C47" s="35">
        <f t="shared" si="34"/>
        <v>0</v>
      </c>
      <c r="D47" s="17"/>
      <c r="E47" s="17"/>
      <c r="F47" s="17"/>
      <c r="G47" s="17"/>
      <c r="H47" s="36">
        <f t="shared" si="35"/>
        <v>0</v>
      </c>
      <c r="I47" s="17"/>
      <c r="J47" s="17"/>
      <c r="K47" s="17"/>
      <c r="L47" s="17"/>
      <c r="M47" s="36">
        <f t="shared" si="36"/>
        <v>0</v>
      </c>
      <c r="N47" s="17"/>
      <c r="O47" s="17"/>
      <c r="P47" s="17"/>
      <c r="Q47" s="17"/>
      <c r="R47" s="36">
        <f t="shared" si="37"/>
        <v>0</v>
      </c>
      <c r="S47" s="17"/>
      <c r="T47" s="17"/>
      <c r="U47" s="17"/>
      <c r="V47" s="17"/>
      <c r="W47" s="36">
        <f t="shared" si="38"/>
        <v>0</v>
      </c>
      <c r="X47" s="17"/>
      <c r="Y47" s="17"/>
      <c r="Z47" s="17"/>
      <c r="AA47" s="17"/>
      <c r="AB47" s="36">
        <f t="shared" si="39"/>
        <v>0</v>
      </c>
    </row>
    <row r="48" ht="12.75" customHeight="1">
      <c r="A48" s="18">
        <v>39.0</v>
      </c>
      <c r="B48" s="16" t="s">
        <v>84</v>
      </c>
      <c r="C48" s="35">
        <f t="shared" si="34"/>
        <v>0</v>
      </c>
      <c r="D48" s="17"/>
      <c r="E48" s="17"/>
      <c r="F48" s="17"/>
      <c r="G48" s="17"/>
      <c r="H48" s="36">
        <f t="shared" si="35"/>
        <v>0</v>
      </c>
      <c r="I48" s="17"/>
      <c r="J48" s="17"/>
      <c r="K48" s="17"/>
      <c r="L48" s="17"/>
      <c r="M48" s="36">
        <f t="shared" si="36"/>
        <v>0</v>
      </c>
      <c r="N48" s="17"/>
      <c r="O48" s="17"/>
      <c r="P48" s="17"/>
      <c r="Q48" s="17"/>
      <c r="R48" s="36">
        <f t="shared" si="37"/>
        <v>0</v>
      </c>
      <c r="S48" s="17"/>
      <c r="T48" s="17"/>
      <c r="U48" s="17"/>
      <c r="V48" s="17"/>
      <c r="W48" s="36">
        <f t="shared" si="38"/>
        <v>0</v>
      </c>
      <c r="X48" s="17"/>
      <c r="Y48" s="17"/>
      <c r="Z48" s="17"/>
      <c r="AA48" s="17"/>
      <c r="AB48" s="36">
        <f t="shared" si="39"/>
        <v>0</v>
      </c>
    </row>
    <row r="49" ht="12.75" customHeight="1">
      <c r="A49" s="18">
        <v>40.0</v>
      </c>
      <c r="B49" s="16" t="s">
        <v>85</v>
      </c>
      <c r="C49" s="35">
        <f t="shared" si="34"/>
        <v>0</v>
      </c>
      <c r="D49" s="17"/>
      <c r="E49" s="17"/>
      <c r="F49" s="17"/>
      <c r="G49" s="17"/>
      <c r="H49" s="36">
        <f t="shared" si="35"/>
        <v>0</v>
      </c>
      <c r="I49" s="17"/>
      <c r="J49" s="17"/>
      <c r="K49" s="17"/>
      <c r="L49" s="17"/>
      <c r="M49" s="36">
        <f t="shared" si="36"/>
        <v>0</v>
      </c>
      <c r="N49" s="17"/>
      <c r="O49" s="17"/>
      <c r="P49" s="17"/>
      <c r="Q49" s="17"/>
      <c r="R49" s="36">
        <f t="shared" si="37"/>
        <v>0</v>
      </c>
      <c r="S49" s="17"/>
      <c r="T49" s="17"/>
      <c r="U49" s="17"/>
      <c r="V49" s="17"/>
      <c r="W49" s="36">
        <f t="shared" si="38"/>
        <v>0</v>
      </c>
      <c r="X49" s="17"/>
      <c r="Y49" s="17"/>
      <c r="Z49" s="17"/>
      <c r="AA49" s="17"/>
      <c r="AB49" s="36">
        <f t="shared" si="39"/>
        <v>0</v>
      </c>
    </row>
    <row r="50" ht="12.75" customHeight="1">
      <c r="A50" s="18">
        <v>41.0</v>
      </c>
      <c r="B50" s="16" t="s">
        <v>45</v>
      </c>
      <c r="C50" s="35">
        <f t="shared" si="34"/>
        <v>0</v>
      </c>
      <c r="D50" s="17"/>
      <c r="E50" s="17"/>
      <c r="F50" s="17"/>
      <c r="G50" s="17"/>
      <c r="H50" s="36">
        <f t="shared" si="35"/>
        <v>0</v>
      </c>
      <c r="I50" s="17"/>
      <c r="J50" s="17"/>
      <c r="K50" s="17"/>
      <c r="L50" s="17"/>
      <c r="M50" s="36">
        <f t="shared" si="36"/>
        <v>0</v>
      </c>
      <c r="N50" s="17"/>
      <c r="O50" s="17"/>
      <c r="P50" s="17"/>
      <c r="Q50" s="17"/>
      <c r="R50" s="36">
        <f t="shared" si="37"/>
        <v>0</v>
      </c>
      <c r="S50" s="17"/>
      <c r="T50" s="17"/>
      <c r="U50" s="17"/>
      <c r="V50" s="17"/>
      <c r="W50" s="36">
        <f t="shared" si="38"/>
        <v>0</v>
      </c>
      <c r="X50" s="17"/>
      <c r="Y50" s="17"/>
      <c r="Z50" s="17"/>
      <c r="AA50" s="17"/>
      <c r="AB50" s="36">
        <f t="shared" si="39"/>
        <v>0</v>
      </c>
    </row>
    <row r="51" ht="12.75" customHeight="1">
      <c r="A51" s="12" t="s">
        <v>86</v>
      </c>
      <c r="B51" s="13" t="s">
        <v>87</v>
      </c>
      <c r="C51" s="14">
        <f t="shared" ref="C51:AB51" si="40">SUM(C52:C61)</f>
        <v>27.834</v>
      </c>
      <c r="D51" s="14">
        <f t="shared" si="40"/>
        <v>6.106</v>
      </c>
      <c r="E51" s="14">
        <f t="shared" si="40"/>
        <v>7.106</v>
      </c>
      <c r="F51" s="14">
        <f t="shared" si="40"/>
        <v>8.516</v>
      </c>
      <c r="G51" s="14">
        <f t="shared" si="40"/>
        <v>6.106</v>
      </c>
      <c r="H51" s="14">
        <f t="shared" si="40"/>
        <v>27.834</v>
      </c>
      <c r="I51" s="14">
        <f t="shared" si="40"/>
        <v>0</v>
      </c>
      <c r="J51" s="14">
        <f t="shared" si="40"/>
        <v>0</v>
      </c>
      <c r="K51" s="14">
        <f t="shared" si="40"/>
        <v>0</v>
      </c>
      <c r="L51" s="14">
        <f t="shared" si="40"/>
        <v>0</v>
      </c>
      <c r="M51" s="14">
        <f t="shared" si="40"/>
        <v>0</v>
      </c>
      <c r="N51" s="14">
        <f t="shared" si="40"/>
        <v>0</v>
      </c>
      <c r="O51" s="14">
        <f t="shared" si="40"/>
        <v>0</v>
      </c>
      <c r="P51" s="14">
        <f t="shared" si="40"/>
        <v>0</v>
      </c>
      <c r="Q51" s="14">
        <f t="shared" si="40"/>
        <v>0</v>
      </c>
      <c r="R51" s="14">
        <f t="shared" si="40"/>
        <v>0</v>
      </c>
      <c r="S51" s="14">
        <f t="shared" si="40"/>
        <v>0</v>
      </c>
      <c r="T51" s="14">
        <f t="shared" si="40"/>
        <v>0</v>
      </c>
      <c r="U51" s="14">
        <f t="shared" si="40"/>
        <v>0</v>
      </c>
      <c r="V51" s="14">
        <f t="shared" si="40"/>
        <v>0</v>
      </c>
      <c r="W51" s="14">
        <f t="shared" si="40"/>
        <v>0</v>
      </c>
      <c r="X51" s="14">
        <f t="shared" si="40"/>
        <v>0</v>
      </c>
      <c r="Y51" s="14">
        <f t="shared" si="40"/>
        <v>0</v>
      </c>
      <c r="Z51" s="14">
        <f t="shared" si="40"/>
        <v>0</v>
      </c>
      <c r="AA51" s="14">
        <f t="shared" si="40"/>
        <v>0</v>
      </c>
      <c r="AB51" s="14">
        <f t="shared" si="40"/>
        <v>0</v>
      </c>
    </row>
    <row r="52" ht="12.75" customHeight="1">
      <c r="A52" s="18">
        <v>42.0</v>
      </c>
      <c r="B52" s="16" t="s">
        <v>88</v>
      </c>
      <c r="C52" s="35">
        <f t="shared" ref="C52:C61" si="41">H52+M52+R52+W52+AB52</f>
        <v>10.296</v>
      </c>
      <c r="D52" s="19">
        <v>2.574</v>
      </c>
      <c r="E52" s="19">
        <v>2.574</v>
      </c>
      <c r="F52" s="19">
        <v>2.574</v>
      </c>
      <c r="G52" s="19">
        <v>2.574</v>
      </c>
      <c r="H52" s="36">
        <f t="shared" ref="H52:H61" si="42">SUM(D52:G52)</f>
        <v>10.296</v>
      </c>
      <c r="I52" s="17"/>
      <c r="J52" s="17"/>
      <c r="K52" s="17"/>
      <c r="L52" s="17"/>
      <c r="M52" s="36">
        <f t="shared" ref="M52:M61" si="43">SUM(I52:L52)</f>
        <v>0</v>
      </c>
      <c r="N52" s="17"/>
      <c r="O52" s="17"/>
      <c r="P52" s="17"/>
      <c r="Q52" s="17"/>
      <c r="R52" s="36">
        <f t="shared" ref="R52:R61" si="44">SUM(N52:Q52)</f>
        <v>0</v>
      </c>
      <c r="S52" s="17"/>
      <c r="T52" s="17"/>
      <c r="U52" s="17"/>
      <c r="V52" s="17"/>
      <c r="W52" s="36">
        <f t="shared" ref="W52:W61" si="45">SUM(S52:V52)</f>
        <v>0</v>
      </c>
      <c r="X52" s="17"/>
      <c r="Y52" s="17"/>
      <c r="Z52" s="17"/>
      <c r="AA52" s="17"/>
      <c r="AB52" s="36">
        <f t="shared" ref="AB52:AB61" si="46">SUM(X52:AA52)</f>
        <v>0</v>
      </c>
    </row>
    <row r="53" ht="12.75" customHeight="1">
      <c r="A53" s="18">
        <v>43.0</v>
      </c>
      <c r="B53" s="16" t="s">
        <v>89</v>
      </c>
      <c r="C53" s="35">
        <f t="shared" si="41"/>
        <v>0</v>
      </c>
      <c r="D53" s="19">
        <v>0.0</v>
      </c>
      <c r="E53" s="19">
        <v>0.0</v>
      </c>
      <c r="F53" s="19">
        <v>0.0</v>
      </c>
      <c r="G53" s="19">
        <v>0.0</v>
      </c>
      <c r="H53" s="36">
        <f t="shared" si="42"/>
        <v>0</v>
      </c>
      <c r="I53" s="17"/>
      <c r="J53" s="17"/>
      <c r="K53" s="17"/>
      <c r="L53" s="17"/>
      <c r="M53" s="36">
        <f t="shared" si="43"/>
        <v>0</v>
      </c>
      <c r="N53" s="17"/>
      <c r="O53" s="17"/>
      <c r="P53" s="17"/>
      <c r="Q53" s="17"/>
      <c r="R53" s="36">
        <f t="shared" si="44"/>
        <v>0</v>
      </c>
      <c r="S53" s="17"/>
      <c r="T53" s="17"/>
      <c r="U53" s="17"/>
      <c r="V53" s="17"/>
      <c r="W53" s="36">
        <f t="shared" si="45"/>
        <v>0</v>
      </c>
      <c r="X53" s="17"/>
      <c r="Y53" s="17"/>
      <c r="Z53" s="17"/>
      <c r="AA53" s="17"/>
      <c r="AB53" s="36">
        <f t="shared" si="46"/>
        <v>0</v>
      </c>
    </row>
    <row r="54" ht="12.75" customHeight="1">
      <c r="A54" s="18">
        <v>44.0</v>
      </c>
      <c r="B54" s="16" t="s">
        <v>90</v>
      </c>
      <c r="C54" s="35">
        <f t="shared" si="41"/>
        <v>1.93</v>
      </c>
      <c r="D54" s="19">
        <v>0.14</v>
      </c>
      <c r="E54" s="19">
        <v>0.14</v>
      </c>
      <c r="F54" s="19">
        <v>1.51</v>
      </c>
      <c r="G54" s="19">
        <v>0.14</v>
      </c>
      <c r="H54" s="36">
        <f t="shared" si="42"/>
        <v>1.93</v>
      </c>
      <c r="I54" s="17"/>
      <c r="J54" s="17"/>
      <c r="K54" s="17"/>
      <c r="L54" s="17"/>
      <c r="M54" s="36">
        <f t="shared" si="43"/>
        <v>0</v>
      </c>
      <c r="N54" s="17"/>
      <c r="O54" s="17"/>
      <c r="P54" s="17"/>
      <c r="Q54" s="17"/>
      <c r="R54" s="36">
        <f t="shared" si="44"/>
        <v>0</v>
      </c>
      <c r="S54" s="17"/>
      <c r="T54" s="17"/>
      <c r="U54" s="17"/>
      <c r="V54" s="17"/>
      <c r="W54" s="36">
        <f t="shared" si="45"/>
        <v>0</v>
      </c>
      <c r="X54" s="17"/>
      <c r="Y54" s="17"/>
      <c r="Z54" s="17"/>
      <c r="AA54" s="17"/>
      <c r="AB54" s="36">
        <f t="shared" si="46"/>
        <v>0</v>
      </c>
    </row>
    <row r="55" ht="12.75" customHeight="1">
      <c r="A55" s="18">
        <v>45.0</v>
      </c>
      <c r="B55" s="16" t="s">
        <v>91</v>
      </c>
      <c r="C55" s="35">
        <f t="shared" si="41"/>
        <v>0.7</v>
      </c>
      <c r="D55" s="54">
        <v>0.175</v>
      </c>
      <c r="E55" s="42">
        <v>0.175</v>
      </c>
      <c r="F55" s="42">
        <v>0.175</v>
      </c>
      <c r="G55" s="42">
        <v>0.175</v>
      </c>
      <c r="H55" s="36">
        <f t="shared" si="42"/>
        <v>0.7</v>
      </c>
      <c r="I55" s="17"/>
      <c r="J55" s="17"/>
      <c r="K55" s="17"/>
      <c r="L55" s="17"/>
      <c r="M55" s="36">
        <f t="shared" si="43"/>
        <v>0</v>
      </c>
      <c r="N55" s="17"/>
      <c r="O55" s="17"/>
      <c r="P55" s="17"/>
      <c r="Q55" s="17"/>
      <c r="R55" s="36">
        <f t="shared" si="44"/>
        <v>0</v>
      </c>
      <c r="S55" s="17"/>
      <c r="T55" s="17"/>
      <c r="U55" s="17"/>
      <c r="V55" s="17"/>
      <c r="W55" s="36">
        <f t="shared" si="45"/>
        <v>0</v>
      </c>
      <c r="X55" s="17"/>
      <c r="Y55" s="17"/>
      <c r="Z55" s="17"/>
      <c r="AA55" s="17"/>
      <c r="AB55" s="36">
        <f t="shared" si="46"/>
        <v>0</v>
      </c>
    </row>
    <row r="56" ht="12.75" customHeight="1">
      <c r="A56" s="18">
        <v>46.0</v>
      </c>
      <c r="B56" s="16" t="s">
        <v>92</v>
      </c>
      <c r="C56" s="35">
        <f t="shared" si="41"/>
        <v>10.668</v>
      </c>
      <c r="D56" s="19">
        <v>2.667</v>
      </c>
      <c r="E56" s="19">
        <v>2.667</v>
      </c>
      <c r="F56" s="19">
        <v>2.667</v>
      </c>
      <c r="G56" s="19">
        <v>2.667</v>
      </c>
      <c r="H56" s="36">
        <f t="shared" si="42"/>
        <v>10.668</v>
      </c>
      <c r="I56" s="17"/>
      <c r="J56" s="17"/>
      <c r="K56" s="17"/>
      <c r="L56" s="17"/>
      <c r="M56" s="36">
        <f t="shared" si="43"/>
        <v>0</v>
      </c>
      <c r="N56" s="17"/>
      <c r="O56" s="17"/>
      <c r="P56" s="17"/>
      <c r="Q56" s="17"/>
      <c r="R56" s="36">
        <f t="shared" si="44"/>
        <v>0</v>
      </c>
      <c r="S56" s="17"/>
      <c r="T56" s="17"/>
      <c r="U56" s="17"/>
      <c r="V56" s="17"/>
      <c r="W56" s="36">
        <f t="shared" si="45"/>
        <v>0</v>
      </c>
      <c r="X56" s="17"/>
      <c r="Y56" s="17"/>
      <c r="Z56" s="17"/>
      <c r="AA56" s="17"/>
      <c r="AB56" s="36">
        <f t="shared" si="46"/>
        <v>0</v>
      </c>
    </row>
    <row r="57" ht="12.75" customHeight="1">
      <c r="A57" s="18">
        <v>47.0</v>
      </c>
      <c r="B57" s="16" t="s">
        <v>93</v>
      </c>
      <c r="C57" s="35">
        <f t="shared" si="41"/>
        <v>0</v>
      </c>
      <c r="D57" s="17"/>
      <c r="E57" s="17"/>
      <c r="F57" s="17"/>
      <c r="G57" s="17"/>
      <c r="H57" s="36">
        <f t="shared" si="42"/>
        <v>0</v>
      </c>
      <c r="I57" s="17"/>
      <c r="J57" s="17"/>
      <c r="K57" s="17"/>
      <c r="L57" s="17"/>
      <c r="M57" s="36">
        <f t="shared" si="43"/>
        <v>0</v>
      </c>
      <c r="N57" s="17"/>
      <c r="O57" s="17"/>
      <c r="P57" s="17"/>
      <c r="Q57" s="17"/>
      <c r="R57" s="36">
        <f t="shared" si="44"/>
        <v>0</v>
      </c>
      <c r="S57" s="17"/>
      <c r="T57" s="17"/>
      <c r="U57" s="17"/>
      <c r="V57" s="17"/>
      <c r="W57" s="36">
        <f t="shared" si="45"/>
        <v>0</v>
      </c>
      <c r="X57" s="17"/>
      <c r="Y57" s="17"/>
      <c r="Z57" s="17"/>
      <c r="AA57" s="17"/>
      <c r="AB57" s="36">
        <f t="shared" si="46"/>
        <v>0</v>
      </c>
    </row>
    <row r="58" ht="12.75" customHeight="1">
      <c r="A58" s="18">
        <v>48.0</v>
      </c>
      <c r="B58" s="16" t="s">
        <v>94</v>
      </c>
      <c r="C58" s="35">
        <f t="shared" si="41"/>
        <v>0</v>
      </c>
      <c r="D58" s="17"/>
      <c r="E58" s="17"/>
      <c r="F58" s="17"/>
      <c r="G58" s="17"/>
      <c r="H58" s="36">
        <f t="shared" si="42"/>
        <v>0</v>
      </c>
      <c r="I58" s="17"/>
      <c r="J58" s="17"/>
      <c r="K58" s="17"/>
      <c r="L58" s="17"/>
      <c r="M58" s="36">
        <f t="shared" si="43"/>
        <v>0</v>
      </c>
      <c r="N58" s="17"/>
      <c r="O58" s="17"/>
      <c r="P58" s="17"/>
      <c r="Q58" s="17"/>
      <c r="R58" s="36">
        <f t="shared" si="44"/>
        <v>0</v>
      </c>
      <c r="S58" s="17"/>
      <c r="T58" s="17"/>
      <c r="U58" s="17"/>
      <c r="V58" s="17"/>
      <c r="W58" s="36">
        <f t="shared" si="45"/>
        <v>0</v>
      </c>
      <c r="X58" s="17"/>
      <c r="Y58" s="17"/>
      <c r="Z58" s="17"/>
      <c r="AA58" s="17"/>
      <c r="AB58" s="36">
        <f t="shared" si="46"/>
        <v>0</v>
      </c>
    </row>
    <row r="59" ht="12.75" customHeight="1">
      <c r="A59" s="18">
        <v>49.0</v>
      </c>
      <c r="B59" s="16" t="s">
        <v>95</v>
      </c>
      <c r="C59" s="35">
        <f t="shared" si="41"/>
        <v>1.5</v>
      </c>
      <c r="D59" s="17"/>
      <c r="E59" s="19">
        <v>1.0</v>
      </c>
      <c r="F59" s="19">
        <v>0.5</v>
      </c>
      <c r="G59" s="17"/>
      <c r="H59" s="36">
        <f t="shared" si="42"/>
        <v>1.5</v>
      </c>
      <c r="I59" s="17"/>
      <c r="J59" s="17"/>
      <c r="K59" s="17"/>
      <c r="L59" s="17"/>
      <c r="M59" s="36">
        <f t="shared" si="43"/>
        <v>0</v>
      </c>
      <c r="N59" s="17"/>
      <c r="O59" s="17"/>
      <c r="P59" s="17"/>
      <c r="Q59" s="17"/>
      <c r="R59" s="36">
        <f t="shared" si="44"/>
        <v>0</v>
      </c>
      <c r="S59" s="17"/>
      <c r="T59" s="17"/>
      <c r="U59" s="17"/>
      <c r="V59" s="17"/>
      <c r="W59" s="36">
        <f t="shared" si="45"/>
        <v>0</v>
      </c>
      <c r="X59" s="17"/>
      <c r="Y59" s="17"/>
      <c r="Z59" s="17"/>
      <c r="AA59" s="17"/>
      <c r="AB59" s="36">
        <f t="shared" si="46"/>
        <v>0</v>
      </c>
    </row>
    <row r="60" ht="12.75" customHeight="1">
      <c r="A60" s="18">
        <v>50.0</v>
      </c>
      <c r="B60" s="16" t="s">
        <v>96</v>
      </c>
      <c r="C60" s="35">
        <f t="shared" si="41"/>
        <v>2.74</v>
      </c>
      <c r="D60" s="19">
        <v>0.55</v>
      </c>
      <c r="E60" s="19">
        <v>0.55</v>
      </c>
      <c r="F60" s="19">
        <v>1.09</v>
      </c>
      <c r="G60" s="19">
        <v>0.55</v>
      </c>
      <c r="H60" s="36">
        <f t="shared" si="42"/>
        <v>2.74</v>
      </c>
      <c r="I60" s="17"/>
      <c r="J60" s="17"/>
      <c r="K60" s="17"/>
      <c r="L60" s="17"/>
      <c r="M60" s="36">
        <f t="shared" si="43"/>
        <v>0</v>
      </c>
      <c r="N60" s="17"/>
      <c r="O60" s="17"/>
      <c r="P60" s="17"/>
      <c r="Q60" s="17"/>
      <c r="R60" s="36">
        <f t="shared" si="44"/>
        <v>0</v>
      </c>
      <c r="S60" s="17"/>
      <c r="T60" s="17"/>
      <c r="U60" s="17"/>
      <c r="V60" s="17"/>
      <c r="W60" s="36">
        <f t="shared" si="45"/>
        <v>0</v>
      </c>
      <c r="X60" s="17"/>
      <c r="Y60" s="17"/>
      <c r="Z60" s="17"/>
      <c r="AA60" s="17"/>
      <c r="AB60" s="36">
        <f t="shared" si="46"/>
        <v>0</v>
      </c>
    </row>
    <row r="61" ht="12.75" customHeight="1">
      <c r="A61" s="18">
        <v>51.0</v>
      </c>
      <c r="B61" s="16" t="s">
        <v>45</v>
      </c>
      <c r="C61" s="35">
        <f t="shared" si="41"/>
        <v>0</v>
      </c>
      <c r="D61" s="17"/>
      <c r="E61" s="17"/>
      <c r="F61" s="17"/>
      <c r="G61" s="17"/>
      <c r="H61" s="36">
        <f t="shared" si="42"/>
        <v>0</v>
      </c>
      <c r="I61" s="17"/>
      <c r="J61" s="17"/>
      <c r="K61" s="17"/>
      <c r="L61" s="17"/>
      <c r="M61" s="36">
        <f t="shared" si="43"/>
        <v>0</v>
      </c>
      <c r="N61" s="17"/>
      <c r="O61" s="17"/>
      <c r="P61" s="17"/>
      <c r="Q61" s="17"/>
      <c r="R61" s="36">
        <f t="shared" si="44"/>
        <v>0</v>
      </c>
      <c r="S61" s="17"/>
      <c r="T61" s="17"/>
      <c r="U61" s="17"/>
      <c r="V61" s="17"/>
      <c r="W61" s="36">
        <f t="shared" si="45"/>
        <v>0</v>
      </c>
      <c r="X61" s="17"/>
      <c r="Y61" s="17"/>
      <c r="Z61" s="17"/>
      <c r="AA61" s="17"/>
      <c r="AB61" s="36">
        <f t="shared" si="46"/>
        <v>0</v>
      </c>
    </row>
    <row r="62" ht="12.75" customHeight="1">
      <c r="A62" s="12" t="s">
        <v>97</v>
      </c>
      <c r="B62" s="13" t="s">
        <v>98</v>
      </c>
      <c r="C62" s="14">
        <f t="shared" ref="C62:AB62" si="47">SUM(C63:C72)</f>
        <v>7.723</v>
      </c>
      <c r="D62" s="14">
        <f t="shared" si="47"/>
        <v>0</v>
      </c>
      <c r="E62" s="14">
        <f t="shared" si="47"/>
        <v>2.07</v>
      </c>
      <c r="F62" s="14">
        <f t="shared" si="47"/>
        <v>3.003</v>
      </c>
      <c r="G62" s="14">
        <f t="shared" si="47"/>
        <v>1.37</v>
      </c>
      <c r="H62" s="14">
        <f t="shared" si="47"/>
        <v>6.443</v>
      </c>
      <c r="I62" s="14">
        <f t="shared" si="47"/>
        <v>0</v>
      </c>
      <c r="J62" s="14">
        <f t="shared" si="47"/>
        <v>0</v>
      </c>
      <c r="K62" s="14">
        <f t="shared" si="47"/>
        <v>0.16</v>
      </c>
      <c r="L62" s="14">
        <f t="shared" si="47"/>
        <v>0.16</v>
      </c>
      <c r="M62" s="14">
        <f t="shared" si="47"/>
        <v>0.32</v>
      </c>
      <c r="N62" s="14">
        <f t="shared" si="47"/>
        <v>0</v>
      </c>
      <c r="O62" s="14">
        <f t="shared" si="47"/>
        <v>0</v>
      </c>
      <c r="P62" s="14">
        <f t="shared" si="47"/>
        <v>0.16</v>
      </c>
      <c r="Q62" s="14">
        <f t="shared" si="47"/>
        <v>0.16</v>
      </c>
      <c r="R62" s="14">
        <f t="shared" si="47"/>
        <v>0.32</v>
      </c>
      <c r="S62" s="14">
        <f t="shared" si="47"/>
        <v>0</v>
      </c>
      <c r="T62" s="14">
        <f t="shared" si="47"/>
        <v>0</v>
      </c>
      <c r="U62" s="14">
        <f t="shared" si="47"/>
        <v>0.16</v>
      </c>
      <c r="V62" s="14">
        <f t="shared" si="47"/>
        <v>0.16</v>
      </c>
      <c r="W62" s="14">
        <f t="shared" si="47"/>
        <v>0.32</v>
      </c>
      <c r="X62" s="14">
        <f t="shared" si="47"/>
        <v>0</v>
      </c>
      <c r="Y62" s="14">
        <f t="shared" si="47"/>
        <v>0</v>
      </c>
      <c r="Z62" s="14">
        <f t="shared" si="47"/>
        <v>0.16</v>
      </c>
      <c r="AA62" s="14">
        <f t="shared" si="47"/>
        <v>0.16</v>
      </c>
      <c r="AB62" s="14">
        <f t="shared" si="47"/>
        <v>0.32</v>
      </c>
    </row>
    <row r="63" ht="12.75" customHeight="1">
      <c r="A63" s="18">
        <v>52.0</v>
      </c>
      <c r="B63" s="16" t="s">
        <v>99</v>
      </c>
      <c r="C63" s="35">
        <f t="shared" ref="C63:C73" si="48">H63+M63+R63+W63+AB63</f>
        <v>0</v>
      </c>
      <c r="D63" s="17"/>
      <c r="E63" s="17"/>
      <c r="F63" s="17"/>
      <c r="G63" s="17"/>
      <c r="H63" s="36">
        <f t="shared" ref="H63:H73" si="49">SUM(D63:G63)</f>
        <v>0</v>
      </c>
      <c r="I63" s="17"/>
      <c r="J63" s="17"/>
      <c r="K63" s="17"/>
      <c r="L63" s="17"/>
      <c r="M63" s="36">
        <f t="shared" ref="M63:M73" si="50">SUM(I63:L63)</f>
        <v>0</v>
      </c>
      <c r="N63" s="17"/>
      <c r="O63" s="17"/>
      <c r="P63" s="17"/>
      <c r="Q63" s="17"/>
      <c r="R63" s="36">
        <f t="shared" ref="R63:R73" si="51">SUM(N63:Q63)</f>
        <v>0</v>
      </c>
      <c r="S63" s="17"/>
      <c r="T63" s="17"/>
      <c r="U63" s="17"/>
      <c r="V63" s="17"/>
      <c r="W63" s="36">
        <f t="shared" ref="W63:W73" si="52">SUM(S63:V63)</f>
        <v>0</v>
      </c>
      <c r="X63" s="17"/>
      <c r="Y63" s="17"/>
      <c r="Z63" s="17"/>
      <c r="AA63" s="17"/>
      <c r="AB63" s="36">
        <f t="shared" ref="AB63:AB73" si="53">SUM(X63:AA63)</f>
        <v>0</v>
      </c>
    </row>
    <row r="64" ht="12.75" customHeight="1">
      <c r="A64" s="18">
        <v>53.0</v>
      </c>
      <c r="B64" s="16" t="s">
        <v>100</v>
      </c>
      <c r="C64" s="35">
        <f t="shared" si="48"/>
        <v>2.408</v>
      </c>
      <c r="D64" s="17"/>
      <c r="E64" s="17"/>
      <c r="F64" s="19">
        <v>1.128</v>
      </c>
      <c r="G64" s="17"/>
      <c r="H64" s="36">
        <f t="shared" si="49"/>
        <v>1.128</v>
      </c>
      <c r="I64" s="17"/>
      <c r="J64" s="17"/>
      <c r="K64" s="19">
        <v>0.16</v>
      </c>
      <c r="L64" s="19">
        <v>0.16</v>
      </c>
      <c r="M64" s="36">
        <f t="shared" si="50"/>
        <v>0.32</v>
      </c>
      <c r="N64" s="17"/>
      <c r="O64" s="17"/>
      <c r="P64" s="19">
        <v>0.16</v>
      </c>
      <c r="Q64" s="19">
        <v>0.16</v>
      </c>
      <c r="R64" s="36">
        <f t="shared" si="51"/>
        <v>0.32</v>
      </c>
      <c r="S64" s="17"/>
      <c r="T64" s="17"/>
      <c r="U64" s="19">
        <v>0.16</v>
      </c>
      <c r="V64" s="19">
        <v>0.16</v>
      </c>
      <c r="W64" s="36">
        <f t="shared" si="52"/>
        <v>0.32</v>
      </c>
      <c r="X64" s="17"/>
      <c r="Y64" s="17"/>
      <c r="Z64" s="19">
        <v>0.16</v>
      </c>
      <c r="AA64" s="19">
        <v>0.16</v>
      </c>
      <c r="AB64" s="36">
        <f t="shared" si="53"/>
        <v>0.32</v>
      </c>
    </row>
    <row r="65" ht="12.75" customHeight="1">
      <c r="A65" s="18">
        <v>54.0</v>
      </c>
      <c r="B65" s="16" t="s">
        <v>101</v>
      </c>
      <c r="C65" s="35">
        <f t="shared" si="48"/>
        <v>4.475</v>
      </c>
      <c r="D65" s="19">
        <v>0.0</v>
      </c>
      <c r="E65" s="19">
        <v>2.07</v>
      </c>
      <c r="F65" s="19">
        <v>1.035</v>
      </c>
      <c r="G65" s="19">
        <f>1.04+0.33</f>
        <v>1.37</v>
      </c>
      <c r="H65" s="36">
        <f t="shared" si="49"/>
        <v>4.475</v>
      </c>
      <c r="I65" s="17"/>
      <c r="J65" s="17"/>
      <c r="K65" s="17"/>
      <c r="L65" s="17"/>
      <c r="M65" s="36">
        <f t="shared" si="50"/>
        <v>0</v>
      </c>
      <c r="N65" s="17"/>
      <c r="O65" s="17"/>
      <c r="P65" s="17"/>
      <c r="Q65" s="17"/>
      <c r="R65" s="36">
        <f t="shared" si="51"/>
        <v>0</v>
      </c>
      <c r="S65" s="17"/>
      <c r="T65" s="17"/>
      <c r="U65" s="17"/>
      <c r="V65" s="17"/>
      <c r="W65" s="36">
        <f t="shared" si="52"/>
        <v>0</v>
      </c>
      <c r="X65" s="17"/>
      <c r="Y65" s="17"/>
      <c r="Z65" s="17"/>
      <c r="AA65" s="17"/>
      <c r="AB65" s="36">
        <f t="shared" si="53"/>
        <v>0</v>
      </c>
    </row>
    <row r="66" ht="12.75" customHeight="1">
      <c r="A66" s="18">
        <v>55.0</v>
      </c>
      <c r="B66" s="16" t="s">
        <v>102</v>
      </c>
      <c r="C66" s="35">
        <f t="shared" si="48"/>
        <v>0</v>
      </c>
      <c r="D66" s="17"/>
      <c r="E66" s="17"/>
      <c r="F66" s="17"/>
      <c r="G66" s="17"/>
      <c r="H66" s="36">
        <f t="shared" si="49"/>
        <v>0</v>
      </c>
      <c r="I66" s="17"/>
      <c r="J66" s="17"/>
      <c r="K66" s="17"/>
      <c r="L66" s="17"/>
      <c r="M66" s="36">
        <f t="shared" si="50"/>
        <v>0</v>
      </c>
      <c r="N66" s="17"/>
      <c r="O66" s="17"/>
      <c r="P66" s="17"/>
      <c r="Q66" s="17"/>
      <c r="R66" s="36">
        <f t="shared" si="51"/>
        <v>0</v>
      </c>
      <c r="S66" s="17"/>
      <c r="T66" s="17"/>
      <c r="U66" s="17"/>
      <c r="V66" s="17"/>
      <c r="W66" s="36">
        <f t="shared" si="52"/>
        <v>0</v>
      </c>
      <c r="X66" s="17"/>
      <c r="Y66" s="17"/>
      <c r="Z66" s="17"/>
      <c r="AA66" s="17"/>
      <c r="AB66" s="36">
        <f t="shared" si="53"/>
        <v>0</v>
      </c>
    </row>
    <row r="67" ht="12.75" customHeight="1">
      <c r="A67" s="18">
        <v>56.0</v>
      </c>
      <c r="B67" s="16" t="s">
        <v>103</v>
      </c>
      <c r="C67" s="35">
        <f t="shared" si="48"/>
        <v>0.84</v>
      </c>
      <c r="D67" s="17"/>
      <c r="E67" s="17"/>
      <c r="F67" s="19">
        <v>0.84</v>
      </c>
      <c r="G67" s="17"/>
      <c r="H67" s="36">
        <f t="shared" si="49"/>
        <v>0.84</v>
      </c>
      <c r="I67" s="17"/>
      <c r="J67" s="17"/>
      <c r="K67" s="17"/>
      <c r="L67" s="17"/>
      <c r="M67" s="36">
        <f t="shared" si="50"/>
        <v>0</v>
      </c>
      <c r="N67" s="17"/>
      <c r="O67" s="17"/>
      <c r="P67" s="17"/>
      <c r="Q67" s="17"/>
      <c r="R67" s="36">
        <f t="shared" si="51"/>
        <v>0</v>
      </c>
      <c r="S67" s="17"/>
      <c r="T67" s="17"/>
      <c r="U67" s="17"/>
      <c r="V67" s="17"/>
      <c r="W67" s="36">
        <f t="shared" si="52"/>
        <v>0</v>
      </c>
      <c r="X67" s="17"/>
      <c r="Y67" s="17"/>
      <c r="Z67" s="17"/>
      <c r="AA67" s="17"/>
      <c r="AB67" s="36">
        <f t="shared" si="53"/>
        <v>0</v>
      </c>
    </row>
    <row r="68" ht="12.75" customHeight="1">
      <c r="A68" s="18">
        <v>57.0</v>
      </c>
      <c r="B68" s="16" t="s">
        <v>104</v>
      </c>
      <c r="C68" s="35">
        <f t="shared" si="48"/>
        <v>0</v>
      </c>
      <c r="D68" s="17"/>
      <c r="E68" s="17"/>
      <c r="F68" s="17"/>
      <c r="G68" s="17"/>
      <c r="H68" s="36">
        <f t="shared" si="49"/>
        <v>0</v>
      </c>
      <c r="I68" s="17"/>
      <c r="J68" s="17"/>
      <c r="K68" s="17"/>
      <c r="L68" s="17"/>
      <c r="M68" s="36">
        <f t="shared" si="50"/>
        <v>0</v>
      </c>
      <c r="N68" s="17"/>
      <c r="O68" s="17"/>
      <c r="P68" s="17"/>
      <c r="Q68" s="17"/>
      <c r="R68" s="36">
        <f t="shared" si="51"/>
        <v>0</v>
      </c>
      <c r="S68" s="17"/>
      <c r="T68" s="17"/>
      <c r="U68" s="17"/>
      <c r="V68" s="17"/>
      <c r="W68" s="36">
        <f t="shared" si="52"/>
        <v>0</v>
      </c>
      <c r="X68" s="17"/>
      <c r="Y68" s="17"/>
      <c r="Z68" s="17"/>
      <c r="AA68" s="17"/>
      <c r="AB68" s="36">
        <f t="shared" si="53"/>
        <v>0</v>
      </c>
    </row>
    <row r="69" ht="12.75" customHeight="1">
      <c r="A69" s="18">
        <v>58.0</v>
      </c>
      <c r="B69" s="16" t="s">
        <v>105</v>
      </c>
      <c r="C69" s="35">
        <f t="shared" si="48"/>
        <v>0</v>
      </c>
      <c r="D69" s="17"/>
      <c r="E69" s="17"/>
      <c r="F69" s="17"/>
      <c r="G69" s="17"/>
      <c r="H69" s="36">
        <f t="shared" si="49"/>
        <v>0</v>
      </c>
      <c r="I69" s="17"/>
      <c r="J69" s="17"/>
      <c r="K69" s="17"/>
      <c r="L69" s="17"/>
      <c r="M69" s="36">
        <f t="shared" si="50"/>
        <v>0</v>
      </c>
      <c r="N69" s="17"/>
      <c r="O69" s="17"/>
      <c r="P69" s="17"/>
      <c r="Q69" s="17"/>
      <c r="R69" s="36">
        <f t="shared" si="51"/>
        <v>0</v>
      </c>
      <c r="S69" s="17"/>
      <c r="T69" s="17"/>
      <c r="U69" s="17"/>
      <c r="V69" s="17"/>
      <c r="W69" s="36">
        <f t="shared" si="52"/>
        <v>0</v>
      </c>
      <c r="X69" s="17"/>
      <c r="Y69" s="17"/>
      <c r="Z69" s="17"/>
      <c r="AA69" s="17"/>
      <c r="AB69" s="36">
        <f t="shared" si="53"/>
        <v>0</v>
      </c>
    </row>
    <row r="70" ht="12.75" customHeight="1">
      <c r="A70" s="18">
        <v>59.0</v>
      </c>
      <c r="B70" s="16" t="s">
        <v>106</v>
      </c>
      <c r="C70" s="35">
        <f t="shared" si="48"/>
        <v>0</v>
      </c>
      <c r="D70" s="17"/>
      <c r="E70" s="17"/>
      <c r="F70" s="17"/>
      <c r="G70" s="17"/>
      <c r="H70" s="36">
        <f t="shared" si="49"/>
        <v>0</v>
      </c>
      <c r="I70" s="17"/>
      <c r="J70" s="17"/>
      <c r="K70" s="17"/>
      <c r="L70" s="17"/>
      <c r="M70" s="36">
        <f t="shared" si="50"/>
        <v>0</v>
      </c>
      <c r="N70" s="17"/>
      <c r="O70" s="17"/>
      <c r="P70" s="17"/>
      <c r="Q70" s="17"/>
      <c r="R70" s="36">
        <f t="shared" si="51"/>
        <v>0</v>
      </c>
      <c r="S70" s="17"/>
      <c r="T70" s="17"/>
      <c r="U70" s="17"/>
      <c r="V70" s="17"/>
      <c r="W70" s="36">
        <f t="shared" si="52"/>
        <v>0</v>
      </c>
      <c r="X70" s="17"/>
      <c r="Y70" s="17"/>
      <c r="Z70" s="17"/>
      <c r="AA70" s="17"/>
      <c r="AB70" s="36">
        <f t="shared" si="53"/>
        <v>0</v>
      </c>
    </row>
    <row r="71" ht="12.75" customHeight="1">
      <c r="A71" s="18">
        <v>60.0</v>
      </c>
      <c r="B71" s="16" t="s">
        <v>107</v>
      </c>
      <c r="C71" s="35">
        <f t="shared" si="48"/>
        <v>0</v>
      </c>
      <c r="D71" s="17"/>
      <c r="E71" s="17"/>
      <c r="F71" s="17"/>
      <c r="G71" s="17"/>
      <c r="H71" s="36">
        <f t="shared" si="49"/>
        <v>0</v>
      </c>
      <c r="I71" s="17"/>
      <c r="J71" s="17"/>
      <c r="K71" s="17"/>
      <c r="L71" s="17"/>
      <c r="M71" s="36">
        <f t="shared" si="50"/>
        <v>0</v>
      </c>
      <c r="N71" s="17"/>
      <c r="O71" s="17"/>
      <c r="P71" s="17"/>
      <c r="Q71" s="17"/>
      <c r="R71" s="36">
        <f t="shared" si="51"/>
        <v>0</v>
      </c>
      <c r="S71" s="17"/>
      <c r="T71" s="17"/>
      <c r="U71" s="17"/>
      <c r="V71" s="17"/>
      <c r="W71" s="36">
        <f t="shared" si="52"/>
        <v>0</v>
      </c>
      <c r="X71" s="17"/>
      <c r="Y71" s="17"/>
      <c r="Z71" s="17"/>
      <c r="AA71" s="17"/>
      <c r="AB71" s="36">
        <f t="shared" si="53"/>
        <v>0</v>
      </c>
    </row>
    <row r="72" ht="12.75" customHeight="1">
      <c r="A72" s="18">
        <v>61.0</v>
      </c>
      <c r="B72" s="16" t="s">
        <v>45</v>
      </c>
      <c r="C72" s="35">
        <f t="shared" si="48"/>
        <v>0</v>
      </c>
      <c r="D72" s="17"/>
      <c r="E72" s="17"/>
      <c r="F72" s="17"/>
      <c r="G72" s="17"/>
      <c r="H72" s="36">
        <f t="shared" si="49"/>
        <v>0</v>
      </c>
      <c r="I72" s="17"/>
      <c r="J72" s="17"/>
      <c r="K72" s="17"/>
      <c r="L72" s="17"/>
      <c r="M72" s="36">
        <f t="shared" si="50"/>
        <v>0</v>
      </c>
      <c r="N72" s="17"/>
      <c r="O72" s="17"/>
      <c r="P72" s="17"/>
      <c r="Q72" s="17"/>
      <c r="R72" s="36">
        <f t="shared" si="51"/>
        <v>0</v>
      </c>
      <c r="S72" s="17"/>
      <c r="T72" s="17"/>
      <c r="U72" s="17"/>
      <c r="V72" s="17"/>
      <c r="W72" s="36">
        <f t="shared" si="52"/>
        <v>0</v>
      </c>
      <c r="X72" s="17"/>
      <c r="Y72" s="17"/>
      <c r="Z72" s="17"/>
      <c r="AA72" s="17"/>
      <c r="AB72" s="36">
        <f t="shared" si="53"/>
        <v>0</v>
      </c>
    </row>
    <row r="73" ht="12.75" customHeight="1">
      <c r="A73" s="12">
        <v>62.0</v>
      </c>
      <c r="B73" s="13" t="s">
        <v>108</v>
      </c>
      <c r="C73" s="14">
        <f t="shared" si="48"/>
        <v>0</v>
      </c>
      <c r="D73" s="14"/>
      <c r="E73" s="14"/>
      <c r="F73" s="14"/>
      <c r="G73" s="14"/>
      <c r="H73" s="14">
        <f t="shared" si="49"/>
        <v>0</v>
      </c>
      <c r="I73" s="14"/>
      <c r="J73" s="14"/>
      <c r="K73" s="14"/>
      <c r="L73" s="14"/>
      <c r="M73" s="14">
        <f t="shared" si="50"/>
        <v>0</v>
      </c>
      <c r="N73" s="14"/>
      <c r="O73" s="14"/>
      <c r="P73" s="14"/>
      <c r="Q73" s="14"/>
      <c r="R73" s="14">
        <f t="shared" si="51"/>
        <v>0</v>
      </c>
      <c r="S73" s="14"/>
      <c r="T73" s="14"/>
      <c r="U73" s="14"/>
      <c r="V73" s="14"/>
      <c r="W73" s="14">
        <f t="shared" si="52"/>
        <v>0</v>
      </c>
      <c r="X73" s="14"/>
      <c r="Y73" s="14"/>
      <c r="Z73" s="14"/>
      <c r="AA73" s="14"/>
      <c r="AB73" s="14">
        <f t="shared" si="53"/>
        <v>0</v>
      </c>
    </row>
    <row r="74" ht="12.75" customHeight="1">
      <c r="A74" s="9" t="s">
        <v>109</v>
      </c>
      <c r="B74" s="10" t="s">
        <v>110</v>
      </c>
      <c r="C74" s="11">
        <f t="shared" ref="C74:AB74" si="54">C75+C76+C82+C87+C100+C105+C106+C107</f>
        <v>89.365</v>
      </c>
      <c r="D74" s="11">
        <f t="shared" si="54"/>
        <v>14.00375</v>
      </c>
      <c r="E74" s="11">
        <f t="shared" si="54"/>
        <v>24.64375</v>
      </c>
      <c r="F74" s="11">
        <f t="shared" si="54"/>
        <v>20.71875</v>
      </c>
      <c r="G74" s="11">
        <f t="shared" si="54"/>
        <v>27.22875</v>
      </c>
      <c r="H74" s="11">
        <f t="shared" si="54"/>
        <v>86.595</v>
      </c>
      <c r="I74" s="11">
        <f t="shared" si="54"/>
        <v>0</v>
      </c>
      <c r="J74" s="11">
        <f t="shared" si="54"/>
        <v>0.28</v>
      </c>
      <c r="K74" s="11">
        <f t="shared" si="54"/>
        <v>0.1</v>
      </c>
      <c r="L74" s="11">
        <f t="shared" si="54"/>
        <v>0.1</v>
      </c>
      <c r="M74" s="11">
        <f t="shared" si="54"/>
        <v>0.48</v>
      </c>
      <c r="N74" s="11">
        <f t="shared" si="54"/>
        <v>0</v>
      </c>
      <c r="O74" s="11">
        <f t="shared" si="54"/>
        <v>0.125</v>
      </c>
      <c r="P74" s="11">
        <f t="shared" si="54"/>
        <v>0.1425</v>
      </c>
      <c r="Q74" s="11">
        <f t="shared" si="54"/>
        <v>0.0625</v>
      </c>
      <c r="R74" s="11">
        <f t="shared" si="54"/>
        <v>0.33</v>
      </c>
      <c r="S74" s="11">
        <f t="shared" si="54"/>
        <v>0</v>
      </c>
      <c r="T74" s="11">
        <f t="shared" si="54"/>
        <v>0.75</v>
      </c>
      <c r="U74" s="11">
        <f t="shared" si="54"/>
        <v>0.375</v>
      </c>
      <c r="V74" s="11">
        <f t="shared" si="54"/>
        <v>0.455</v>
      </c>
      <c r="W74" s="11">
        <f t="shared" si="54"/>
        <v>1.58</v>
      </c>
      <c r="X74" s="11">
        <f t="shared" si="54"/>
        <v>0</v>
      </c>
      <c r="Y74" s="11">
        <f t="shared" si="54"/>
        <v>0.23</v>
      </c>
      <c r="Z74" s="11">
        <f t="shared" si="54"/>
        <v>0.075</v>
      </c>
      <c r="AA74" s="11">
        <f t="shared" si="54"/>
        <v>0.075</v>
      </c>
      <c r="AB74" s="11">
        <f t="shared" si="54"/>
        <v>0.38</v>
      </c>
    </row>
    <row r="75" ht="12.75" customHeight="1">
      <c r="A75" s="12">
        <v>63.0</v>
      </c>
      <c r="B75" s="13" t="s">
        <v>111</v>
      </c>
      <c r="C75" s="14">
        <f>H75+M75+R75+W75+AB75</f>
        <v>3.83</v>
      </c>
      <c r="D75" s="14"/>
      <c r="E75" s="28">
        <v>1.27</v>
      </c>
      <c r="F75" s="28">
        <v>1.27</v>
      </c>
      <c r="G75" s="28">
        <v>1.29</v>
      </c>
      <c r="H75" s="14">
        <f>SUM(D75:G75)</f>
        <v>3.83</v>
      </c>
      <c r="I75" s="14"/>
      <c r="J75" s="14"/>
      <c r="K75" s="14"/>
      <c r="L75" s="14"/>
      <c r="M75" s="14">
        <f>SUM(I75:L75)</f>
        <v>0</v>
      </c>
      <c r="N75" s="14"/>
      <c r="O75" s="14"/>
      <c r="P75" s="14"/>
      <c r="Q75" s="14"/>
      <c r="R75" s="14">
        <f>SUM(N75:Q75)</f>
        <v>0</v>
      </c>
      <c r="S75" s="14"/>
      <c r="T75" s="14"/>
      <c r="U75" s="14"/>
      <c r="V75" s="14"/>
      <c r="W75" s="14">
        <f>SUM(S75:V75)</f>
        <v>0</v>
      </c>
      <c r="X75" s="14"/>
      <c r="Y75" s="14"/>
      <c r="Z75" s="14"/>
      <c r="AA75" s="14"/>
      <c r="AB75" s="14">
        <f>SUM(X75:AA75)</f>
        <v>0</v>
      </c>
    </row>
    <row r="76" ht="12.75" customHeight="1">
      <c r="A76" s="12" t="s">
        <v>112</v>
      </c>
      <c r="B76" s="13" t="s">
        <v>113</v>
      </c>
      <c r="C76" s="14">
        <f t="shared" ref="C76:AB76" si="55">SUM(C77:C81)</f>
        <v>20.57</v>
      </c>
      <c r="D76" s="14">
        <f t="shared" si="55"/>
        <v>0</v>
      </c>
      <c r="E76" s="14">
        <f t="shared" si="55"/>
        <v>9.05</v>
      </c>
      <c r="F76" s="14">
        <f t="shared" si="55"/>
        <v>4.535</v>
      </c>
      <c r="G76" s="14">
        <f t="shared" si="55"/>
        <v>4.535</v>
      </c>
      <c r="H76" s="14">
        <f t="shared" si="55"/>
        <v>18.12</v>
      </c>
      <c r="I76" s="14">
        <f t="shared" si="55"/>
        <v>0</v>
      </c>
      <c r="J76" s="14">
        <f t="shared" si="55"/>
        <v>0.2</v>
      </c>
      <c r="K76" s="14">
        <f t="shared" si="55"/>
        <v>0.1</v>
      </c>
      <c r="L76" s="14">
        <f t="shared" si="55"/>
        <v>0.1</v>
      </c>
      <c r="M76" s="14">
        <f t="shared" si="55"/>
        <v>0.4</v>
      </c>
      <c r="N76" s="14">
        <f t="shared" si="55"/>
        <v>0</v>
      </c>
      <c r="O76" s="14">
        <f t="shared" si="55"/>
        <v>0.125</v>
      </c>
      <c r="P76" s="14">
        <f t="shared" si="55"/>
        <v>0.0625</v>
      </c>
      <c r="Q76" s="14">
        <f t="shared" si="55"/>
        <v>0.0625</v>
      </c>
      <c r="R76" s="14">
        <f t="shared" si="55"/>
        <v>0.25</v>
      </c>
      <c r="S76" s="14">
        <f t="shared" si="55"/>
        <v>0</v>
      </c>
      <c r="T76" s="14">
        <f t="shared" si="55"/>
        <v>0.75</v>
      </c>
      <c r="U76" s="14">
        <f t="shared" si="55"/>
        <v>0.375</v>
      </c>
      <c r="V76" s="14">
        <f t="shared" si="55"/>
        <v>0.375</v>
      </c>
      <c r="W76" s="14">
        <f t="shared" si="55"/>
        <v>1.5</v>
      </c>
      <c r="X76" s="14">
        <f t="shared" si="55"/>
        <v>0</v>
      </c>
      <c r="Y76" s="14">
        <f t="shared" si="55"/>
        <v>0.15</v>
      </c>
      <c r="Z76" s="14">
        <f t="shared" si="55"/>
        <v>0.075</v>
      </c>
      <c r="AA76" s="14">
        <f t="shared" si="55"/>
        <v>0.075</v>
      </c>
      <c r="AB76" s="14">
        <f t="shared" si="55"/>
        <v>0.3</v>
      </c>
    </row>
    <row r="77" ht="12.75" customHeight="1">
      <c r="A77" s="18">
        <v>64.0</v>
      </c>
      <c r="B77" s="16" t="s">
        <v>114</v>
      </c>
      <c r="C77" s="35">
        <f t="shared" ref="C77:C81" si="56">H77+M77+R77+W77+AB77</f>
        <v>18.23</v>
      </c>
      <c r="D77" s="19"/>
      <c r="E77" s="19">
        <v>7.88</v>
      </c>
      <c r="F77" s="19">
        <v>3.95</v>
      </c>
      <c r="G77" s="19">
        <v>3.95</v>
      </c>
      <c r="H77" s="36">
        <f t="shared" ref="H77:H81" si="57">SUM(D77:G77)</f>
        <v>15.78</v>
      </c>
      <c r="I77" s="19"/>
      <c r="J77" s="19">
        <v>0.2</v>
      </c>
      <c r="K77" s="19">
        <v>0.1</v>
      </c>
      <c r="L77" s="19">
        <v>0.1</v>
      </c>
      <c r="M77" s="36">
        <f t="shared" ref="M77:M81" si="58">SUM(I77:L77)</f>
        <v>0.4</v>
      </c>
      <c r="N77" s="19"/>
      <c r="O77" s="19">
        <v>0.125</v>
      </c>
      <c r="P77" s="19">
        <v>0.0625</v>
      </c>
      <c r="Q77" s="19">
        <v>0.0625</v>
      </c>
      <c r="R77" s="36">
        <f t="shared" ref="R77:R81" si="59">SUM(N77:Q77)</f>
        <v>0.25</v>
      </c>
      <c r="S77" s="19"/>
      <c r="T77" s="19">
        <v>0.75</v>
      </c>
      <c r="U77" s="19">
        <v>0.375</v>
      </c>
      <c r="V77" s="19">
        <v>0.375</v>
      </c>
      <c r="W77" s="36">
        <f t="shared" ref="W77:W81" si="60">SUM(S77:V77)</f>
        <v>1.5</v>
      </c>
      <c r="X77" s="19"/>
      <c r="Y77" s="19">
        <v>0.15</v>
      </c>
      <c r="Z77" s="19">
        <v>0.075</v>
      </c>
      <c r="AA77" s="19">
        <v>0.075</v>
      </c>
      <c r="AB77" s="36">
        <f t="shared" ref="AB77:AB81" si="61">SUM(X77:AA77)</f>
        <v>0.3</v>
      </c>
    </row>
    <row r="78" ht="12.75" customHeight="1">
      <c r="A78" s="18">
        <v>65.0</v>
      </c>
      <c r="B78" s="16" t="s">
        <v>115</v>
      </c>
      <c r="C78" s="35">
        <f t="shared" si="56"/>
        <v>0</v>
      </c>
      <c r="D78" s="17"/>
      <c r="E78" s="17"/>
      <c r="F78" s="17"/>
      <c r="G78" s="17"/>
      <c r="H78" s="36">
        <f t="shared" si="57"/>
        <v>0</v>
      </c>
      <c r="I78" s="17"/>
      <c r="J78" s="17"/>
      <c r="K78" s="17"/>
      <c r="L78" s="17"/>
      <c r="M78" s="36">
        <f t="shared" si="58"/>
        <v>0</v>
      </c>
      <c r="N78" s="17"/>
      <c r="O78" s="17"/>
      <c r="P78" s="17"/>
      <c r="Q78" s="17"/>
      <c r="R78" s="36">
        <f t="shared" si="59"/>
        <v>0</v>
      </c>
      <c r="S78" s="17"/>
      <c r="T78" s="17"/>
      <c r="U78" s="17"/>
      <c r="V78" s="17"/>
      <c r="W78" s="36">
        <f t="shared" si="60"/>
        <v>0</v>
      </c>
      <c r="X78" s="17"/>
      <c r="Y78" s="17"/>
      <c r="Z78" s="17"/>
      <c r="AA78" s="17"/>
      <c r="AB78" s="36">
        <f t="shared" si="61"/>
        <v>0</v>
      </c>
    </row>
    <row r="79" ht="12.75" customHeight="1">
      <c r="A79" s="18">
        <v>66.0</v>
      </c>
      <c r="B79" s="16" t="s">
        <v>116</v>
      </c>
      <c r="C79" s="35">
        <f t="shared" si="56"/>
        <v>0.64</v>
      </c>
      <c r="D79" s="19"/>
      <c r="E79" s="19">
        <v>0.32</v>
      </c>
      <c r="F79" s="19">
        <v>0.16</v>
      </c>
      <c r="G79" s="19">
        <v>0.16</v>
      </c>
      <c r="H79" s="36">
        <f t="shared" si="57"/>
        <v>0.64</v>
      </c>
      <c r="I79" s="17"/>
      <c r="J79" s="17"/>
      <c r="K79" s="17"/>
      <c r="L79" s="17"/>
      <c r="M79" s="36">
        <f t="shared" si="58"/>
        <v>0</v>
      </c>
      <c r="N79" s="17"/>
      <c r="O79" s="17"/>
      <c r="P79" s="17"/>
      <c r="Q79" s="17"/>
      <c r="R79" s="36">
        <f t="shared" si="59"/>
        <v>0</v>
      </c>
      <c r="S79" s="17"/>
      <c r="T79" s="17"/>
      <c r="U79" s="17"/>
      <c r="V79" s="17"/>
      <c r="W79" s="36">
        <f t="shared" si="60"/>
        <v>0</v>
      </c>
      <c r="X79" s="17"/>
      <c r="Y79" s="17"/>
      <c r="Z79" s="17"/>
      <c r="AA79" s="17"/>
      <c r="AB79" s="36">
        <f t="shared" si="61"/>
        <v>0</v>
      </c>
    </row>
    <row r="80" ht="12.75" customHeight="1">
      <c r="A80" s="18">
        <v>67.0</v>
      </c>
      <c r="B80" s="16" t="s">
        <v>117</v>
      </c>
      <c r="C80" s="35">
        <f t="shared" si="56"/>
        <v>1.7</v>
      </c>
      <c r="D80" s="19"/>
      <c r="E80" s="19">
        <v>0.85</v>
      </c>
      <c r="F80" s="19">
        <v>0.425</v>
      </c>
      <c r="G80" s="19">
        <v>0.425</v>
      </c>
      <c r="H80" s="36">
        <f t="shared" si="57"/>
        <v>1.7</v>
      </c>
      <c r="I80" s="17"/>
      <c r="J80" s="17"/>
      <c r="K80" s="17"/>
      <c r="L80" s="17"/>
      <c r="M80" s="36">
        <f t="shared" si="58"/>
        <v>0</v>
      </c>
      <c r="N80" s="17"/>
      <c r="O80" s="17"/>
      <c r="P80" s="17"/>
      <c r="Q80" s="17"/>
      <c r="R80" s="36">
        <f t="shared" si="59"/>
        <v>0</v>
      </c>
      <c r="S80" s="17"/>
      <c r="T80" s="17"/>
      <c r="U80" s="17"/>
      <c r="V80" s="17"/>
      <c r="W80" s="36">
        <f t="shared" si="60"/>
        <v>0</v>
      </c>
      <c r="X80" s="17"/>
      <c r="Y80" s="17"/>
      <c r="Z80" s="17"/>
      <c r="AA80" s="17"/>
      <c r="AB80" s="36">
        <f t="shared" si="61"/>
        <v>0</v>
      </c>
    </row>
    <row r="81" ht="12.75" customHeight="1">
      <c r="A81" s="18">
        <v>68.0</v>
      </c>
      <c r="B81" s="16" t="s">
        <v>118</v>
      </c>
      <c r="C81" s="35">
        <f t="shared" si="56"/>
        <v>0</v>
      </c>
      <c r="D81" s="17"/>
      <c r="E81" s="17"/>
      <c r="F81" s="17"/>
      <c r="G81" s="17"/>
      <c r="H81" s="36">
        <f t="shared" si="57"/>
        <v>0</v>
      </c>
      <c r="I81" s="17"/>
      <c r="J81" s="17"/>
      <c r="K81" s="17"/>
      <c r="L81" s="17"/>
      <c r="M81" s="36">
        <f t="shared" si="58"/>
        <v>0</v>
      </c>
      <c r="N81" s="17"/>
      <c r="O81" s="17"/>
      <c r="P81" s="17"/>
      <c r="Q81" s="17"/>
      <c r="R81" s="36">
        <f t="shared" si="59"/>
        <v>0</v>
      </c>
      <c r="S81" s="17"/>
      <c r="T81" s="17"/>
      <c r="U81" s="17"/>
      <c r="V81" s="17"/>
      <c r="W81" s="36">
        <f t="shared" si="60"/>
        <v>0</v>
      </c>
      <c r="X81" s="17"/>
      <c r="Y81" s="17"/>
      <c r="Z81" s="17"/>
      <c r="AA81" s="17"/>
      <c r="AB81" s="36">
        <f t="shared" si="61"/>
        <v>0</v>
      </c>
    </row>
    <row r="82" ht="12.75" customHeight="1">
      <c r="A82" s="12" t="s">
        <v>119</v>
      </c>
      <c r="B82" s="13" t="s">
        <v>120</v>
      </c>
      <c r="C82" s="14">
        <f t="shared" ref="C82:AB82" si="62">SUM(C83:C86)</f>
        <v>3.93</v>
      </c>
      <c r="D82" s="14">
        <f t="shared" si="62"/>
        <v>0</v>
      </c>
      <c r="E82" s="14">
        <f t="shared" si="62"/>
        <v>0.32</v>
      </c>
      <c r="F82" s="14">
        <f t="shared" si="62"/>
        <v>0.91</v>
      </c>
      <c r="G82" s="14">
        <f t="shared" si="62"/>
        <v>2.7</v>
      </c>
      <c r="H82" s="14">
        <f t="shared" si="62"/>
        <v>3.93</v>
      </c>
      <c r="I82" s="14">
        <f t="shared" si="62"/>
        <v>0</v>
      </c>
      <c r="J82" s="14">
        <f t="shared" si="62"/>
        <v>0</v>
      </c>
      <c r="K82" s="14">
        <f t="shared" si="62"/>
        <v>0</v>
      </c>
      <c r="L82" s="14">
        <f t="shared" si="62"/>
        <v>0</v>
      </c>
      <c r="M82" s="14">
        <f t="shared" si="62"/>
        <v>0</v>
      </c>
      <c r="N82" s="14">
        <f t="shared" si="62"/>
        <v>0</v>
      </c>
      <c r="O82" s="14">
        <f t="shared" si="62"/>
        <v>0</v>
      </c>
      <c r="P82" s="14">
        <f t="shared" si="62"/>
        <v>0</v>
      </c>
      <c r="Q82" s="14">
        <f t="shared" si="62"/>
        <v>0</v>
      </c>
      <c r="R82" s="14">
        <f t="shared" si="62"/>
        <v>0</v>
      </c>
      <c r="S82" s="14">
        <f t="shared" si="62"/>
        <v>0</v>
      </c>
      <c r="T82" s="14">
        <f t="shared" si="62"/>
        <v>0</v>
      </c>
      <c r="U82" s="14">
        <f t="shared" si="62"/>
        <v>0</v>
      </c>
      <c r="V82" s="14">
        <f t="shared" si="62"/>
        <v>0</v>
      </c>
      <c r="W82" s="14">
        <f t="shared" si="62"/>
        <v>0</v>
      </c>
      <c r="X82" s="14">
        <f t="shared" si="62"/>
        <v>0</v>
      </c>
      <c r="Y82" s="14">
        <f t="shared" si="62"/>
        <v>0</v>
      </c>
      <c r="Z82" s="14">
        <f t="shared" si="62"/>
        <v>0</v>
      </c>
      <c r="AA82" s="14">
        <f t="shared" si="62"/>
        <v>0</v>
      </c>
      <c r="AB82" s="14">
        <f t="shared" si="62"/>
        <v>0</v>
      </c>
    </row>
    <row r="83" ht="12.75" customHeight="1">
      <c r="A83" s="18">
        <v>69.0</v>
      </c>
      <c r="B83" s="16" t="s">
        <v>121</v>
      </c>
      <c r="C83" s="35">
        <f t="shared" ref="C83:C86" si="63">H83+M83+R83+W83+AB83</f>
        <v>0.4</v>
      </c>
      <c r="D83" s="17"/>
      <c r="E83" s="19">
        <v>0.2</v>
      </c>
      <c r="F83" s="19">
        <v>0.2</v>
      </c>
      <c r="G83" s="17"/>
      <c r="H83" s="36">
        <f t="shared" ref="H83:H86" si="64">SUM(D83:G83)</f>
        <v>0.4</v>
      </c>
      <c r="I83" s="17"/>
      <c r="J83" s="17"/>
      <c r="K83" s="17"/>
      <c r="L83" s="17"/>
      <c r="M83" s="36">
        <f t="shared" ref="M83:M86" si="65">SUM(I83:L83)</f>
        <v>0</v>
      </c>
      <c r="N83" s="17"/>
      <c r="O83" s="17"/>
      <c r="P83" s="17"/>
      <c r="Q83" s="17"/>
      <c r="R83" s="36">
        <f t="shared" ref="R83:R86" si="66">SUM(N83:Q83)</f>
        <v>0</v>
      </c>
      <c r="S83" s="17"/>
      <c r="T83" s="17"/>
      <c r="U83" s="17"/>
      <c r="V83" s="17"/>
      <c r="W83" s="36">
        <f t="shared" ref="W83:W86" si="67">SUM(S83:V83)</f>
        <v>0</v>
      </c>
      <c r="X83" s="17"/>
      <c r="Y83" s="17"/>
      <c r="Z83" s="17"/>
      <c r="AA83" s="17"/>
      <c r="AB83" s="36">
        <f t="shared" ref="AB83:AB86" si="68">SUM(X83:AA83)</f>
        <v>0</v>
      </c>
    </row>
    <row r="84" ht="12.75" customHeight="1">
      <c r="A84" s="18">
        <v>70.0</v>
      </c>
      <c r="B84" s="16" t="s">
        <v>122</v>
      </c>
      <c r="C84" s="35">
        <f t="shared" si="63"/>
        <v>0.12</v>
      </c>
      <c r="D84" s="17"/>
      <c r="E84" s="19">
        <v>0.12</v>
      </c>
      <c r="F84" s="17"/>
      <c r="G84" s="17"/>
      <c r="H84" s="36">
        <f t="shared" si="64"/>
        <v>0.12</v>
      </c>
      <c r="I84" s="17"/>
      <c r="J84" s="17"/>
      <c r="K84" s="17"/>
      <c r="L84" s="17"/>
      <c r="M84" s="36">
        <f t="shared" si="65"/>
        <v>0</v>
      </c>
      <c r="N84" s="17"/>
      <c r="O84" s="17"/>
      <c r="P84" s="17"/>
      <c r="Q84" s="17"/>
      <c r="R84" s="36">
        <f t="shared" si="66"/>
        <v>0</v>
      </c>
      <c r="S84" s="17"/>
      <c r="T84" s="17"/>
      <c r="U84" s="17"/>
      <c r="V84" s="17"/>
      <c r="W84" s="36">
        <f t="shared" si="67"/>
        <v>0</v>
      </c>
      <c r="X84" s="17"/>
      <c r="Y84" s="17"/>
      <c r="Z84" s="17"/>
      <c r="AA84" s="17"/>
      <c r="AB84" s="36">
        <f t="shared" si="68"/>
        <v>0</v>
      </c>
    </row>
    <row r="85" ht="12.75" customHeight="1">
      <c r="A85" s="18">
        <v>71.0</v>
      </c>
      <c r="B85" s="16" t="s">
        <v>123</v>
      </c>
      <c r="C85" s="35">
        <f t="shared" si="63"/>
        <v>2</v>
      </c>
      <c r="D85" s="17"/>
      <c r="E85" s="17"/>
      <c r="F85" s="17"/>
      <c r="G85" s="19">
        <v>2.0</v>
      </c>
      <c r="H85" s="36">
        <f t="shared" si="64"/>
        <v>2</v>
      </c>
      <c r="I85" s="17"/>
      <c r="J85" s="17"/>
      <c r="K85" s="17"/>
      <c r="L85" s="17"/>
      <c r="M85" s="36">
        <f t="shared" si="65"/>
        <v>0</v>
      </c>
      <c r="N85" s="17"/>
      <c r="O85" s="17"/>
      <c r="P85" s="17"/>
      <c r="Q85" s="17"/>
      <c r="R85" s="36">
        <f t="shared" si="66"/>
        <v>0</v>
      </c>
      <c r="S85" s="17"/>
      <c r="T85" s="17"/>
      <c r="U85" s="17"/>
      <c r="V85" s="17"/>
      <c r="W85" s="36">
        <f t="shared" si="67"/>
        <v>0</v>
      </c>
      <c r="X85" s="17"/>
      <c r="Y85" s="17"/>
      <c r="Z85" s="17"/>
      <c r="AA85" s="17"/>
      <c r="AB85" s="36">
        <f t="shared" si="68"/>
        <v>0</v>
      </c>
    </row>
    <row r="86" ht="12.75" customHeight="1">
      <c r="A86" s="18">
        <v>72.0</v>
      </c>
      <c r="B86" s="16" t="s">
        <v>124</v>
      </c>
      <c r="C86" s="35">
        <f t="shared" si="63"/>
        <v>1.41</v>
      </c>
      <c r="D86" s="17"/>
      <c r="E86" s="17"/>
      <c r="F86" s="19">
        <v>0.71</v>
      </c>
      <c r="G86" s="19">
        <v>0.7</v>
      </c>
      <c r="H86" s="36">
        <f t="shared" si="64"/>
        <v>1.41</v>
      </c>
      <c r="I86" s="17"/>
      <c r="J86" s="17"/>
      <c r="K86" s="17"/>
      <c r="L86" s="17"/>
      <c r="M86" s="36">
        <f t="shared" si="65"/>
        <v>0</v>
      </c>
      <c r="N86" s="17"/>
      <c r="O86" s="17"/>
      <c r="P86" s="17"/>
      <c r="Q86" s="17"/>
      <c r="R86" s="36">
        <f t="shared" si="66"/>
        <v>0</v>
      </c>
      <c r="S86" s="17"/>
      <c r="T86" s="17"/>
      <c r="U86" s="17"/>
      <c r="V86" s="17"/>
      <c r="W86" s="36">
        <f t="shared" si="67"/>
        <v>0</v>
      </c>
      <c r="X86" s="17"/>
      <c r="Y86" s="17"/>
      <c r="Z86" s="17"/>
      <c r="AA86" s="17"/>
      <c r="AB86" s="36">
        <f t="shared" si="68"/>
        <v>0</v>
      </c>
    </row>
    <row r="87" ht="12.75" customHeight="1">
      <c r="A87" s="12" t="s">
        <v>125</v>
      </c>
      <c r="B87" s="13" t="s">
        <v>126</v>
      </c>
      <c r="C87" s="14">
        <f t="shared" ref="C87:AB87" si="69">SUM(C88:C99)</f>
        <v>59.22</v>
      </c>
      <c r="D87" s="14">
        <f t="shared" si="69"/>
        <v>13.63</v>
      </c>
      <c r="E87" s="14">
        <f t="shared" si="69"/>
        <v>13.63</v>
      </c>
      <c r="F87" s="14">
        <f t="shared" si="69"/>
        <v>13.63</v>
      </c>
      <c r="G87" s="14">
        <f t="shared" si="69"/>
        <v>18.33</v>
      </c>
      <c r="H87" s="14">
        <f t="shared" si="69"/>
        <v>59.22</v>
      </c>
      <c r="I87" s="14">
        <f t="shared" si="69"/>
        <v>0</v>
      </c>
      <c r="J87" s="14">
        <f t="shared" si="69"/>
        <v>0</v>
      </c>
      <c r="K87" s="14">
        <f t="shared" si="69"/>
        <v>0</v>
      </c>
      <c r="L87" s="14">
        <f t="shared" si="69"/>
        <v>0</v>
      </c>
      <c r="M87" s="14">
        <f t="shared" si="69"/>
        <v>0</v>
      </c>
      <c r="N87" s="14">
        <f t="shared" si="69"/>
        <v>0</v>
      </c>
      <c r="O87" s="14">
        <f t="shared" si="69"/>
        <v>0</v>
      </c>
      <c r="P87" s="14">
        <f t="shared" si="69"/>
        <v>0</v>
      </c>
      <c r="Q87" s="14">
        <f t="shared" si="69"/>
        <v>0</v>
      </c>
      <c r="R87" s="14">
        <f t="shared" si="69"/>
        <v>0</v>
      </c>
      <c r="S87" s="14">
        <f t="shared" si="69"/>
        <v>0</v>
      </c>
      <c r="T87" s="14">
        <f t="shared" si="69"/>
        <v>0</v>
      </c>
      <c r="U87" s="14">
        <f t="shared" si="69"/>
        <v>0</v>
      </c>
      <c r="V87" s="14">
        <f t="shared" si="69"/>
        <v>0</v>
      </c>
      <c r="W87" s="14">
        <f t="shared" si="69"/>
        <v>0</v>
      </c>
      <c r="X87" s="14">
        <f t="shared" si="69"/>
        <v>0</v>
      </c>
      <c r="Y87" s="14">
        <f t="shared" si="69"/>
        <v>0</v>
      </c>
      <c r="Z87" s="14">
        <f t="shared" si="69"/>
        <v>0</v>
      </c>
      <c r="AA87" s="14">
        <f t="shared" si="69"/>
        <v>0</v>
      </c>
      <c r="AB87" s="14">
        <f t="shared" si="69"/>
        <v>0</v>
      </c>
    </row>
    <row r="88" ht="12.75" customHeight="1">
      <c r="A88" s="18">
        <v>73.1</v>
      </c>
      <c r="B88" s="16" t="s">
        <v>127</v>
      </c>
      <c r="C88" s="35">
        <f t="shared" ref="C88:C99" si="70">H88+M88+R88+W88+AB88</f>
        <v>21.84</v>
      </c>
      <c r="D88" s="55">
        <v>5.46</v>
      </c>
      <c r="E88" s="56">
        <v>5.46</v>
      </c>
      <c r="F88" s="56">
        <v>5.46</v>
      </c>
      <c r="G88" s="56">
        <v>5.46</v>
      </c>
      <c r="H88" s="36">
        <f t="shared" ref="H88:H99" si="71">SUM(D88:G88)</f>
        <v>21.84</v>
      </c>
      <c r="I88" s="17"/>
      <c r="J88" s="17"/>
      <c r="K88" s="17"/>
      <c r="L88" s="17"/>
      <c r="M88" s="36">
        <f t="shared" ref="M88:M99" si="72">SUM(I88:L88)</f>
        <v>0</v>
      </c>
      <c r="N88" s="17"/>
      <c r="O88" s="17"/>
      <c r="P88" s="17"/>
      <c r="Q88" s="17"/>
      <c r="R88" s="36">
        <f t="shared" ref="R88:R99" si="73">SUM(N88:Q88)</f>
        <v>0</v>
      </c>
      <c r="S88" s="17"/>
      <c r="T88" s="17"/>
      <c r="U88" s="17"/>
      <c r="V88" s="17"/>
      <c r="W88" s="36">
        <f t="shared" ref="W88:W99" si="74">SUM(S88:V88)</f>
        <v>0</v>
      </c>
      <c r="X88" s="17"/>
      <c r="Y88" s="17"/>
      <c r="Z88" s="17"/>
      <c r="AA88" s="17"/>
      <c r="AB88" s="36">
        <f t="shared" ref="AB88:AB99" si="75">SUM(X88:AA88)</f>
        <v>0</v>
      </c>
    </row>
    <row r="89" ht="12.75" customHeight="1">
      <c r="A89" s="18">
        <v>73.2</v>
      </c>
      <c r="B89" s="16" t="s">
        <v>128</v>
      </c>
      <c r="C89" s="35">
        <f t="shared" si="70"/>
        <v>3.92</v>
      </c>
      <c r="D89" s="57">
        <v>0.98</v>
      </c>
      <c r="E89" s="58">
        <v>0.98</v>
      </c>
      <c r="F89" s="58">
        <v>0.98</v>
      </c>
      <c r="G89" s="58">
        <v>0.98</v>
      </c>
      <c r="H89" s="36">
        <f t="shared" si="71"/>
        <v>3.92</v>
      </c>
      <c r="I89" s="17"/>
      <c r="J89" s="17"/>
      <c r="K89" s="17"/>
      <c r="L89" s="17"/>
      <c r="M89" s="36">
        <f t="shared" si="72"/>
        <v>0</v>
      </c>
      <c r="N89" s="17"/>
      <c r="O89" s="17"/>
      <c r="P89" s="17"/>
      <c r="Q89" s="17"/>
      <c r="R89" s="36">
        <f t="shared" si="73"/>
        <v>0</v>
      </c>
      <c r="S89" s="17"/>
      <c r="T89" s="17"/>
      <c r="U89" s="17"/>
      <c r="V89" s="17"/>
      <c r="W89" s="36">
        <f t="shared" si="74"/>
        <v>0</v>
      </c>
      <c r="X89" s="17"/>
      <c r="Y89" s="17"/>
      <c r="Z89" s="17"/>
      <c r="AA89" s="17"/>
      <c r="AB89" s="36">
        <f t="shared" si="75"/>
        <v>0</v>
      </c>
    </row>
    <row r="90" ht="12.75" customHeight="1">
      <c r="A90" s="18">
        <v>73.3</v>
      </c>
      <c r="B90" s="16" t="s">
        <v>129</v>
      </c>
      <c r="C90" s="35">
        <f t="shared" si="70"/>
        <v>1.24</v>
      </c>
      <c r="D90" s="57">
        <v>0.31</v>
      </c>
      <c r="E90" s="58">
        <v>0.31</v>
      </c>
      <c r="F90" s="58">
        <v>0.31</v>
      </c>
      <c r="G90" s="58">
        <v>0.31</v>
      </c>
      <c r="H90" s="36">
        <f t="shared" si="71"/>
        <v>1.24</v>
      </c>
      <c r="I90" s="17"/>
      <c r="J90" s="17"/>
      <c r="K90" s="17"/>
      <c r="L90" s="17"/>
      <c r="M90" s="36">
        <f t="shared" si="72"/>
        <v>0</v>
      </c>
      <c r="N90" s="17"/>
      <c r="O90" s="17"/>
      <c r="P90" s="17"/>
      <c r="Q90" s="17"/>
      <c r="R90" s="36">
        <f t="shared" si="73"/>
        <v>0</v>
      </c>
      <c r="S90" s="17"/>
      <c r="T90" s="17"/>
      <c r="U90" s="17"/>
      <c r="V90" s="17"/>
      <c r="W90" s="36">
        <f t="shared" si="74"/>
        <v>0</v>
      </c>
      <c r="X90" s="17"/>
      <c r="Y90" s="17"/>
      <c r="Z90" s="17"/>
      <c r="AA90" s="17"/>
      <c r="AB90" s="36">
        <f t="shared" si="75"/>
        <v>0</v>
      </c>
    </row>
    <row r="91" ht="12.75" customHeight="1">
      <c r="A91" s="18">
        <v>73.4</v>
      </c>
      <c r="B91" s="16" t="s">
        <v>130</v>
      </c>
      <c r="C91" s="35">
        <f t="shared" si="70"/>
        <v>0.16</v>
      </c>
      <c r="D91" s="57">
        <v>0.04</v>
      </c>
      <c r="E91" s="58">
        <v>0.04</v>
      </c>
      <c r="F91" s="58">
        <v>0.04</v>
      </c>
      <c r="G91" s="58">
        <v>0.04</v>
      </c>
      <c r="H91" s="36">
        <f t="shared" si="71"/>
        <v>0.16</v>
      </c>
      <c r="I91" s="17"/>
      <c r="J91" s="17"/>
      <c r="K91" s="17"/>
      <c r="L91" s="17"/>
      <c r="M91" s="36">
        <f t="shared" si="72"/>
        <v>0</v>
      </c>
      <c r="N91" s="17"/>
      <c r="O91" s="17"/>
      <c r="P91" s="17"/>
      <c r="Q91" s="17"/>
      <c r="R91" s="36">
        <f t="shared" si="73"/>
        <v>0</v>
      </c>
      <c r="S91" s="17"/>
      <c r="T91" s="17"/>
      <c r="U91" s="17"/>
      <c r="V91" s="17"/>
      <c r="W91" s="36">
        <f t="shared" si="74"/>
        <v>0</v>
      </c>
      <c r="X91" s="17"/>
      <c r="Y91" s="17"/>
      <c r="Z91" s="17"/>
      <c r="AA91" s="17"/>
      <c r="AB91" s="36">
        <f t="shared" si="75"/>
        <v>0</v>
      </c>
    </row>
    <row r="92" ht="12.75" customHeight="1">
      <c r="A92" s="18">
        <v>74.0</v>
      </c>
      <c r="B92" s="16" t="s">
        <v>131</v>
      </c>
      <c r="C92" s="35">
        <f t="shared" si="70"/>
        <v>20.52</v>
      </c>
      <c r="D92" s="57">
        <v>5.13</v>
      </c>
      <c r="E92" s="58">
        <v>5.13</v>
      </c>
      <c r="F92" s="58">
        <v>5.13</v>
      </c>
      <c r="G92" s="58">
        <v>5.13</v>
      </c>
      <c r="H92" s="36">
        <f t="shared" si="71"/>
        <v>20.52</v>
      </c>
      <c r="I92" s="17"/>
      <c r="J92" s="17"/>
      <c r="K92" s="17"/>
      <c r="L92" s="17"/>
      <c r="M92" s="36">
        <f t="shared" si="72"/>
        <v>0</v>
      </c>
      <c r="N92" s="17"/>
      <c r="O92" s="17"/>
      <c r="P92" s="17"/>
      <c r="Q92" s="17"/>
      <c r="R92" s="36">
        <f t="shared" si="73"/>
        <v>0</v>
      </c>
      <c r="S92" s="17"/>
      <c r="T92" s="17"/>
      <c r="U92" s="17"/>
      <c r="V92" s="17"/>
      <c r="W92" s="36">
        <f t="shared" si="74"/>
        <v>0</v>
      </c>
      <c r="X92" s="17"/>
      <c r="Y92" s="17"/>
      <c r="Z92" s="17"/>
      <c r="AA92" s="17"/>
      <c r="AB92" s="36">
        <f t="shared" si="75"/>
        <v>0</v>
      </c>
    </row>
    <row r="93" ht="12.75" customHeight="1">
      <c r="A93" s="18">
        <v>75.1</v>
      </c>
      <c r="B93" s="16" t="s">
        <v>132</v>
      </c>
      <c r="C93" s="35">
        <f t="shared" si="70"/>
        <v>4.7</v>
      </c>
      <c r="D93" s="57">
        <v>0.0</v>
      </c>
      <c r="E93" s="58">
        <v>0.0</v>
      </c>
      <c r="F93" s="58">
        <v>0.0</v>
      </c>
      <c r="G93" s="58">
        <v>4.7</v>
      </c>
      <c r="H93" s="36">
        <f t="shared" si="71"/>
        <v>4.7</v>
      </c>
      <c r="I93" s="17"/>
      <c r="J93" s="17"/>
      <c r="K93" s="17"/>
      <c r="L93" s="17"/>
      <c r="M93" s="36">
        <f t="shared" si="72"/>
        <v>0</v>
      </c>
      <c r="N93" s="17"/>
      <c r="O93" s="17"/>
      <c r="P93" s="17"/>
      <c r="Q93" s="17"/>
      <c r="R93" s="36">
        <f t="shared" si="73"/>
        <v>0</v>
      </c>
      <c r="S93" s="17"/>
      <c r="T93" s="17"/>
      <c r="U93" s="17"/>
      <c r="V93" s="17"/>
      <c r="W93" s="36">
        <f t="shared" si="74"/>
        <v>0</v>
      </c>
      <c r="X93" s="17"/>
      <c r="Y93" s="17"/>
      <c r="Z93" s="17"/>
      <c r="AA93" s="17"/>
      <c r="AB93" s="36">
        <f t="shared" si="75"/>
        <v>0</v>
      </c>
    </row>
    <row r="94" ht="12.75" customHeight="1">
      <c r="A94" s="18">
        <v>75.2</v>
      </c>
      <c r="B94" s="16" t="s">
        <v>133</v>
      </c>
      <c r="C94" s="35">
        <f t="shared" si="70"/>
        <v>0.32</v>
      </c>
      <c r="D94" s="57">
        <v>0.08</v>
      </c>
      <c r="E94" s="58">
        <v>0.08</v>
      </c>
      <c r="F94" s="58">
        <v>0.08</v>
      </c>
      <c r="G94" s="58">
        <v>0.08</v>
      </c>
      <c r="H94" s="36">
        <f t="shared" si="71"/>
        <v>0.32</v>
      </c>
      <c r="I94" s="17"/>
      <c r="J94" s="17"/>
      <c r="K94" s="17"/>
      <c r="L94" s="17"/>
      <c r="M94" s="36">
        <f t="shared" si="72"/>
        <v>0</v>
      </c>
      <c r="N94" s="17"/>
      <c r="O94" s="17"/>
      <c r="P94" s="17"/>
      <c r="Q94" s="17"/>
      <c r="R94" s="36">
        <f t="shared" si="73"/>
        <v>0</v>
      </c>
      <c r="S94" s="17"/>
      <c r="T94" s="17"/>
      <c r="U94" s="17"/>
      <c r="V94" s="17"/>
      <c r="W94" s="36">
        <f t="shared" si="74"/>
        <v>0</v>
      </c>
      <c r="X94" s="17"/>
      <c r="Y94" s="17"/>
      <c r="Z94" s="17"/>
      <c r="AA94" s="17"/>
      <c r="AB94" s="36">
        <f t="shared" si="75"/>
        <v>0</v>
      </c>
    </row>
    <row r="95" ht="12.75" customHeight="1">
      <c r="A95" s="18">
        <v>76.0</v>
      </c>
      <c r="B95" s="16" t="s">
        <v>134</v>
      </c>
      <c r="C95" s="35">
        <f t="shared" si="70"/>
        <v>0</v>
      </c>
      <c r="D95" s="57">
        <v>0.0</v>
      </c>
      <c r="E95" s="58">
        <v>0.0</v>
      </c>
      <c r="F95" s="58">
        <v>0.0</v>
      </c>
      <c r="G95" s="58">
        <v>0.0</v>
      </c>
      <c r="H95" s="36">
        <f t="shared" si="71"/>
        <v>0</v>
      </c>
      <c r="I95" s="17"/>
      <c r="J95" s="17"/>
      <c r="K95" s="17"/>
      <c r="L95" s="17"/>
      <c r="M95" s="36">
        <f t="shared" si="72"/>
        <v>0</v>
      </c>
      <c r="N95" s="17"/>
      <c r="O95" s="17"/>
      <c r="P95" s="17"/>
      <c r="Q95" s="17"/>
      <c r="R95" s="36">
        <f t="shared" si="73"/>
        <v>0</v>
      </c>
      <c r="S95" s="17"/>
      <c r="T95" s="17"/>
      <c r="U95" s="17"/>
      <c r="V95" s="17"/>
      <c r="W95" s="36">
        <f t="shared" si="74"/>
        <v>0</v>
      </c>
      <c r="X95" s="17"/>
      <c r="Y95" s="17"/>
      <c r="Z95" s="17"/>
      <c r="AA95" s="17"/>
      <c r="AB95" s="36">
        <f t="shared" si="75"/>
        <v>0</v>
      </c>
    </row>
    <row r="96" ht="12.75" customHeight="1">
      <c r="A96" s="18">
        <v>77.0</v>
      </c>
      <c r="B96" s="16" t="s">
        <v>135</v>
      </c>
      <c r="C96" s="35">
        <f t="shared" si="70"/>
        <v>0.2</v>
      </c>
      <c r="D96" s="57">
        <v>0.05</v>
      </c>
      <c r="E96" s="58">
        <v>0.05</v>
      </c>
      <c r="F96" s="58">
        <v>0.05</v>
      </c>
      <c r="G96" s="58">
        <v>0.05</v>
      </c>
      <c r="H96" s="36">
        <f t="shared" si="71"/>
        <v>0.2</v>
      </c>
      <c r="I96" s="17"/>
      <c r="J96" s="17"/>
      <c r="K96" s="17"/>
      <c r="L96" s="17"/>
      <c r="M96" s="36">
        <f t="shared" si="72"/>
        <v>0</v>
      </c>
      <c r="N96" s="17"/>
      <c r="O96" s="17"/>
      <c r="P96" s="17"/>
      <c r="Q96" s="17"/>
      <c r="R96" s="36">
        <f t="shared" si="73"/>
        <v>0</v>
      </c>
      <c r="S96" s="17"/>
      <c r="T96" s="17"/>
      <c r="U96" s="17"/>
      <c r="V96" s="17"/>
      <c r="W96" s="36">
        <f t="shared" si="74"/>
        <v>0</v>
      </c>
      <c r="X96" s="17"/>
      <c r="Y96" s="17"/>
      <c r="Z96" s="17"/>
      <c r="AA96" s="17"/>
      <c r="AB96" s="36">
        <f t="shared" si="75"/>
        <v>0</v>
      </c>
    </row>
    <row r="97" ht="12.75" customHeight="1">
      <c r="A97" s="18">
        <v>78.0</v>
      </c>
      <c r="B97" s="16" t="s">
        <v>136</v>
      </c>
      <c r="C97" s="35">
        <f t="shared" si="70"/>
        <v>0</v>
      </c>
      <c r="D97" s="57">
        <v>0.0</v>
      </c>
      <c r="E97" s="58">
        <v>0.0</v>
      </c>
      <c r="F97" s="58">
        <v>0.0</v>
      </c>
      <c r="G97" s="58">
        <v>0.0</v>
      </c>
      <c r="H97" s="36">
        <f t="shared" si="71"/>
        <v>0</v>
      </c>
      <c r="I97" s="17"/>
      <c r="J97" s="17"/>
      <c r="K97" s="17"/>
      <c r="L97" s="17"/>
      <c r="M97" s="36">
        <f t="shared" si="72"/>
        <v>0</v>
      </c>
      <c r="N97" s="17"/>
      <c r="O97" s="17"/>
      <c r="P97" s="17"/>
      <c r="Q97" s="17"/>
      <c r="R97" s="36">
        <f t="shared" si="73"/>
        <v>0</v>
      </c>
      <c r="S97" s="17"/>
      <c r="T97" s="17"/>
      <c r="U97" s="17"/>
      <c r="V97" s="17"/>
      <c r="W97" s="36">
        <f t="shared" si="74"/>
        <v>0</v>
      </c>
      <c r="X97" s="17"/>
      <c r="Y97" s="17"/>
      <c r="Z97" s="17"/>
      <c r="AA97" s="17"/>
      <c r="AB97" s="36">
        <f t="shared" si="75"/>
        <v>0</v>
      </c>
    </row>
    <row r="98" ht="12.75" customHeight="1">
      <c r="A98" s="18">
        <v>79.1</v>
      </c>
      <c r="B98" s="16" t="s">
        <v>45</v>
      </c>
      <c r="C98" s="35">
        <f t="shared" si="70"/>
        <v>1.44</v>
      </c>
      <c r="D98" s="57">
        <v>0.36</v>
      </c>
      <c r="E98" s="58">
        <v>0.36</v>
      </c>
      <c r="F98" s="58">
        <v>0.36</v>
      </c>
      <c r="G98" s="58">
        <v>0.36</v>
      </c>
      <c r="H98" s="36">
        <f t="shared" si="71"/>
        <v>1.44</v>
      </c>
      <c r="I98" s="17"/>
      <c r="J98" s="17"/>
      <c r="K98" s="17"/>
      <c r="L98" s="17"/>
      <c r="M98" s="36">
        <f t="shared" si="72"/>
        <v>0</v>
      </c>
      <c r="N98" s="17"/>
      <c r="O98" s="17"/>
      <c r="P98" s="17"/>
      <c r="Q98" s="17"/>
      <c r="R98" s="36">
        <f t="shared" si="73"/>
        <v>0</v>
      </c>
      <c r="S98" s="17"/>
      <c r="T98" s="17"/>
      <c r="U98" s="17"/>
      <c r="V98" s="17"/>
      <c r="W98" s="36">
        <f t="shared" si="74"/>
        <v>0</v>
      </c>
      <c r="X98" s="17"/>
      <c r="Y98" s="17"/>
      <c r="Z98" s="17"/>
      <c r="AA98" s="17"/>
      <c r="AB98" s="36">
        <f t="shared" si="75"/>
        <v>0</v>
      </c>
    </row>
    <row r="99" ht="12.75" customHeight="1">
      <c r="A99" s="18">
        <v>79.2</v>
      </c>
      <c r="B99" s="16" t="s">
        <v>137</v>
      </c>
      <c r="C99" s="35">
        <f t="shared" si="70"/>
        <v>4.88</v>
      </c>
      <c r="D99" s="57">
        <v>1.22</v>
      </c>
      <c r="E99" s="58">
        <v>1.22</v>
      </c>
      <c r="F99" s="58">
        <v>1.22</v>
      </c>
      <c r="G99" s="58">
        <v>1.22</v>
      </c>
      <c r="H99" s="36">
        <f t="shared" si="71"/>
        <v>4.88</v>
      </c>
      <c r="I99" s="17"/>
      <c r="J99" s="17"/>
      <c r="K99" s="17"/>
      <c r="L99" s="17"/>
      <c r="M99" s="36">
        <f t="shared" si="72"/>
        <v>0</v>
      </c>
      <c r="N99" s="17"/>
      <c r="O99" s="17"/>
      <c r="P99" s="17"/>
      <c r="Q99" s="17"/>
      <c r="R99" s="36">
        <f t="shared" si="73"/>
        <v>0</v>
      </c>
      <c r="S99" s="17"/>
      <c r="T99" s="17"/>
      <c r="U99" s="17"/>
      <c r="V99" s="17"/>
      <c r="W99" s="36">
        <f t="shared" si="74"/>
        <v>0</v>
      </c>
      <c r="X99" s="17"/>
      <c r="Y99" s="17"/>
      <c r="Z99" s="17"/>
      <c r="AA99" s="17"/>
      <c r="AB99" s="36">
        <f t="shared" si="75"/>
        <v>0</v>
      </c>
    </row>
    <row r="100" ht="12.75" customHeight="1">
      <c r="A100" s="12" t="s">
        <v>138</v>
      </c>
      <c r="B100" s="13" t="s">
        <v>139</v>
      </c>
      <c r="C100" s="14">
        <f t="shared" ref="C100:AB100" si="76">SUM(C101:C104)</f>
        <v>1.815</v>
      </c>
      <c r="D100" s="14">
        <f t="shared" si="76"/>
        <v>0.37375</v>
      </c>
      <c r="E100" s="14">
        <f t="shared" si="76"/>
        <v>0.37375</v>
      </c>
      <c r="F100" s="14">
        <f t="shared" si="76"/>
        <v>0.37375</v>
      </c>
      <c r="G100" s="14">
        <f t="shared" si="76"/>
        <v>0.37375</v>
      </c>
      <c r="H100" s="14">
        <f t="shared" si="76"/>
        <v>1.495</v>
      </c>
      <c r="I100" s="14">
        <f t="shared" si="76"/>
        <v>0</v>
      </c>
      <c r="J100" s="14">
        <f t="shared" si="76"/>
        <v>0.08</v>
      </c>
      <c r="K100" s="14">
        <f t="shared" si="76"/>
        <v>0</v>
      </c>
      <c r="L100" s="14">
        <f t="shared" si="76"/>
        <v>0</v>
      </c>
      <c r="M100" s="14">
        <f t="shared" si="76"/>
        <v>0.08</v>
      </c>
      <c r="N100" s="14">
        <f t="shared" si="76"/>
        <v>0</v>
      </c>
      <c r="O100" s="14">
        <f t="shared" si="76"/>
        <v>0</v>
      </c>
      <c r="P100" s="14">
        <f t="shared" si="76"/>
        <v>0.08</v>
      </c>
      <c r="Q100" s="14">
        <f t="shared" si="76"/>
        <v>0</v>
      </c>
      <c r="R100" s="14">
        <f t="shared" si="76"/>
        <v>0.08</v>
      </c>
      <c r="S100" s="14">
        <f t="shared" si="76"/>
        <v>0</v>
      </c>
      <c r="T100" s="14">
        <f t="shared" si="76"/>
        <v>0</v>
      </c>
      <c r="U100" s="14">
        <f t="shared" si="76"/>
        <v>0</v>
      </c>
      <c r="V100" s="14">
        <f t="shared" si="76"/>
        <v>0.08</v>
      </c>
      <c r="W100" s="14">
        <f t="shared" si="76"/>
        <v>0.08</v>
      </c>
      <c r="X100" s="14">
        <f t="shared" si="76"/>
        <v>0</v>
      </c>
      <c r="Y100" s="14">
        <f t="shared" si="76"/>
        <v>0.08</v>
      </c>
      <c r="Z100" s="14">
        <f t="shared" si="76"/>
        <v>0</v>
      </c>
      <c r="AA100" s="14">
        <f t="shared" si="76"/>
        <v>0</v>
      </c>
      <c r="AB100" s="14">
        <f t="shared" si="76"/>
        <v>0.08</v>
      </c>
    </row>
    <row r="101" ht="12.75" customHeight="1">
      <c r="A101" s="18">
        <v>80.0</v>
      </c>
      <c r="B101" s="16" t="s">
        <v>140</v>
      </c>
      <c r="C101" s="35">
        <f t="shared" ref="C101:C107" si="78">H101+M101+R101+W101+AB101</f>
        <v>0.92</v>
      </c>
      <c r="D101" s="17">
        <f t="shared" ref="D101:G101" si="77">0.05*3</f>
        <v>0.15</v>
      </c>
      <c r="E101" s="17">
        <f t="shared" si="77"/>
        <v>0.15</v>
      </c>
      <c r="F101" s="17">
        <f t="shared" si="77"/>
        <v>0.15</v>
      </c>
      <c r="G101" s="17">
        <f t="shared" si="77"/>
        <v>0.15</v>
      </c>
      <c r="H101" s="36">
        <f t="shared" ref="H101:H107" si="80">SUM(D101:G101)</f>
        <v>0.6</v>
      </c>
      <c r="I101" s="17"/>
      <c r="J101" s="19">
        <v>0.08</v>
      </c>
      <c r="K101" s="17"/>
      <c r="L101" s="17"/>
      <c r="M101" s="36">
        <f t="shared" ref="M101:M107" si="81">SUM(I101:L101)</f>
        <v>0.08</v>
      </c>
      <c r="N101" s="17"/>
      <c r="O101" s="17"/>
      <c r="P101" s="19">
        <v>0.08</v>
      </c>
      <c r="Q101" s="17"/>
      <c r="R101" s="36">
        <f t="shared" ref="R101:R107" si="82">SUM(N101:Q101)</f>
        <v>0.08</v>
      </c>
      <c r="S101" s="17"/>
      <c r="T101" s="17"/>
      <c r="U101" s="17"/>
      <c r="V101" s="19">
        <v>0.08</v>
      </c>
      <c r="W101" s="36">
        <f t="shared" ref="W101:W107" si="83">SUM(S101:V101)</f>
        <v>0.08</v>
      </c>
      <c r="X101" s="17"/>
      <c r="Y101" s="19">
        <v>0.08</v>
      </c>
      <c r="Z101" s="17"/>
      <c r="AA101" s="17"/>
      <c r="AB101" s="36">
        <f t="shared" ref="AB101:AB107" si="84">SUM(X101:AA101)</f>
        <v>0.08</v>
      </c>
    </row>
    <row r="102" ht="12.75" customHeight="1">
      <c r="A102" s="18">
        <v>81.0</v>
      </c>
      <c r="B102" s="16" t="s">
        <v>141</v>
      </c>
      <c r="C102" s="35">
        <f t="shared" si="78"/>
        <v>0.562</v>
      </c>
      <c r="D102" s="17">
        <f t="shared" ref="D102:G102" si="79">0.108+0.0325</f>
        <v>0.1405</v>
      </c>
      <c r="E102" s="17">
        <f t="shared" si="79"/>
        <v>0.1405</v>
      </c>
      <c r="F102" s="17">
        <f t="shared" si="79"/>
        <v>0.1405</v>
      </c>
      <c r="G102" s="17">
        <f t="shared" si="79"/>
        <v>0.1405</v>
      </c>
      <c r="H102" s="36">
        <f t="shared" si="80"/>
        <v>0.562</v>
      </c>
      <c r="I102" s="17"/>
      <c r="J102" s="17"/>
      <c r="K102" s="17"/>
      <c r="L102" s="17"/>
      <c r="M102" s="36">
        <f t="shared" si="81"/>
        <v>0</v>
      </c>
      <c r="N102" s="17"/>
      <c r="O102" s="17"/>
      <c r="P102" s="17"/>
      <c r="Q102" s="17"/>
      <c r="R102" s="36">
        <f t="shared" si="82"/>
        <v>0</v>
      </c>
      <c r="S102" s="17"/>
      <c r="T102" s="17"/>
      <c r="U102" s="17"/>
      <c r="V102" s="17"/>
      <c r="W102" s="36">
        <f t="shared" si="83"/>
        <v>0</v>
      </c>
      <c r="X102" s="17"/>
      <c r="Y102" s="17"/>
      <c r="Z102" s="17"/>
      <c r="AA102" s="17"/>
      <c r="AB102" s="36">
        <f t="shared" si="84"/>
        <v>0</v>
      </c>
    </row>
    <row r="103" ht="12.75" customHeight="1">
      <c r="A103" s="18">
        <v>82.0</v>
      </c>
      <c r="B103" s="16" t="s">
        <v>142</v>
      </c>
      <c r="C103" s="35">
        <f t="shared" si="78"/>
        <v>0</v>
      </c>
      <c r="D103" s="17"/>
      <c r="E103" s="17"/>
      <c r="F103" s="17"/>
      <c r="G103" s="17"/>
      <c r="H103" s="36">
        <f t="shared" si="80"/>
        <v>0</v>
      </c>
      <c r="I103" s="17"/>
      <c r="J103" s="17"/>
      <c r="K103" s="17"/>
      <c r="L103" s="17"/>
      <c r="M103" s="36">
        <f t="shared" si="81"/>
        <v>0</v>
      </c>
      <c r="N103" s="17"/>
      <c r="O103" s="17"/>
      <c r="P103" s="17"/>
      <c r="Q103" s="17"/>
      <c r="R103" s="36">
        <f t="shared" si="82"/>
        <v>0</v>
      </c>
      <c r="S103" s="17"/>
      <c r="T103" s="17"/>
      <c r="U103" s="17"/>
      <c r="V103" s="17"/>
      <c r="W103" s="36">
        <f t="shared" si="83"/>
        <v>0</v>
      </c>
      <c r="X103" s="17"/>
      <c r="Y103" s="17"/>
      <c r="Z103" s="17"/>
      <c r="AA103" s="17"/>
      <c r="AB103" s="36">
        <f t="shared" si="84"/>
        <v>0</v>
      </c>
    </row>
    <row r="104" ht="12.75" customHeight="1">
      <c r="A104" s="18">
        <v>83.0</v>
      </c>
      <c r="B104" s="16" t="s">
        <v>143</v>
      </c>
      <c r="C104" s="35">
        <f t="shared" si="78"/>
        <v>0.333</v>
      </c>
      <c r="D104" s="17">
        <f t="shared" ref="D104:G104" si="85">0.02775*3</f>
        <v>0.08325</v>
      </c>
      <c r="E104" s="17">
        <f t="shared" si="85"/>
        <v>0.08325</v>
      </c>
      <c r="F104" s="17">
        <f t="shared" si="85"/>
        <v>0.08325</v>
      </c>
      <c r="G104" s="17">
        <f t="shared" si="85"/>
        <v>0.08325</v>
      </c>
      <c r="H104" s="36">
        <f t="shared" si="80"/>
        <v>0.333</v>
      </c>
      <c r="I104" s="17"/>
      <c r="J104" s="17"/>
      <c r="K104" s="17"/>
      <c r="L104" s="17"/>
      <c r="M104" s="36">
        <f t="shared" si="81"/>
        <v>0</v>
      </c>
      <c r="N104" s="17"/>
      <c r="O104" s="17"/>
      <c r="P104" s="17"/>
      <c r="Q104" s="17"/>
      <c r="R104" s="36">
        <f t="shared" si="82"/>
        <v>0</v>
      </c>
      <c r="S104" s="17"/>
      <c r="T104" s="17"/>
      <c r="U104" s="17"/>
      <c r="V104" s="17"/>
      <c r="W104" s="36">
        <f t="shared" si="83"/>
        <v>0</v>
      </c>
      <c r="X104" s="17"/>
      <c r="Y104" s="17"/>
      <c r="Z104" s="17"/>
      <c r="AA104" s="17"/>
      <c r="AB104" s="36">
        <f t="shared" si="84"/>
        <v>0</v>
      </c>
    </row>
    <row r="105" ht="12.75" customHeight="1">
      <c r="A105" s="12">
        <v>84.0</v>
      </c>
      <c r="B105" s="13" t="s">
        <v>144</v>
      </c>
      <c r="C105" s="14">
        <f t="shared" si="78"/>
        <v>0</v>
      </c>
      <c r="D105" s="14"/>
      <c r="E105" s="14"/>
      <c r="F105" s="14"/>
      <c r="G105" s="14"/>
      <c r="H105" s="14">
        <f t="shared" si="80"/>
        <v>0</v>
      </c>
      <c r="I105" s="14"/>
      <c r="J105" s="14"/>
      <c r="K105" s="14"/>
      <c r="L105" s="14"/>
      <c r="M105" s="14">
        <f t="shared" si="81"/>
        <v>0</v>
      </c>
      <c r="N105" s="14"/>
      <c r="O105" s="14"/>
      <c r="P105" s="14"/>
      <c r="Q105" s="14"/>
      <c r="R105" s="14">
        <f t="shared" si="82"/>
        <v>0</v>
      </c>
      <c r="S105" s="14"/>
      <c r="T105" s="14"/>
      <c r="U105" s="14"/>
      <c r="V105" s="14"/>
      <c r="W105" s="14">
        <f t="shared" si="83"/>
        <v>0</v>
      </c>
      <c r="X105" s="14"/>
      <c r="Y105" s="14"/>
      <c r="Z105" s="14"/>
      <c r="AA105" s="14"/>
      <c r="AB105" s="14">
        <f t="shared" si="84"/>
        <v>0</v>
      </c>
    </row>
    <row r="106" ht="12.75" customHeight="1">
      <c r="A106" s="12">
        <v>85.0</v>
      </c>
      <c r="B106" s="13" t="s">
        <v>145</v>
      </c>
      <c r="C106" s="14">
        <f t="shared" si="78"/>
        <v>0</v>
      </c>
      <c r="D106" s="14"/>
      <c r="E106" s="14"/>
      <c r="F106" s="14"/>
      <c r="G106" s="14"/>
      <c r="H106" s="14">
        <f t="shared" si="80"/>
        <v>0</v>
      </c>
      <c r="I106" s="14"/>
      <c r="J106" s="14"/>
      <c r="K106" s="14"/>
      <c r="L106" s="14"/>
      <c r="M106" s="14">
        <f t="shared" si="81"/>
        <v>0</v>
      </c>
      <c r="N106" s="14"/>
      <c r="O106" s="14"/>
      <c r="P106" s="14"/>
      <c r="Q106" s="14"/>
      <c r="R106" s="14">
        <f t="shared" si="82"/>
        <v>0</v>
      </c>
      <c r="S106" s="14"/>
      <c r="T106" s="14"/>
      <c r="U106" s="14"/>
      <c r="V106" s="14"/>
      <c r="W106" s="14">
        <f t="shared" si="83"/>
        <v>0</v>
      </c>
      <c r="X106" s="14"/>
      <c r="Y106" s="14"/>
      <c r="Z106" s="14"/>
      <c r="AA106" s="14"/>
      <c r="AB106" s="14">
        <f t="shared" si="84"/>
        <v>0</v>
      </c>
    </row>
    <row r="107" ht="12.75" customHeight="1">
      <c r="A107" s="12">
        <v>86.0</v>
      </c>
      <c r="B107" s="13" t="s">
        <v>146</v>
      </c>
      <c r="C107" s="14">
        <f t="shared" si="78"/>
        <v>0</v>
      </c>
      <c r="D107" s="14"/>
      <c r="E107" s="14"/>
      <c r="F107" s="14"/>
      <c r="G107" s="14"/>
      <c r="H107" s="14">
        <f t="shared" si="80"/>
        <v>0</v>
      </c>
      <c r="I107" s="14"/>
      <c r="J107" s="14"/>
      <c r="K107" s="14"/>
      <c r="L107" s="14"/>
      <c r="M107" s="14">
        <f t="shared" si="81"/>
        <v>0</v>
      </c>
      <c r="N107" s="14"/>
      <c r="O107" s="14"/>
      <c r="P107" s="14"/>
      <c r="Q107" s="14"/>
      <c r="R107" s="14">
        <f t="shared" si="82"/>
        <v>0</v>
      </c>
      <c r="S107" s="14"/>
      <c r="T107" s="14"/>
      <c r="U107" s="14"/>
      <c r="V107" s="14"/>
      <c r="W107" s="14">
        <f t="shared" si="83"/>
        <v>0</v>
      </c>
      <c r="X107" s="14"/>
      <c r="Y107" s="14"/>
      <c r="Z107" s="14"/>
      <c r="AA107" s="14"/>
      <c r="AB107" s="14">
        <f t="shared" si="84"/>
        <v>0</v>
      </c>
    </row>
    <row r="108" ht="12.75" customHeight="1">
      <c r="A108" s="9" t="s">
        <v>147</v>
      </c>
      <c r="B108" s="10" t="s">
        <v>148</v>
      </c>
      <c r="C108" s="11">
        <f t="shared" ref="C108:AB108" si="86">C109+C120+C123+C129+C133+C139+C143+C148+C149+C150+C154</f>
        <v>15.9</v>
      </c>
      <c r="D108" s="11">
        <f t="shared" si="86"/>
        <v>0.125</v>
      </c>
      <c r="E108" s="11">
        <f t="shared" si="86"/>
        <v>3.855</v>
      </c>
      <c r="F108" s="11">
        <f t="shared" si="86"/>
        <v>8.565</v>
      </c>
      <c r="G108" s="11">
        <f t="shared" si="86"/>
        <v>3.355</v>
      </c>
      <c r="H108" s="11">
        <f t="shared" si="86"/>
        <v>15.9</v>
      </c>
      <c r="I108" s="11">
        <f t="shared" si="86"/>
        <v>0</v>
      </c>
      <c r="J108" s="11">
        <f t="shared" si="86"/>
        <v>0</v>
      </c>
      <c r="K108" s="11">
        <f t="shared" si="86"/>
        <v>0</v>
      </c>
      <c r="L108" s="11">
        <f t="shared" si="86"/>
        <v>0</v>
      </c>
      <c r="M108" s="11">
        <f t="shared" si="86"/>
        <v>0</v>
      </c>
      <c r="N108" s="11">
        <f t="shared" si="86"/>
        <v>0</v>
      </c>
      <c r="O108" s="11">
        <f t="shared" si="86"/>
        <v>0</v>
      </c>
      <c r="P108" s="11">
        <f t="shared" si="86"/>
        <v>0</v>
      </c>
      <c r="Q108" s="11">
        <f t="shared" si="86"/>
        <v>0</v>
      </c>
      <c r="R108" s="11">
        <f t="shared" si="86"/>
        <v>0</v>
      </c>
      <c r="S108" s="11">
        <f t="shared" si="86"/>
        <v>0</v>
      </c>
      <c r="T108" s="11">
        <f t="shared" si="86"/>
        <v>0</v>
      </c>
      <c r="U108" s="11">
        <f t="shared" si="86"/>
        <v>0</v>
      </c>
      <c r="V108" s="11">
        <f t="shared" si="86"/>
        <v>0</v>
      </c>
      <c r="W108" s="11">
        <f t="shared" si="86"/>
        <v>0</v>
      </c>
      <c r="X108" s="11">
        <f t="shared" si="86"/>
        <v>0</v>
      </c>
      <c r="Y108" s="11">
        <f t="shared" si="86"/>
        <v>0</v>
      </c>
      <c r="Z108" s="11">
        <f t="shared" si="86"/>
        <v>0</v>
      </c>
      <c r="AA108" s="11">
        <f t="shared" si="86"/>
        <v>0</v>
      </c>
      <c r="AB108" s="11">
        <f t="shared" si="86"/>
        <v>0</v>
      </c>
    </row>
    <row r="109" ht="12.75" customHeight="1">
      <c r="A109" s="12" t="s">
        <v>149</v>
      </c>
      <c r="B109" s="13" t="s">
        <v>150</v>
      </c>
      <c r="C109" s="14">
        <f t="shared" ref="C109:AB109" si="87">SUM(C110:C119)</f>
        <v>0.25</v>
      </c>
      <c r="D109" s="14">
        <f t="shared" si="87"/>
        <v>0</v>
      </c>
      <c r="E109" s="14">
        <f t="shared" si="87"/>
        <v>0.1</v>
      </c>
      <c r="F109" s="14">
        <f t="shared" si="87"/>
        <v>0.1</v>
      </c>
      <c r="G109" s="14">
        <f t="shared" si="87"/>
        <v>0.05</v>
      </c>
      <c r="H109" s="14">
        <f t="shared" si="87"/>
        <v>0.25</v>
      </c>
      <c r="I109" s="14">
        <f t="shared" si="87"/>
        <v>0</v>
      </c>
      <c r="J109" s="14">
        <f t="shared" si="87"/>
        <v>0</v>
      </c>
      <c r="K109" s="14">
        <f t="shared" si="87"/>
        <v>0</v>
      </c>
      <c r="L109" s="14">
        <f t="shared" si="87"/>
        <v>0</v>
      </c>
      <c r="M109" s="14">
        <f t="shared" si="87"/>
        <v>0</v>
      </c>
      <c r="N109" s="14">
        <f t="shared" si="87"/>
        <v>0</v>
      </c>
      <c r="O109" s="14">
        <f t="shared" si="87"/>
        <v>0</v>
      </c>
      <c r="P109" s="14">
        <f t="shared" si="87"/>
        <v>0</v>
      </c>
      <c r="Q109" s="14">
        <f t="shared" si="87"/>
        <v>0</v>
      </c>
      <c r="R109" s="14">
        <f t="shared" si="87"/>
        <v>0</v>
      </c>
      <c r="S109" s="14">
        <f t="shared" si="87"/>
        <v>0</v>
      </c>
      <c r="T109" s="14">
        <f t="shared" si="87"/>
        <v>0</v>
      </c>
      <c r="U109" s="14">
        <f t="shared" si="87"/>
        <v>0</v>
      </c>
      <c r="V109" s="14">
        <f t="shared" si="87"/>
        <v>0</v>
      </c>
      <c r="W109" s="14">
        <f t="shared" si="87"/>
        <v>0</v>
      </c>
      <c r="X109" s="14">
        <f t="shared" si="87"/>
        <v>0</v>
      </c>
      <c r="Y109" s="14">
        <f t="shared" si="87"/>
        <v>0</v>
      </c>
      <c r="Z109" s="14">
        <f t="shared" si="87"/>
        <v>0</v>
      </c>
      <c r="AA109" s="14">
        <f t="shared" si="87"/>
        <v>0</v>
      </c>
      <c r="AB109" s="14">
        <f t="shared" si="87"/>
        <v>0</v>
      </c>
    </row>
    <row r="110" ht="12.75" customHeight="1">
      <c r="A110" s="18">
        <v>87.0</v>
      </c>
      <c r="B110" s="16" t="s">
        <v>151</v>
      </c>
      <c r="C110" s="35">
        <f t="shared" ref="C110:C119" si="88">H110+M110+R110+W110+AB110</f>
        <v>0</v>
      </c>
      <c r="D110" s="17"/>
      <c r="E110" s="17"/>
      <c r="F110" s="17"/>
      <c r="G110" s="17"/>
      <c r="H110" s="36">
        <f t="shared" ref="H110:H119" si="89">SUM(D110:G110)</f>
        <v>0</v>
      </c>
      <c r="I110" s="17"/>
      <c r="J110" s="17"/>
      <c r="K110" s="17"/>
      <c r="L110" s="17"/>
      <c r="M110" s="36">
        <f t="shared" ref="M110:M119" si="90">SUM(I110:L110)</f>
        <v>0</v>
      </c>
      <c r="N110" s="17"/>
      <c r="O110" s="17"/>
      <c r="P110" s="17"/>
      <c r="Q110" s="17"/>
      <c r="R110" s="36">
        <f t="shared" ref="R110:R119" si="91">SUM(N110:Q110)</f>
        <v>0</v>
      </c>
      <c r="S110" s="17"/>
      <c r="T110" s="17"/>
      <c r="U110" s="17"/>
      <c r="V110" s="17"/>
      <c r="W110" s="36">
        <f t="shared" ref="W110:W119" si="92">SUM(S110:V110)</f>
        <v>0</v>
      </c>
      <c r="X110" s="17"/>
      <c r="Y110" s="17"/>
      <c r="Z110" s="17"/>
      <c r="AA110" s="17"/>
      <c r="AB110" s="36">
        <f t="shared" ref="AB110:AB119" si="93">SUM(X110:AA110)</f>
        <v>0</v>
      </c>
    </row>
    <row r="111" ht="12.75" customHeight="1">
      <c r="A111" s="18">
        <v>88.0</v>
      </c>
      <c r="B111" s="16" t="s">
        <v>152</v>
      </c>
      <c r="C111" s="35">
        <f t="shared" si="88"/>
        <v>0</v>
      </c>
      <c r="D111" s="17"/>
      <c r="E111" s="17"/>
      <c r="F111" s="17"/>
      <c r="G111" s="17"/>
      <c r="H111" s="36">
        <f t="shared" si="89"/>
        <v>0</v>
      </c>
      <c r="I111" s="17"/>
      <c r="J111" s="17"/>
      <c r="K111" s="17"/>
      <c r="L111" s="17"/>
      <c r="M111" s="36">
        <f t="shared" si="90"/>
        <v>0</v>
      </c>
      <c r="N111" s="17"/>
      <c r="O111" s="17"/>
      <c r="P111" s="17"/>
      <c r="Q111" s="17"/>
      <c r="R111" s="36">
        <f t="shared" si="91"/>
        <v>0</v>
      </c>
      <c r="S111" s="17"/>
      <c r="T111" s="17"/>
      <c r="U111" s="17"/>
      <c r="V111" s="17"/>
      <c r="W111" s="36">
        <f t="shared" si="92"/>
        <v>0</v>
      </c>
      <c r="X111" s="17"/>
      <c r="Y111" s="17"/>
      <c r="Z111" s="17"/>
      <c r="AA111" s="17"/>
      <c r="AB111" s="36">
        <f t="shared" si="93"/>
        <v>0</v>
      </c>
    </row>
    <row r="112" ht="12.75" customHeight="1">
      <c r="A112" s="18">
        <v>89.0</v>
      </c>
      <c r="B112" s="16" t="s">
        <v>153</v>
      </c>
      <c r="C112" s="35">
        <f t="shared" si="88"/>
        <v>0</v>
      </c>
      <c r="D112" s="17"/>
      <c r="E112" s="17"/>
      <c r="F112" s="17"/>
      <c r="G112" s="17"/>
      <c r="H112" s="36">
        <f t="shared" si="89"/>
        <v>0</v>
      </c>
      <c r="I112" s="17"/>
      <c r="J112" s="17"/>
      <c r="K112" s="17"/>
      <c r="L112" s="17"/>
      <c r="M112" s="36">
        <f t="shared" si="90"/>
        <v>0</v>
      </c>
      <c r="N112" s="17"/>
      <c r="O112" s="17"/>
      <c r="P112" s="17"/>
      <c r="Q112" s="17"/>
      <c r="R112" s="36">
        <f t="shared" si="91"/>
        <v>0</v>
      </c>
      <c r="S112" s="17"/>
      <c r="T112" s="17"/>
      <c r="U112" s="17"/>
      <c r="V112" s="17"/>
      <c r="W112" s="36">
        <f t="shared" si="92"/>
        <v>0</v>
      </c>
      <c r="X112" s="17"/>
      <c r="Y112" s="17"/>
      <c r="Z112" s="17"/>
      <c r="AA112" s="17"/>
      <c r="AB112" s="36">
        <f t="shared" si="93"/>
        <v>0</v>
      </c>
    </row>
    <row r="113" ht="12.75" customHeight="1">
      <c r="A113" s="18">
        <v>90.0</v>
      </c>
      <c r="B113" s="16" t="s">
        <v>154</v>
      </c>
      <c r="C113" s="35">
        <f t="shared" si="88"/>
        <v>0</v>
      </c>
      <c r="D113" s="17"/>
      <c r="E113" s="17"/>
      <c r="F113" s="17"/>
      <c r="G113" s="17"/>
      <c r="H113" s="36">
        <f t="shared" si="89"/>
        <v>0</v>
      </c>
      <c r="I113" s="17"/>
      <c r="J113" s="17"/>
      <c r="K113" s="17"/>
      <c r="L113" s="17"/>
      <c r="M113" s="36">
        <f t="shared" si="90"/>
        <v>0</v>
      </c>
      <c r="N113" s="17"/>
      <c r="O113" s="17"/>
      <c r="P113" s="17"/>
      <c r="Q113" s="17"/>
      <c r="R113" s="36">
        <f t="shared" si="91"/>
        <v>0</v>
      </c>
      <c r="S113" s="17"/>
      <c r="T113" s="17"/>
      <c r="U113" s="17"/>
      <c r="V113" s="17"/>
      <c r="W113" s="36">
        <f t="shared" si="92"/>
        <v>0</v>
      </c>
      <c r="X113" s="17"/>
      <c r="Y113" s="17"/>
      <c r="Z113" s="17"/>
      <c r="AA113" s="17"/>
      <c r="AB113" s="36">
        <f t="shared" si="93"/>
        <v>0</v>
      </c>
    </row>
    <row r="114" ht="12.75" customHeight="1">
      <c r="A114" s="18">
        <v>91.0</v>
      </c>
      <c r="B114" s="59" t="s">
        <v>329</v>
      </c>
      <c r="C114" s="35">
        <f t="shared" si="88"/>
        <v>0.25</v>
      </c>
      <c r="D114" s="19">
        <v>0.0</v>
      </c>
      <c r="E114" s="19">
        <v>0.1</v>
      </c>
      <c r="F114" s="19">
        <v>0.1</v>
      </c>
      <c r="G114" s="19">
        <v>0.05</v>
      </c>
      <c r="H114" s="36">
        <f t="shared" si="89"/>
        <v>0.25</v>
      </c>
      <c r="I114" s="17"/>
      <c r="J114" s="17"/>
      <c r="K114" s="17"/>
      <c r="L114" s="17"/>
      <c r="M114" s="36">
        <f t="shared" si="90"/>
        <v>0</v>
      </c>
      <c r="N114" s="17"/>
      <c r="O114" s="17"/>
      <c r="P114" s="17"/>
      <c r="Q114" s="17"/>
      <c r="R114" s="36">
        <f t="shared" si="91"/>
        <v>0</v>
      </c>
      <c r="S114" s="17"/>
      <c r="T114" s="17"/>
      <c r="U114" s="17"/>
      <c r="V114" s="17"/>
      <c r="W114" s="36">
        <f t="shared" si="92"/>
        <v>0</v>
      </c>
      <c r="X114" s="17"/>
      <c r="Y114" s="17"/>
      <c r="Z114" s="17"/>
      <c r="AA114" s="17"/>
      <c r="AB114" s="36">
        <f t="shared" si="93"/>
        <v>0</v>
      </c>
    </row>
    <row r="115" ht="12.75" customHeight="1">
      <c r="A115" s="18">
        <v>92.0</v>
      </c>
      <c r="B115" s="16" t="s">
        <v>156</v>
      </c>
      <c r="C115" s="35">
        <f t="shared" si="88"/>
        <v>0</v>
      </c>
      <c r="D115" s="17"/>
      <c r="E115" s="17"/>
      <c r="F115" s="17"/>
      <c r="G115" s="17"/>
      <c r="H115" s="36">
        <f t="shared" si="89"/>
        <v>0</v>
      </c>
      <c r="I115" s="17"/>
      <c r="J115" s="17"/>
      <c r="K115" s="17"/>
      <c r="L115" s="17"/>
      <c r="M115" s="36">
        <f t="shared" si="90"/>
        <v>0</v>
      </c>
      <c r="N115" s="17"/>
      <c r="O115" s="17"/>
      <c r="P115" s="17"/>
      <c r="Q115" s="17"/>
      <c r="R115" s="36">
        <f t="shared" si="91"/>
        <v>0</v>
      </c>
      <c r="S115" s="17"/>
      <c r="T115" s="17"/>
      <c r="U115" s="17"/>
      <c r="V115" s="17"/>
      <c r="W115" s="36">
        <f t="shared" si="92"/>
        <v>0</v>
      </c>
      <c r="X115" s="17"/>
      <c r="Y115" s="17"/>
      <c r="Z115" s="17"/>
      <c r="AA115" s="17"/>
      <c r="AB115" s="36">
        <f t="shared" si="93"/>
        <v>0</v>
      </c>
    </row>
    <row r="116" ht="12.75" customHeight="1">
      <c r="A116" s="18">
        <v>93.0</v>
      </c>
      <c r="B116" s="16" t="s">
        <v>157</v>
      </c>
      <c r="C116" s="35">
        <f t="shared" si="88"/>
        <v>0</v>
      </c>
      <c r="D116" s="17"/>
      <c r="E116" s="17"/>
      <c r="F116" s="17"/>
      <c r="G116" s="17"/>
      <c r="H116" s="36">
        <f t="shared" si="89"/>
        <v>0</v>
      </c>
      <c r="I116" s="17"/>
      <c r="J116" s="17"/>
      <c r="K116" s="17"/>
      <c r="L116" s="17"/>
      <c r="M116" s="36">
        <f t="shared" si="90"/>
        <v>0</v>
      </c>
      <c r="N116" s="17"/>
      <c r="O116" s="17"/>
      <c r="P116" s="17"/>
      <c r="Q116" s="17"/>
      <c r="R116" s="36">
        <f t="shared" si="91"/>
        <v>0</v>
      </c>
      <c r="S116" s="17"/>
      <c r="T116" s="17"/>
      <c r="U116" s="17"/>
      <c r="V116" s="17"/>
      <c r="W116" s="36">
        <f t="shared" si="92"/>
        <v>0</v>
      </c>
      <c r="X116" s="17"/>
      <c r="Y116" s="17"/>
      <c r="Z116" s="17"/>
      <c r="AA116" s="17"/>
      <c r="AB116" s="36">
        <f t="shared" si="93"/>
        <v>0</v>
      </c>
    </row>
    <row r="117" ht="12.75" customHeight="1">
      <c r="A117" s="18">
        <v>94.0</v>
      </c>
      <c r="B117" s="16" t="s">
        <v>158</v>
      </c>
      <c r="C117" s="35">
        <f t="shared" si="88"/>
        <v>0</v>
      </c>
      <c r="D117" s="17"/>
      <c r="E117" s="17"/>
      <c r="F117" s="17"/>
      <c r="G117" s="17"/>
      <c r="H117" s="36">
        <f t="shared" si="89"/>
        <v>0</v>
      </c>
      <c r="I117" s="17"/>
      <c r="J117" s="17"/>
      <c r="K117" s="17"/>
      <c r="L117" s="17"/>
      <c r="M117" s="36">
        <f t="shared" si="90"/>
        <v>0</v>
      </c>
      <c r="N117" s="17"/>
      <c r="O117" s="17"/>
      <c r="P117" s="17"/>
      <c r="Q117" s="17"/>
      <c r="R117" s="36">
        <f t="shared" si="91"/>
        <v>0</v>
      </c>
      <c r="S117" s="17"/>
      <c r="T117" s="17"/>
      <c r="U117" s="17"/>
      <c r="V117" s="17"/>
      <c r="W117" s="36">
        <f t="shared" si="92"/>
        <v>0</v>
      </c>
      <c r="X117" s="17"/>
      <c r="Y117" s="17"/>
      <c r="Z117" s="17"/>
      <c r="AA117" s="17"/>
      <c r="AB117" s="36">
        <f t="shared" si="93"/>
        <v>0</v>
      </c>
    </row>
    <row r="118" ht="12.75" customHeight="1">
      <c r="A118" s="18">
        <v>95.0</v>
      </c>
      <c r="B118" s="16" t="s">
        <v>159</v>
      </c>
      <c r="C118" s="35">
        <f t="shared" si="88"/>
        <v>0</v>
      </c>
      <c r="D118" s="17"/>
      <c r="E118" s="17"/>
      <c r="F118" s="17"/>
      <c r="G118" s="17"/>
      <c r="H118" s="36">
        <f t="shared" si="89"/>
        <v>0</v>
      </c>
      <c r="I118" s="17"/>
      <c r="J118" s="17"/>
      <c r="K118" s="17"/>
      <c r="L118" s="17"/>
      <c r="M118" s="36">
        <f t="shared" si="90"/>
        <v>0</v>
      </c>
      <c r="N118" s="17"/>
      <c r="O118" s="17"/>
      <c r="P118" s="17"/>
      <c r="Q118" s="17"/>
      <c r="R118" s="36">
        <f t="shared" si="91"/>
        <v>0</v>
      </c>
      <c r="S118" s="17"/>
      <c r="T118" s="17"/>
      <c r="U118" s="17"/>
      <c r="V118" s="17"/>
      <c r="W118" s="36">
        <f t="shared" si="92"/>
        <v>0</v>
      </c>
      <c r="X118" s="17"/>
      <c r="Y118" s="17"/>
      <c r="Z118" s="17"/>
      <c r="AA118" s="17"/>
      <c r="AB118" s="36">
        <f t="shared" si="93"/>
        <v>0</v>
      </c>
    </row>
    <row r="119" ht="12.75" customHeight="1">
      <c r="A119" s="18">
        <v>96.0</v>
      </c>
      <c r="B119" s="16" t="s">
        <v>160</v>
      </c>
      <c r="C119" s="35">
        <f t="shared" si="88"/>
        <v>0</v>
      </c>
      <c r="D119" s="17"/>
      <c r="E119" s="17"/>
      <c r="F119" s="17"/>
      <c r="G119" s="17"/>
      <c r="H119" s="36">
        <f t="shared" si="89"/>
        <v>0</v>
      </c>
      <c r="I119" s="17"/>
      <c r="J119" s="17"/>
      <c r="K119" s="17"/>
      <c r="L119" s="17"/>
      <c r="M119" s="36">
        <f t="shared" si="90"/>
        <v>0</v>
      </c>
      <c r="N119" s="17"/>
      <c r="O119" s="17"/>
      <c r="P119" s="17"/>
      <c r="Q119" s="17"/>
      <c r="R119" s="36">
        <f t="shared" si="91"/>
        <v>0</v>
      </c>
      <c r="S119" s="17"/>
      <c r="T119" s="17"/>
      <c r="U119" s="17"/>
      <c r="V119" s="17"/>
      <c r="W119" s="36">
        <f t="shared" si="92"/>
        <v>0</v>
      </c>
      <c r="X119" s="17"/>
      <c r="Y119" s="17"/>
      <c r="Z119" s="17"/>
      <c r="AA119" s="17"/>
      <c r="AB119" s="36">
        <f t="shared" si="93"/>
        <v>0</v>
      </c>
    </row>
    <row r="120" ht="12.75" customHeight="1">
      <c r="A120" s="12" t="s">
        <v>149</v>
      </c>
      <c r="B120" s="13" t="s">
        <v>161</v>
      </c>
      <c r="C120" s="14">
        <f t="shared" ref="C120:AB120" si="94">SUM(C121:C122)</f>
        <v>8.64</v>
      </c>
      <c r="D120" s="14">
        <f t="shared" si="94"/>
        <v>0</v>
      </c>
      <c r="E120" s="14">
        <f t="shared" si="94"/>
        <v>2.88</v>
      </c>
      <c r="F120" s="14">
        <f t="shared" si="94"/>
        <v>2.88</v>
      </c>
      <c r="G120" s="14">
        <f t="shared" si="94"/>
        <v>2.88</v>
      </c>
      <c r="H120" s="14">
        <f t="shared" si="94"/>
        <v>8.64</v>
      </c>
      <c r="I120" s="14">
        <f t="shared" si="94"/>
        <v>0</v>
      </c>
      <c r="J120" s="14">
        <f t="shared" si="94"/>
        <v>0</v>
      </c>
      <c r="K120" s="14">
        <f t="shared" si="94"/>
        <v>0</v>
      </c>
      <c r="L120" s="14">
        <f t="shared" si="94"/>
        <v>0</v>
      </c>
      <c r="M120" s="14">
        <f t="shared" si="94"/>
        <v>0</v>
      </c>
      <c r="N120" s="14">
        <f t="shared" si="94"/>
        <v>0</v>
      </c>
      <c r="O120" s="14">
        <f t="shared" si="94"/>
        <v>0</v>
      </c>
      <c r="P120" s="14">
        <f t="shared" si="94"/>
        <v>0</v>
      </c>
      <c r="Q120" s="14">
        <f t="shared" si="94"/>
        <v>0</v>
      </c>
      <c r="R120" s="14">
        <f t="shared" si="94"/>
        <v>0</v>
      </c>
      <c r="S120" s="14">
        <f t="shared" si="94"/>
        <v>0</v>
      </c>
      <c r="T120" s="14">
        <f t="shared" si="94"/>
        <v>0</v>
      </c>
      <c r="U120" s="14">
        <f t="shared" si="94"/>
        <v>0</v>
      </c>
      <c r="V120" s="14">
        <f t="shared" si="94"/>
        <v>0</v>
      </c>
      <c r="W120" s="14">
        <f t="shared" si="94"/>
        <v>0</v>
      </c>
      <c r="X120" s="14">
        <f t="shared" si="94"/>
        <v>0</v>
      </c>
      <c r="Y120" s="14">
        <f t="shared" si="94"/>
        <v>0</v>
      </c>
      <c r="Z120" s="14">
        <f t="shared" si="94"/>
        <v>0</v>
      </c>
      <c r="AA120" s="14">
        <f t="shared" si="94"/>
        <v>0</v>
      </c>
      <c r="AB120" s="14">
        <f t="shared" si="94"/>
        <v>0</v>
      </c>
    </row>
    <row r="121" ht="12.75" customHeight="1">
      <c r="A121" s="18">
        <v>97.0</v>
      </c>
      <c r="B121" s="16" t="s">
        <v>162</v>
      </c>
      <c r="C121" s="35">
        <f t="shared" ref="C121:C122" si="95">H121+M121+R121+W121+AB121</f>
        <v>8.64</v>
      </c>
      <c r="D121" s="17"/>
      <c r="E121" s="19">
        <v>2.88</v>
      </c>
      <c r="F121" s="19">
        <v>2.88</v>
      </c>
      <c r="G121" s="19">
        <v>2.88</v>
      </c>
      <c r="H121" s="36">
        <f t="shared" ref="H121:H122" si="96">SUM(D121:G121)</f>
        <v>8.64</v>
      </c>
      <c r="I121" s="17"/>
      <c r="J121" s="17"/>
      <c r="K121" s="17"/>
      <c r="L121" s="17"/>
      <c r="M121" s="36">
        <f t="shared" ref="M121:M122" si="97">SUM(I121:L121)</f>
        <v>0</v>
      </c>
      <c r="N121" s="17"/>
      <c r="O121" s="17"/>
      <c r="P121" s="17"/>
      <c r="Q121" s="17"/>
      <c r="R121" s="36">
        <f t="shared" ref="R121:R122" si="98">SUM(N121:Q121)</f>
        <v>0</v>
      </c>
      <c r="S121" s="17"/>
      <c r="T121" s="17"/>
      <c r="U121" s="17"/>
      <c r="V121" s="17"/>
      <c r="W121" s="36">
        <f t="shared" ref="W121:W122" si="99">SUM(S121:V121)</f>
        <v>0</v>
      </c>
      <c r="X121" s="17"/>
      <c r="Y121" s="17"/>
      <c r="Z121" s="17"/>
      <c r="AA121" s="17"/>
      <c r="AB121" s="36">
        <f t="shared" ref="AB121:AB122" si="100">SUM(X121:AA121)</f>
        <v>0</v>
      </c>
    </row>
    <row r="122" ht="12.75" customHeight="1">
      <c r="A122" s="18">
        <v>98.0</v>
      </c>
      <c r="B122" s="16" t="s">
        <v>45</v>
      </c>
      <c r="C122" s="35">
        <f t="shared" si="95"/>
        <v>0</v>
      </c>
      <c r="D122" s="17"/>
      <c r="E122" s="17"/>
      <c r="F122" s="17"/>
      <c r="G122" s="17"/>
      <c r="H122" s="36">
        <f t="shared" si="96"/>
        <v>0</v>
      </c>
      <c r="I122" s="17"/>
      <c r="J122" s="17"/>
      <c r="K122" s="17"/>
      <c r="L122" s="17"/>
      <c r="M122" s="36">
        <f t="shared" si="97"/>
        <v>0</v>
      </c>
      <c r="N122" s="17"/>
      <c r="O122" s="17"/>
      <c r="P122" s="17"/>
      <c r="Q122" s="17"/>
      <c r="R122" s="36">
        <f t="shared" si="98"/>
        <v>0</v>
      </c>
      <c r="S122" s="17"/>
      <c r="T122" s="17"/>
      <c r="U122" s="17"/>
      <c r="V122" s="17"/>
      <c r="W122" s="36">
        <f t="shared" si="99"/>
        <v>0</v>
      </c>
      <c r="X122" s="17"/>
      <c r="Y122" s="17"/>
      <c r="Z122" s="17"/>
      <c r="AA122" s="17"/>
      <c r="AB122" s="36">
        <f t="shared" si="100"/>
        <v>0</v>
      </c>
    </row>
    <row r="123" ht="12.75" customHeight="1">
      <c r="A123" s="12" t="s">
        <v>163</v>
      </c>
      <c r="B123" s="13" t="s">
        <v>164</v>
      </c>
      <c r="C123" s="14">
        <f t="shared" ref="C123:AB123" si="101">SUM(C124:C128)</f>
        <v>1.21</v>
      </c>
      <c r="D123" s="14">
        <f t="shared" si="101"/>
        <v>0</v>
      </c>
      <c r="E123" s="14">
        <f t="shared" si="101"/>
        <v>0.65</v>
      </c>
      <c r="F123" s="14">
        <f t="shared" si="101"/>
        <v>0.56</v>
      </c>
      <c r="G123" s="14">
        <f t="shared" si="101"/>
        <v>0</v>
      </c>
      <c r="H123" s="14">
        <f t="shared" si="101"/>
        <v>1.21</v>
      </c>
      <c r="I123" s="14">
        <f t="shared" si="101"/>
        <v>0</v>
      </c>
      <c r="J123" s="14">
        <f t="shared" si="101"/>
        <v>0</v>
      </c>
      <c r="K123" s="14">
        <f t="shared" si="101"/>
        <v>0</v>
      </c>
      <c r="L123" s="14">
        <f t="shared" si="101"/>
        <v>0</v>
      </c>
      <c r="M123" s="14">
        <f t="shared" si="101"/>
        <v>0</v>
      </c>
      <c r="N123" s="14">
        <f t="shared" si="101"/>
        <v>0</v>
      </c>
      <c r="O123" s="14">
        <f t="shared" si="101"/>
        <v>0</v>
      </c>
      <c r="P123" s="14">
        <f t="shared" si="101"/>
        <v>0</v>
      </c>
      <c r="Q123" s="14">
        <f t="shared" si="101"/>
        <v>0</v>
      </c>
      <c r="R123" s="14">
        <f t="shared" si="101"/>
        <v>0</v>
      </c>
      <c r="S123" s="14">
        <f t="shared" si="101"/>
        <v>0</v>
      </c>
      <c r="T123" s="14">
        <f t="shared" si="101"/>
        <v>0</v>
      </c>
      <c r="U123" s="14">
        <f t="shared" si="101"/>
        <v>0</v>
      </c>
      <c r="V123" s="14">
        <f t="shared" si="101"/>
        <v>0</v>
      </c>
      <c r="W123" s="14">
        <f t="shared" si="101"/>
        <v>0</v>
      </c>
      <c r="X123" s="14">
        <f t="shared" si="101"/>
        <v>0</v>
      </c>
      <c r="Y123" s="14">
        <f t="shared" si="101"/>
        <v>0</v>
      </c>
      <c r="Z123" s="14">
        <f t="shared" si="101"/>
        <v>0</v>
      </c>
      <c r="AA123" s="14">
        <f t="shared" si="101"/>
        <v>0</v>
      </c>
      <c r="AB123" s="14">
        <f t="shared" si="101"/>
        <v>0</v>
      </c>
    </row>
    <row r="124" ht="12.75" customHeight="1">
      <c r="A124" s="18">
        <v>99.0</v>
      </c>
      <c r="B124" s="16" t="s">
        <v>165</v>
      </c>
      <c r="C124" s="35">
        <f t="shared" ref="C124:C128" si="102">H124+M124+R124+W124+AB124</f>
        <v>0.65</v>
      </c>
      <c r="D124" s="17"/>
      <c r="E124" s="19">
        <v>0.65</v>
      </c>
      <c r="F124" s="17"/>
      <c r="G124" s="17"/>
      <c r="H124" s="36">
        <f t="shared" ref="H124:H128" si="103">SUM(D124:G124)</f>
        <v>0.65</v>
      </c>
      <c r="I124" s="17"/>
      <c r="J124" s="17"/>
      <c r="K124" s="17"/>
      <c r="L124" s="17"/>
      <c r="M124" s="36">
        <f t="shared" ref="M124:M128" si="104">SUM(I124:L124)</f>
        <v>0</v>
      </c>
      <c r="N124" s="17"/>
      <c r="O124" s="17"/>
      <c r="P124" s="17"/>
      <c r="Q124" s="17"/>
      <c r="R124" s="36">
        <f t="shared" ref="R124:R128" si="105">SUM(N124:Q124)</f>
        <v>0</v>
      </c>
      <c r="S124" s="17"/>
      <c r="T124" s="17"/>
      <c r="U124" s="17"/>
      <c r="V124" s="17"/>
      <c r="W124" s="36">
        <f t="shared" ref="W124:W128" si="106">SUM(S124:V124)</f>
        <v>0</v>
      </c>
      <c r="X124" s="17"/>
      <c r="Y124" s="17"/>
      <c r="Z124" s="17"/>
      <c r="AA124" s="17"/>
      <c r="AB124" s="36">
        <f t="shared" ref="AB124:AB128" si="107">SUM(X124:AA124)</f>
        <v>0</v>
      </c>
    </row>
    <row r="125" ht="12.75" customHeight="1">
      <c r="A125" s="18">
        <v>100.0</v>
      </c>
      <c r="B125" s="16" t="s">
        <v>166</v>
      </c>
      <c r="C125" s="35">
        <f t="shared" si="102"/>
        <v>0.31</v>
      </c>
      <c r="D125" s="17"/>
      <c r="E125" s="17"/>
      <c r="F125" s="19">
        <v>0.31</v>
      </c>
      <c r="G125" s="17"/>
      <c r="H125" s="36">
        <f t="shared" si="103"/>
        <v>0.31</v>
      </c>
      <c r="I125" s="17"/>
      <c r="J125" s="17"/>
      <c r="K125" s="17"/>
      <c r="L125" s="17"/>
      <c r="M125" s="36">
        <f t="shared" si="104"/>
        <v>0</v>
      </c>
      <c r="N125" s="17"/>
      <c r="O125" s="17"/>
      <c r="P125" s="17"/>
      <c r="Q125" s="17"/>
      <c r="R125" s="36">
        <f t="shared" si="105"/>
        <v>0</v>
      </c>
      <c r="S125" s="17"/>
      <c r="T125" s="17"/>
      <c r="U125" s="17"/>
      <c r="V125" s="17"/>
      <c r="W125" s="36">
        <f t="shared" si="106"/>
        <v>0</v>
      </c>
      <c r="X125" s="17"/>
      <c r="Y125" s="17"/>
      <c r="Z125" s="17"/>
      <c r="AA125" s="17"/>
      <c r="AB125" s="36">
        <f t="shared" si="107"/>
        <v>0</v>
      </c>
    </row>
    <row r="126" ht="12.75" customHeight="1">
      <c r="A126" s="18">
        <v>101.0</v>
      </c>
      <c r="B126" s="16" t="s">
        <v>167</v>
      </c>
      <c r="C126" s="35">
        <f t="shared" si="102"/>
        <v>0</v>
      </c>
      <c r="D126" s="17"/>
      <c r="E126" s="17"/>
      <c r="F126" s="17"/>
      <c r="G126" s="17"/>
      <c r="H126" s="36">
        <f t="shared" si="103"/>
        <v>0</v>
      </c>
      <c r="I126" s="17"/>
      <c r="J126" s="17"/>
      <c r="K126" s="17"/>
      <c r="L126" s="17"/>
      <c r="M126" s="36">
        <f t="shared" si="104"/>
        <v>0</v>
      </c>
      <c r="N126" s="17"/>
      <c r="O126" s="17"/>
      <c r="P126" s="17"/>
      <c r="Q126" s="17"/>
      <c r="R126" s="36">
        <f t="shared" si="105"/>
        <v>0</v>
      </c>
      <c r="S126" s="17"/>
      <c r="T126" s="17"/>
      <c r="U126" s="17"/>
      <c r="V126" s="17"/>
      <c r="W126" s="36">
        <f t="shared" si="106"/>
        <v>0</v>
      </c>
      <c r="X126" s="17"/>
      <c r="Y126" s="17"/>
      <c r="Z126" s="17"/>
      <c r="AA126" s="17"/>
      <c r="AB126" s="36">
        <f t="shared" si="107"/>
        <v>0</v>
      </c>
    </row>
    <row r="127" ht="12.75" customHeight="1">
      <c r="A127" s="18">
        <v>102.0</v>
      </c>
      <c r="B127" s="16" t="s">
        <v>168</v>
      </c>
      <c r="C127" s="35">
        <f t="shared" si="102"/>
        <v>0</v>
      </c>
      <c r="D127" s="17"/>
      <c r="E127" s="17"/>
      <c r="F127" s="17"/>
      <c r="G127" s="17"/>
      <c r="H127" s="36">
        <f t="shared" si="103"/>
        <v>0</v>
      </c>
      <c r="I127" s="17"/>
      <c r="J127" s="17"/>
      <c r="K127" s="17"/>
      <c r="L127" s="17"/>
      <c r="M127" s="36">
        <f t="shared" si="104"/>
        <v>0</v>
      </c>
      <c r="N127" s="17"/>
      <c r="O127" s="17"/>
      <c r="P127" s="17"/>
      <c r="Q127" s="17"/>
      <c r="R127" s="36">
        <f t="shared" si="105"/>
        <v>0</v>
      </c>
      <c r="S127" s="17"/>
      <c r="T127" s="17"/>
      <c r="U127" s="17"/>
      <c r="V127" s="17"/>
      <c r="W127" s="36">
        <f t="shared" si="106"/>
        <v>0</v>
      </c>
      <c r="X127" s="17"/>
      <c r="Y127" s="17"/>
      <c r="Z127" s="17"/>
      <c r="AA127" s="17"/>
      <c r="AB127" s="36">
        <f t="shared" si="107"/>
        <v>0</v>
      </c>
    </row>
    <row r="128" ht="12.75" customHeight="1">
      <c r="A128" s="18">
        <v>103.0</v>
      </c>
      <c r="B128" s="16" t="s">
        <v>45</v>
      </c>
      <c r="C128" s="35">
        <f t="shared" si="102"/>
        <v>0.25</v>
      </c>
      <c r="D128" s="17"/>
      <c r="E128" s="17"/>
      <c r="F128" s="19">
        <v>0.25</v>
      </c>
      <c r="G128" s="17"/>
      <c r="H128" s="36">
        <f t="shared" si="103"/>
        <v>0.25</v>
      </c>
      <c r="I128" s="17"/>
      <c r="J128" s="17"/>
      <c r="K128" s="17"/>
      <c r="L128" s="17"/>
      <c r="M128" s="36">
        <f t="shared" si="104"/>
        <v>0</v>
      </c>
      <c r="N128" s="17"/>
      <c r="O128" s="17"/>
      <c r="P128" s="17"/>
      <c r="Q128" s="17"/>
      <c r="R128" s="36">
        <f t="shared" si="105"/>
        <v>0</v>
      </c>
      <c r="S128" s="17"/>
      <c r="T128" s="17"/>
      <c r="U128" s="17"/>
      <c r="V128" s="17"/>
      <c r="W128" s="36">
        <f t="shared" si="106"/>
        <v>0</v>
      </c>
      <c r="X128" s="17"/>
      <c r="Y128" s="17"/>
      <c r="Z128" s="17"/>
      <c r="AA128" s="17"/>
      <c r="AB128" s="36">
        <f t="shared" si="107"/>
        <v>0</v>
      </c>
    </row>
    <row r="129" ht="12.75" customHeight="1">
      <c r="A129" s="12" t="s">
        <v>169</v>
      </c>
      <c r="B129" s="13" t="s">
        <v>170</v>
      </c>
      <c r="C129" s="14">
        <f t="shared" ref="C129:AB129" si="108">SUM(C130:C132)</f>
        <v>0.1</v>
      </c>
      <c r="D129" s="14">
        <f t="shared" si="108"/>
        <v>0</v>
      </c>
      <c r="E129" s="14">
        <f t="shared" si="108"/>
        <v>0</v>
      </c>
      <c r="F129" s="14">
        <f t="shared" si="108"/>
        <v>0.1</v>
      </c>
      <c r="G129" s="14">
        <f t="shared" si="108"/>
        <v>0</v>
      </c>
      <c r="H129" s="14">
        <f t="shared" si="108"/>
        <v>0.1</v>
      </c>
      <c r="I129" s="14">
        <f t="shared" si="108"/>
        <v>0</v>
      </c>
      <c r="J129" s="14">
        <f t="shared" si="108"/>
        <v>0</v>
      </c>
      <c r="K129" s="14">
        <f t="shared" si="108"/>
        <v>0</v>
      </c>
      <c r="L129" s="14">
        <f t="shared" si="108"/>
        <v>0</v>
      </c>
      <c r="M129" s="14">
        <f t="shared" si="108"/>
        <v>0</v>
      </c>
      <c r="N129" s="14">
        <f t="shared" si="108"/>
        <v>0</v>
      </c>
      <c r="O129" s="14">
        <f t="shared" si="108"/>
        <v>0</v>
      </c>
      <c r="P129" s="14">
        <f t="shared" si="108"/>
        <v>0</v>
      </c>
      <c r="Q129" s="14">
        <f t="shared" si="108"/>
        <v>0</v>
      </c>
      <c r="R129" s="14">
        <f t="shared" si="108"/>
        <v>0</v>
      </c>
      <c r="S129" s="14">
        <f t="shared" si="108"/>
        <v>0</v>
      </c>
      <c r="T129" s="14">
        <f t="shared" si="108"/>
        <v>0</v>
      </c>
      <c r="U129" s="14">
        <f t="shared" si="108"/>
        <v>0</v>
      </c>
      <c r="V129" s="14">
        <f t="shared" si="108"/>
        <v>0</v>
      </c>
      <c r="W129" s="14">
        <f t="shared" si="108"/>
        <v>0</v>
      </c>
      <c r="X129" s="14">
        <f t="shared" si="108"/>
        <v>0</v>
      </c>
      <c r="Y129" s="14">
        <f t="shared" si="108"/>
        <v>0</v>
      </c>
      <c r="Z129" s="14">
        <f t="shared" si="108"/>
        <v>0</v>
      </c>
      <c r="AA129" s="14">
        <f t="shared" si="108"/>
        <v>0</v>
      </c>
      <c r="AB129" s="14">
        <f t="shared" si="108"/>
        <v>0</v>
      </c>
    </row>
    <row r="130" ht="12.75" customHeight="1">
      <c r="A130" s="18">
        <v>104.0</v>
      </c>
      <c r="B130" s="16" t="s">
        <v>171</v>
      </c>
      <c r="C130" s="35">
        <f t="shared" ref="C130:C132" si="109">H130+M130+R130+W130+AB130</f>
        <v>0.1</v>
      </c>
      <c r="D130" s="19">
        <v>0.0</v>
      </c>
      <c r="E130" s="19">
        <v>0.0</v>
      </c>
      <c r="F130" s="19">
        <v>0.1</v>
      </c>
      <c r="G130" s="19">
        <v>0.0</v>
      </c>
      <c r="H130" s="36">
        <f t="shared" ref="H130:H132" si="110">SUM(D130:G130)</f>
        <v>0.1</v>
      </c>
      <c r="I130" s="17"/>
      <c r="J130" s="17"/>
      <c r="K130" s="17"/>
      <c r="L130" s="17"/>
      <c r="M130" s="36">
        <f t="shared" ref="M130:M132" si="111">SUM(I130:L130)</f>
        <v>0</v>
      </c>
      <c r="N130" s="17"/>
      <c r="O130" s="17"/>
      <c r="P130" s="17"/>
      <c r="Q130" s="17"/>
      <c r="R130" s="36">
        <f t="shared" ref="R130:R132" si="112">SUM(N130:Q130)</f>
        <v>0</v>
      </c>
      <c r="S130" s="17"/>
      <c r="T130" s="17"/>
      <c r="U130" s="17"/>
      <c r="V130" s="17"/>
      <c r="W130" s="36">
        <f t="shared" ref="W130:W132" si="113">SUM(S130:V130)</f>
        <v>0</v>
      </c>
      <c r="X130" s="17"/>
      <c r="Y130" s="17"/>
      <c r="Z130" s="17"/>
      <c r="AA130" s="17"/>
      <c r="AB130" s="36">
        <f t="shared" ref="AB130:AB132" si="114">SUM(X130:AA130)</f>
        <v>0</v>
      </c>
    </row>
    <row r="131" ht="12.75" customHeight="1">
      <c r="A131" s="18">
        <v>105.0</v>
      </c>
      <c r="B131" s="16" t="s">
        <v>172</v>
      </c>
      <c r="C131" s="35">
        <f t="shared" si="109"/>
        <v>0</v>
      </c>
      <c r="D131" s="19">
        <v>0.0</v>
      </c>
      <c r="E131" s="19">
        <v>0.0</v>
      </c>
      <c r="F131" s="19">
        <v>0.0</v>
      </c>
      <c r="G131" s="19">
        <v>0.0</v>
      </c>
      <c r="H131" s="36">
        <f t="shared" si="110"/>
        <v>0</v>
      </c>
      <c r="I131" s="17"/>
      <c r="J131" s="17"/>
      <c r="K131" s="17"/>
      <c r="L131" s="17"/>
      <c r="M131" s="36">
        <f t="shared" si="111"/>
        <v>0</v>
      </c>
      <c r="N131" s="17"/>
      <c r="O131" s="17"/>
      <c r="P131" s="17"/>
      <c r="Q131" s="17"/>
      <c r="R131" s="36">
        <f t="shared" si="112"/>
        <v>0</v>
      </c>
      <c r="S131" s="17"/>
      <c r="T131" s="17"/>
      <c r="U131" s="17"/>
      <c r="V131" s="17"/>
      <c r="W131" s="36">
        <f t="shared" si="113"/>
        <v>0</v>
      </c>
      <c r="X131" s="17"/>
      <c r="Y131" s="17"/>
      <c r="Z131" s="17"/>
      <c r="AA131" s="17"/>
      <c r="AB131" s="36">
        <f t="shared" si="114"/>
        <v>0</v>
      </c>
    </row>
    <row r="132" ht="12.75" customHeight="1">
      <c r="A132" s="18">
        <v>106.0</v>
      </c>
      <c r="B132" s="16" t="s">
        <v>173</v>
      </c>
      <c r="C132" s="35">
        <f t="shared" si="109"/>
        <v>0</v>
      </c>
      <c r="D132" s="19">
        <v>0.0</v>
      </c>
      <c r="E132" s="19">
        <v>0.0</v>
      </c>
      <c r="F132" s="19">
        <v>0.0</v>
      </c>
      <c r="G132" s="19">
        <v>0.0</v>
      </c>
      <c r="H132" s="36">
        <f t="shared" si="110"/>
        <v>0</v>
      </c>
      <c r="I132" s="17"/>
      <c r="J132" s="17"/>
      <c r="K132" s="17"/>
      <c r="L132" s="17"/>
      <c r="M132" s="36">
        <f t="shared" si="111"/>
        <v>0</v>
      </c>
      <c r="N132" s="17"/>
      <c r="O132" s="17"/>
      <c r="P132" s="17"/>
      <c r="Q132" s="17"/>
      <c r="R132" s="36">
        <f t="shared" si="112"/>
        <v>0</v>
      </c>
      <c r="S132" s="17"/>
      <c r="T132" s="17"/>
      <c r="U132" s="17"/>
      <c r="V132" s="17"/>
      <c r="W132" s="36">
        <f t="shared" si="113"/>
        <v>0</v>
      </c>
      <c r="X132" s="17"/>
      <c r="Y132" s="17"/>
      <c r="Z132" s="17"/>
      <c r="AA132" s="17"/>
      <c r="AB132" s="36">
        <f t="shared" si="114"/>
        <v>0</v>
      </c>
    </row>
    <row r="133" ht="12.75" customHeight="1">
      <c r="A133" s="12" t="s">
        <v>174</v>
      </c>
      <c r="B133" s="13" t="s">
        <v>175</v>
      </c>
      <c r="C133" s="14">
        <f t="shared" ref="C133:AB133" si="115">SUM(C134:C138)</f>
        <v>5.5</v>
      </c>
      <c r="D133" s="14">
        <f t="shared" si="115"/>
        <v>0.125</v>
      </c>
      <c r="E133" s="14">
        <f t="shared" si="115"/>
        <v>0.225</v>
      </c>
      <c r="F133" s="14">
        <f t="shared" si="115"/>
        <v>4.925</v>
      </c>
      <c r="G133" s="14">
        <f t="shared" si="115"/>
        <v>0.225</v>
      </c>
      <c r="H133" s="14">
        <f t="shared" si="115"/>
        <v>5.5</v>
      </c>
      <c r="I133" s="14">
        <f t="shared" si="115"/>
        <v>0</v>
      </c>
      <c r="J133" s="14">
        <f t="shared" si="115"/>
        <v>0</v>
      </c>
      <c r="K133" s="14">
        <f t="shared" si="115"/>
        <v>0</v>
      </c>
      <c r="L133" s="14">
        <f t="shared" si="115"/>
        <v>0</v>
      </c>
      <c r="M133" s="14">
        <f t="shared" si="115"/>
        <v>0</v>
      </c>
      <c r="N133" s="14">
        <f t="shared" si="115"/>
        <v>0</v>
      </c>
      <c r="O133" s="14">
        <f t="shared" si="115"/>
        <v>0</v>
      </c>
      <c r="P133" s="14">
        <f t="shared" si="115"/>
        <v>0</v>
      </c>
      <c r="Q133" s="14">
        <f t="shared" si="115"/>
        <v>0</v>
      </c>
      <c r="R133" s="14">
        <f t="shared" si="115"/>
        <v>0</v>
      </c>
      <c r="S133" s="14">
        <f t="shared" si="115"/>
        <v>0</v>
      </c>
      <c r="T133" s="14">
        <f t="shared" si="115"/>
        <v>0</v>
      </c>
      <c r="U133" s="14">
        <f t="shared" si="115"/>
        <v>0</v>
      </c>
      <c r="V133" s="14">
        <f t="shared" si="115"/>
        <v>0</v>
      </c>
      <c r="W133" s="14">
        <f t="shared" si="115"/>
        <v>0</v>
      </c>
      <c r="X133" s="14">
        <f t="shared" si="115"/>
        <v>0</v>
      </c>
      <c r="Y133" s="14">
        <f t="shared" si="115"/>
        <v>0</v>
      </c>
      <c r="Z133" s="14">
        <f t="shared" si="115"/>
        <v>0</v>
      </c>
      <c r="AA133" s="14">
        <f t="shared" si="115"/>
        <v>0</v>
      </c>
      <c r="AB133" s="14">
        <f t="shared" si="115"/>
        <v>0</v>
      </c>
    </row>
    <row r="134" ht="12.75" customHeight="1">
      <c r="A134" s="18">
        <v>107.0</v>
      </c>
      <c r="B134" s="16" t="s">
        <v>176</v>
      </c>
      <c r="C134" s="35">
        <f t="shared" ref="C134:C138" si="116">H134+M134+R134+W134+AB134</f>
        <v>0</v>
      </c>
      <c r="D134" s="17"/>
      <c r="E134" s="17"/>
      <c r="F134" s="17"/>
      <c r="G134" s="17"/>
      <c r="H134" s="36">
        <f t="shared" ref="H134:H138" si="117">SUM(D134:G134)</f>
        <v>0</v>
      </c>
      <c r="I134" s="17"/>
      <c r="J134" s="17"/>
      <c r="K134" s="17"/>
      <c r="L134" s="17"/>
      <c r="M134" s="36">
        <f t="shared" ref="M134:M138" si="118">SUM(I134:L134)</f>
        <v>0</v>
      </c>
      <c r="N134" s="17"/>
      <c r="O134" s="17"/>
      <c r="P134" s="17"/>
      <c r="Q134" s="17"/>
      <c r="R134" s="36">
        <f t="shared" ref="R134:R138" si="119">SUM(N134:Q134)</f>
        <v>0</v>
      </c>
      <c r="S134" s="17"/>
      <c r="T134" s="17"/>
      <c r="U134" s="17"/>
      <c r="V134" s="17"/>
      <c r="W134" s="36">
        <f t="shared" ref="W134:W138" si="120">SUM(S134:V134)</f>
        <v>0</v>
      </c>
      <c r="X134" s="17"/>
      <c r="Y134" s="17"/>
      <c r="Z134" s="17"/>
      <c r="AA134" s="17"/>
      <c r="AB134" s="36">
        <f t="shared" ref="AB134:AB138" si="121">SUM(X134:AA134)</f>
        <v>0</v>
      </c>
    </row>
    <row r="135" ht="12.75" customHeight="1">
      <c r="A135" s="18">
        <v>108.0</v>
      </c>
      <c r="B135" s="16" t="s">
        <v>177</v>
      </c>
      <c r="C135" s="35">
        <f t="shared" si="116"/>
        <v>0</v>
      </c>
      <c r="D135" s="17"/>
      <c r="E135" s="17"/>
      <c r="F135" s="17"/>
      <c r="G135" s="17"/>
      <c r="H135" s="36">
        <f t="shared" si="117"/>
        <v>0</v>
      </c>
      <c r="I135" s="17"/>
      <c r="J135" s="17"/>
      <c r="K135" s="17"/>
      <c r="L135" s="17"/>
      <c r="M135" s="36">
        <f t="shared" si="118"/>
        <v>0</v>
      </c>
      <c r="N135" s="17"/>
      <c r="O135" s="17"/>
      <c r="P135" s="17"/>
      <c r="Q135" s="17"/>
      <c r="R135" s="36">
        <f t="shared" si="119"/>
        <v>0</v>
      </c>
      <c r="S135" s="17"/>
      <c r="T135" s="17"/>
      <c r="U135" s="17"/>
      <c r="V135" s="17"/>
      <c r="W135" s="36">
        <f t="shared" si="120"/>
        <v>0</v>
      </c>
      <c r="X135" s="17"/>
      <c r="Y135" s="17"/>
      <c r="Z135" s="17"/>
      <c r="AA135" s="17"/>
      <c r="AB135" s="36">
        <f t="shared" si="121"/>
        <v>0</v>
      </c>
    </row>
    <row r="136" ht="12.75" customHeight="1">
      <c r="A136" s="18">
        <v>109.0</v>
      </c>
      <c r="B136" s="16" t="s">
        <v>178</v>
      </c>
      <c r="C136" s="35">
        <f t="shared" si="116"/>
        <v>0</v>
      </c>
      <c r="D136" s="17"/>
      <c r="E136" s="17"/>
      <c r="F136" s="17"/>
      <c r="G136" s="17"/>
      <c r="H136" s="36">
        <f t="shared" si="117"/>
        <v>0</v>
      </c>
      <c r="I136" s="17"/>
      <c r="J136" s="17"/>
      <c r="K136" s="17"/>
      <c r="L136" s="17"/>
      <c r="M136" s="36">
        <f t="shared" si="118"/>
        <v>0</v>
      </c>
      <c r="N136" s="17"/>
      <c r="O136" s="17"/>
      <c r="P136" s="17"/>
      <c r="Q136" s="17"/>
      <c r="R136" s="36">
        <f t="shared" si="119"/>
        <v>0</v>
      </c>
      <c r="S136" s="17"/>
      <c r="T136" s="17"/>
      <c r="U136" s="17"/>
      <c r="V136" s="17"/>
      <c r="W136" s="36">
        <f t="shared" si="120"/>
        <v>0</v>
      </c>
      <c r="X136" s="17"/>
      <c r="Y136" s="17"/>
      <c r="Z136" s="17"/>
      <c r="AA136" s="17"/>
      <c r="AB136" s="36">
        <f t="shared" si="121"/>
        <v>0</v>
      </c>
    </row>
    <row r="137" ht="12.75" customHeight="1">
      <c r="A137" s="18">
        <v>110.0</v>
      </c>
      <c r="B137" s="16" t="s">
        <v>179</v>
      </c>
      <c r="C137" s="35">
        <f t="shared" si="116"/>
        <v>5.5</v>
      </c>
      <c r="D137" s="19">
        <v>0.125</v>
      </c>
      <c r="E137" s="19">
        <v>0.225</v>
      </c>
      <c r="F137" s="19">
        <f>0.425+4.5</f>
        <v>4.925</v>
      </c>
      <c r="G137" s="19">
        <v>0.225</v>
      </c>
      <c r="H137" s="36">
        <f t="shared" si="117"/>
        <v>5.5</v>
      </c>
      <c r="I137" s="17"/>
      <c r="J137" s="17"/>
      <c r="K137" s="17"/>
      <c r="L137" s="17"/>
      <c r="M137" s="36">
        <f t="shared" si="118"/>
        <v>0</v>
      </c>
      <c r="N137" s="17"/>
      <c r="O137" s="17"/>
      <c r="P137" s="17"/>
      <c r="Q137" s="17"/>
      <c r="R137" s="36">
        <f t="shared" si="119"/>
        <v>0</v>
      </c>
      <c r="S137" s="17"/>
      <c r="T137" s="17"/>
      <c r="U137" s="17"/>
      <c r="V137" s="17"/>
      <c r="W137" s="36">
        <f t="shared" si="120"/>
        <v>0</v>
      </c>
      <c r="X137" s="17"/>
      <c r="Y137" s="17"/>
      <c r="Z137" s="17"/>
      <c r="AA137" s="17"/>
      <c r="AB137" s="36">
        <f t="shared" si="121"/>
        <v>0</v>
      </c>
    </row>
    <row r="138" ht="12.75" customHeight="1">
      <c r="A138" s="18">
        <v>111.0</v>
      </c>
      <c r="B138" s="16" t="s">
        <v>45</v>
      </c>
      <c r="C138" s="35">
        <f t="shared" si="116"/>
        <v>0</v>
      </c>
      <c r="D138" s="17"/>
      <c r="E138" s="17"/>
      <c r="F138" s="17"/>
      <c r="G138" s="17"/>
      <c r="H138" s="36">
        <f t="shared" si="117"/>
        <v>0</v>
      </c>
      <c r="I138" s="17"/>
      <c r="J138" s="17"/>
      <c r="K138" s="17"/>
      <c r="L138" s="17"/>
      <c r="M138" s="36">
        <f t="shared" si="118"/>
        <v>0</v>
      </c>
      <c r="N138" s="17"/>
      <c r="O138" s="17"/>
      <c r="P138" s="17"/>
      <c r="Q138" s="17"/>
      <c r="R138" s="36">
        <f t="shared" si="119"/>
        <v>0</v>
      </c>
      <c r="S138" s="17"/>
      <c r="T138" s="17"/>
      <c r="U138" s="17"/>
      <c r="V138" s="17"/>
      <c r="W138" s="36">
        <f t="shared" si="120"/>
        <v>0</v>
      </c>
      <c r="X138" s="17"/>
      <c r="Y138" s="17"/>
      <c r="Z138" s="17"/>
      <c r="AA138" s="17"/>
      <c r="AB138" s="36">
        <f t="shared" si="121"/>
        <v>0</v>
      </c>
    </row>
    <row r="139" ht="12.75" customHeight="1">
      <c r="A139" s="12" t="s">
        <v>180</v>
      </c>
      <c r="B139" s="13" t="s">
        <v>181</v>
      </c>
      <c r="C139" s="14">
        <f t="shared" ref="C139:AB139" si="122">SUM(C140:C142)</f>
        <v>0</v>
      </c>
      <c r="D139" s="14">
        <f t="shared" si="122"/>
        <v>0</v>
      </c>
      <c r="E139" s="14">
        <f t="shared" si="122"/>
        <v>0</v>
      </c>
      <c r="F139" s="14">
        <f t="shared" si="122"/>
        <v>0</v>
      </c>
      <c r="G139" s="14">
        <f t="shared" si="122"/>
        <v>0</v>
      </c>
      <c r="H139" s="14">
        <f t="shared" si="122"/>
        <v>0</v>
      </c>
      <c r="I139" s="14">
        <f t="shared" si="122"/>
        <v>0</v>
      </c>
      <c r="J139" s="14">
        <f t="shared" si="122"/>
        <v>0</v>
      </c>
      <c r="K139" s="14">
        <f t="shared" si="122"/>
        <v>0</v>
      </c>
      <c r="L139" s="14">
        <f t="shared" si="122"/>
        <v>0</v>
      </c>
      <c r="M139" s="14">
        <f t="shared" si="122"/>
        <v>0</v>
      </c>
      <c r="N139" s="14">
        <f t="shared" si="122"/>
        <v>0</v>
      </c>
      <c r="O139" s="14">
        <f t="shared" si="122"/>
        <v>0</v>
      </c>
      <c r="P139" s="14">
        <f t="shared" si="122"/>
        <v>0</v>
      </c>
      <c r="Q139" s="14">
        <f t="shared" si="122"/>
        <v>0</v>
      </c>
      <c r="R139" s="14">
        <f t="shared" si="122"/>
        <v>0</v>
      </c>
      <c r="S139" s="14">
        <f t="shared" si="122"/>
        <v>0</v>
      </c>
      <c r="T139" s="14">
        <f t="shared" si="122"/>
        <v>0</v>
      </c>
      <c r="U139" s="14">
        <f t="shared" si="122"/>
        <v>0</v>
      </c>
      <c r="V139" s="14">
        <f t="shared" si="122"/>
        <v>0</v>
      </c>
      <c r="W139" s="14">
        <f t="shared" si="122"/>
        <v>0</v>
      </c>
      <c r="X139" s="14">
        <f t="shared" si="122"/>
        <v>0</v>
      </c>
      <c r="Y139" s="14">
        <f t="shared" si="122"/>
        <v>0</v>
      </c>
      <c r="Z139" s="14">
        <f t="shared" si="122"/>
        <v>0</v>
      </c>
      <c r="AA139" s="14">
        <f t="shared" si="122"/>
        <v>0</v>
      </c>
      <c r="AB139" s="14">
        <f t="shared" si="122"/>
        <v>0</v>
      </c>
    </row>
    <row r="140" ht="12.75" customHeight="1">
      <c r="A140" s="18">
        <v>112.0</v>
      </c>
      <c r="B140" s="16" t="s">
        <v>182</v>
      </c>
      <c r="C140" s="35">
        <f t="shared" ref="C140:C142" si="123">H140+M140+R140+W140+AB140</f>
        <v>0</v>
      </c>
      <c r="D140" s="17"/>
      <c r="E140" s="17"/>
      <c r="F140" s="17"/>
      <c r="G140" s="17"/>
      <c r="H140" s="36">
        <f t="shared" ref="H140:H142" si="124">SUM(D140:G140)</f>
        <v>0</v>
      </c>
      <c r="I140" s="17"/>
      <c r="J140" s="17"/>
      <c r="K140" s="17"/>
      <c r="L140" s="17"/>
      <c r="M140" s="36">
        <f t="shared" ref="M140:M142" si="125">SUM(I140:L140)</f>
        <v>0</v>
      </c>
      <c r="N140" s="17"/>
      <c r="O140" s="17"/>
      <c r="P140" s="17"/>
      <c r="Q140" s="17"/>
      <c r="R140" s="36">
        <f t="shared" ref="R140:R142" si="126">SUM(N140:Q140)</f>
        <v>0</v>
      </c>
      <c r="S140" s="17"/>
      <c r="T140" s="17"/>
      <c r="U140" s="17"/>
      <c r="V140" s="17"/>
      <c r="W140" s="36">
        <f t="shared" ref="W140:W142" si="127">SUM(S140:V140)</f>
        <v>0</v>
      </c>
      <c r="X140" s="17"/>
      <c r="Y140" s="17"/>
      <c r="Z140" s="17"/>
      <c r="AA140" s="17"/>
      <c r="AB140" s="36">
        <f t="shared" ref="AB140:AB142" si="128">SUM(X140:AA140)</f>
        <v>0</v>
      </c>
    </row>
    <row r="141" ht="12.75" customHeight="1">
      <c r="A141" s="18">
        <v>113.0</v>
      </c>
      <c r="B141" s="16" t="s">
        <v>183</v>
      </c>
      <c r="C141" s="35">
        <f t="shared" si="123"/>
        <v>0</v>
      </c>
      <c r="D141" s="17"/>
      <c r="E141" s="17"/>
      <c r="F141" s="17"/>
      <c r="G141" s="17"/>
      <c r="H141" s="36">
        <f t="shared" si="124"/>
        <v>0</v>
      </c>
      <c r="I141" s="17"/>
      <c r="J141" s="17"/>
      <c r="K141" s="17"/>
      <c r="L141" s="17"/>
      <c r="M141" s="36">
        <f t="shared" si="125"/>
        <v>0</v>
      </c>
      <c r="N141" s="17"/>
      <c r="O141" s="17"/>
      <c r="P141" s="17"/>
      <c r="Q141" s="17"/>
      <c r="R141" s="36">
        <f t="shared" si="126"/>
        <v>0</v>
      </c>
      <c r="S141" s="17"/>
      <c r="T141" s="17"/>
      <c r="U141" s="17"/>
      <c r="V141" s="17"/>
      <c r="W141" s="36">
        <f t="shared" si="127"/>
        <v>0</v>
      </c>
      <c r="X141" s="17"/>
      <c r="Y141" s="17"/>
      <c r="Z141" s="17"/>
      <c r="AA141" s="17"/>
      <c r="AB141" s="36">
        <f t="shared" si="128"/>
        <v>0</v>
      </c>
    </row>
    <row r="142" ht="12.75" customHeight="1">
      <c r="A142" s="18">
        <v>114.0</v>
      </c>
      <c r="B142" s="16" t="s">
        <v>184</v>
      </c>
      <c r="C142" s="35">
        <f t="shared" si="123"/>
        <v>0</v>
      </c>
      <c r="D142" s="17"/>
      <c r="E142" s="17"/>
      <c r="F142" s="17"/>
      <c r="G142" s="17"/>
      <c r="H142" s="36">
        <f t="shared" si="124"/>
        <v>0</v>
      </c>
      <c r="I142" s="17"/>
      <c r="J142" s="17"/>
      <c r="K142" s="17"/>
      <c r="L142" s="17"/>
      <c r="M142" s="36">
        <f t="shared" si="125"/>
        <v>0</v>
      </c>
      <c r="N142" s="17"/>
      <c r="O142" s="17"/>
      <c r="P142" s="17"/>
      <c r="Q142" s="17"/>
      <c r="R142" s="36">
        <f t="shared" si="126"/>
        <v>0</v>
      </c>
      <c r="S142" s="17"/>
      <c r="T142" s="17"/>
      <c r="U142" s="17"/>
      <c r="V142" s="17"/>
      <c r="W142" s="36">
        <f t="shared" si="127"/>
        <v>0</v>
      </c>
      <c r="X142" s="17"/>
      <c r="Y142" s="17"/>
      <c r="Z142" s="17"/>
      <c r="AA142" s="17"/>
      <c r="AB142" s="36">
        <f t="shared" si="128"/>
        <v>0</v>
      </c>
    </row>
    <row r="143" ht="12.75" customHeight="1">
      <c r="A143" s="12" t="s">
        <v>185</v>
      </c>
      <c r="B143" s="13" t="s">
        <v>186</v>
      </c>
      <c r="C143" s="14">
        <f t="shared" ref="C143:AB143" si="129">SUM(C144:C147)</f>
        <v>0.2</v>
      </c>
      <c r="D143" s="14">
        <f t="shared" si="129"/>
        <v>0</v>
      </c>
      <c r="E143" s="14">
        <f t="shared" si="129"/>
        <v>0</v>
      </c>
      <c r="F143" s="14">
        <f t="shared" si="129"/>
        <v>0</v>
      </c>
      <c r="G143" s="14">
        <f t="shared" si="129"/>
        <v>0.2</v>
      </c>
      <c r="H143" s="14">
        <f t="shared" si="129"/>
        <v>0.2</v>
      </c>
      <c r="I143" s="14">
        <f t="shared" si="129"/>
        <v>0</v>
      </c>
      <c r="J143" s="14">
        <f t="shared" si="129"/>
        <v>0</v>
      </c>
      <c r="K143" s="14">
        <f t="shared" si="129"/>
        <v>0</v>
      </c>
      <c r="L143" s="14">
        <f t="shared" si="129"/>
        <v>0</v>
      </c>
      <c r="M143" s="14">
        <f t="shared" si="129"/>
        <v>0</v>
      </c>
      <c r="N143" s="14">
        <f t="shared" si="129"/>
        <v>0</v>
      </c>
      <c r="O143" s="14">
        <f t="shared" si="129"/>
        <v>0</v>
      </c>
      <c r="P143" s="14">
        <f t="shared" si="129"/>
        <v>0</v>
      </c>
      <c r="Q143" s="14">
        <f t="shared" si="129"/>
        <v>0</v>
      </c>
      <c r="R143" s="14">
        <f t="shared" si="129"/>
        <v>0</v>
      </c>
      <c r="S143" s="14">
        <f t="shared" si="129"/>
        <v>0</v>
      </c>
      <c r="T143" s="14">
        <f t="shared" si="129"/>
        <v>0</v>
      </c>
      <c r="U143" s="14">
        <f t="shared" si="129"/>
        <v>0</v>
      </c>
      <c r="V143" s="14">
        <f t="shared" si="129"/>
        <v>0</v>
      </c>
      <c r="W143" s="14">
        <f t="shared" si="129"/>
        <v>0</v>
      </c>
      <c r="X143" s="14">
        <f t="shared" si="129"/>
        <v>0</v>
      </c>
      <c r="Y143" s="14">
        <f t="shared" si="129"/>
        <v>0</v>
      </c>
      <c r="Z143" s="14">
        <f t="shared" si="129"/>
        <v>0</v>
      </c>
      <c r="AA143" s="14">
        <f t="shared" si="129"/>
        <v>0</v>
      </c>
      <c r="AB143" s="14">
        <f t="shared" si="129"/>
        <v>0</v>
      </c>
    </row>
    <row r="144" ht="12.75" customHeight="1">
      <c r="A144" s="18">
        <v>115.0</v>
      </c>
      <c r="B144" s="16" t="s">
        <v>187</v>
      </c>
      <c r="C144" s="35">
        <f t="shared" ref="C144:C149" si="130">H144+M144+R144+W144+AB144</f>
        <v>0.2</v>
      </c>
      <c r="D144" s="19">
        <v>0.0</v>
      </c>
      <c r="E144" s="19">
        <v>0.0</v>
      </c>
      <c r="F144" s="19">
        <v>0.0</v>
      </c>
      <c r="G144" s="19">
        <v>0.2</v>
      </c>
      <c r="H144" s="36">
        <f t="shared" ref="H144:H149" si="131">SUM(D144:G144)</f>
        <v>0.2</v>
      </c>
      <c r="I144" s="17"/>
      <c r="J144" s="17"/>
      <c r="K144" s="17"/>
      <c r="L144" s="17"/>
      <c r="M144" s="36">
        <f t="shared" ref="M144:M149" si="132">SUM(I144:L144)</f>
        <v>0</v>
      </c>
      <c r="N144" s="17"/>
      <c r="O144" s="17"/>
      <c r="P144" s="17"/>
      <c r="Q144" s="17"/>
      <c r="R144" s="36">
        <f t="shared" ref="R144:R149" si="133">SUM(N144:Q144)</f>
        <v>0</v>
      </c>
      <c r="S144" s="17"/>
      <c r="T144" s="17"/>
      <c r="U144" s="17"/>
      <c r="V144" s="17"/>
      <c r="W144" s="36">
        <f t="shared" ref="W144:W149" si="134">SUM(S144:V144)</f>
        <v>0</v>
      </c>
      <c r="X144" s="17"/>
      <c r="Y144" s="17"/>
      <c r="Z144" s="17"/>
      <c r="AA144" s="17"/>
      <c r="AB144" s="36">
        <f t="shared" ref="AB144:AB149" si="135">SUM(X144:AA144)</f>
        <v>0</v>
      </c>
    </row>
    <row r="145" ht="12.75" customHeight="1">
      <c r="A145" s="18">
        <v>116.0</v>
      </c>
      <c r="B145" s="16" t="s">
        <v>188</v>
      </c>
      <c r="C145" s="35">
        <f t="shared" si="130"/>
        <v>0</v>
      </c>
      <c r="D145" s="19">
        <v>0.0</v>
      </c>
      <c r="E145" s="19">
        <v>0.0</v>
      </c>
      <c r="F145" s="19">
        <v>0.0</v>
      </c>
      <c r="G145" s="19">
        <v>0.0</v>
      </c>
      <c r="H145" s="36">
        <f t="shared" si="131"/>
        <v>0</v>
      </c>
      <c r="I145" s="17"/>
      <c r="J145" s="17"/>
      <c r="K145" s="17"/>
      <c r="L145" s="17"/>
      <c r="M145" s="36">
        <f t="shared" si="132"/>
        <v>0</v>
      </c>
      <c r="N145" s="17"/>
      <c r="O145" s="17"/>
      <c r="P145" s="17"/>
      <c r="Q145" s="17"/>
      <c r="R145" s="36">
        <f t="shared" si="133"/>
        <v>0</v>
      </c>
      <c r="S145" s="17"/>
      <c r="T145" s="17"/>
      <c r="U145" s="17"/>
      <c r="V145" s="17"/>
      <c r="W145" s="36">
        <f t="shared" si="134"/>
        <v>0</v>
      </c>
      <c r="X145" s="17"/>
      <c r="Y145" s="17"/>
      <c r="Z145" s="17"/>
      <c r="AA145" s="17"/>
      <c r="AB145" s="36">
        <f t="shared" si="135"/>
        <v>0</v>
      </c>
    </row>
    <row r="146" ht="12.75" customHeight="1">
      <c r="A146" s="18">
        <v>117.0</v>
      </c>
      <c r="B146" s="16" t="s">
        <v>189</v>
      </c>
      <c r="C146" s="35">
        <f t="shared" si="130"/>
        <v>0</v>
      </c>
      <c r="D146" s="19">
        <v>0.0</v>
      </c>
      <c r="E146" s="19">
        <v>0.0</v>
      </c>
      <c r="F146" s="19">
        <v>0.0</v>
      </c>
      <c r="G146" s="19">
        <v>0.0</v>
      </c>
      <c r="H146" s="36">
        <f t="shared" si="131"/>
        <v>0</v>
      </c>
      <c r="I146" s="17"/>
      <c r="J146" s="17"/>
      <c r="K146" s="17"/>
      <c r="L146" s="17"/>
      <c r="M146" s="36">
        <f t="shared" si="132"/>
        <v>0</v>
      </c>
      <c r="N146" s="17"/>
      <c r="O146" s="17"/>
      <c r="P146" s="17"/>
      <c r="Q146" s="17"/>
      <c r="R146" s="36">
        <f t="shared" si="133"/>
        <v>0</v>
      </c>
      <c r="S146" s="17"/>
      <c r="T146" s="17"/>
      <c r="U146" s="17"/>
      <c r="V146" s="17"/>
      <c r="W146" s="36">
        <f t="shared" si="134"/>
        <v>0</v>
      </c>
      <c r="X146" s="17"/>
      <c r="Y146" s="17"/>
      <c r="Z146" s="17"/>
      <c r="AA146" s="17"/>
      <c r="AB146" s="36">
        <f t="shared" si="135"/>
        <v>0</v>
      </c>
    </row>
    <row r="147" ht="12.75" customHeight="1">
      <c r="A147" s="18">
        <v>118.0</v>
      </c>
      <c r="B147" s="16" t="s">
        <v>45</v>
      </c>
      <c r="C147" s="35">
        <f t="shared" si="130"/>
        <v>0</v>
      </c>
      <c r="D147" s="19">
        <v>0.0</v>
      </c>
      <c r="E147" s="19">
        <v>0.0</v>
      </c>
      <c r="F147" s="19">
        <v>0.0</v>
      </c>
      <c r="G147" s="19">
        <v>0.0</v>
      </c>
      <c r="H147" s="36">
        <f t="shared" si="131"/>
        <v>0</v>
      </c>
      <c r="I147" s="17"/>
      <c r="J147" s="17"/>
      <c r="K147" s="17"/>
      <c r="L147" s="17"/>
      <c r="M147" s="36">
        <f t="shared" si="132"/>
        <v>0</v>
      </c>
      <c r="N147" s="17"/>
      <c r="O147" s="17"/>
      <c r="P147" s="17"/>
      <c r="Q147" s="17"/>
      <c r="R147" s="36">
        <f t="shared" si="133"/>
        <v>0</v>
      </c>
      <c r="S147" s="17"/>
      <c r="T147" s="17"/>
      <c r="U147" s="17"/>
      <c r="V147" s="17"/>
      <c r="W147" s="36">
        <f t="shared" si="134"/>
        <v>0</v>
      </c>
      <c r="X147" s="17"/>
      <c r="Y147" s="17"/>
      <c r="Z147" s="17"/>
      <c r="AA147" s="17"/>
      <c r="AB147" s="36">
        <f t="shared" si="135"/>
        <v>0</v>
      </c>
    </row>
    <row r="148" ht="12.75" customHeight="1">
      <c r="A148" s="12">
        <v>119.0</v>
      </c>
      <c r="B148" s="13" t="s">
        <v>190</v>
      </c>
      <c r="C148" s="14">
        <f t="shared" si="130"/>
        <v>0</v>
      </c>
      <c r="D148" s="14"/>
      <c r="E148" s="14"/>
      <c r="F148" s="14"/>
      <c r="G148" s="14"/>
      <c r="H148" s="14">
        <f t="shared" si="131"/>
        <v>0</v>
      </c>
      <c r="I148" s="14"/>
      <c r="J148" s="14"/>
      <c r="K148" s="14"/>
      <c r="L148" s="14"/>
      <c r="M148" s="14">
        <f t="shared" si="132"/>
        <v>0</v>
      </c>
      <c r="N148" s="14"/>
      <c r="O148" s="14"/>
      <c r="P148" s="14"/>
      <c r="Q148" s="14"/>
      <c r="R148" s="14">
        <f t="shared" si="133"/>
        <v>0</v>
      </c>
      <c r="S148" s="14"/>
      <c r="T148" s="14"/>
      <c r="U148" s="14"/>
      <c r="V148" s="14"/>
      <c r="W148" s="14">
        <f t="shared" si="134"/>
        <v>0</v>
      </c>
      <c r="X148" s="14"/>
      <c r="Y148" s="14"/>
      <c r="Z148" s="14"/>
      <c r="AA148" s="14"/>
      <c r="AB148" s="14">
        <f t="shared" si="135"/>
        <v>0</v>
      </c>
    </row>
    <row r="149" ht="12.75" customHeight="1">
      <c r="A149" s="12">
        <v>120.0</v>
      </c>
      <c r="B149" s="13" t="s">
        <v>191</v>
      </c>
      <c r="C149" s="14">
        <f t="shared" si="130"/>
        <v>0</v>
      </c>
      <c r="D149" s="14"/>
      <c r="E149" s="14"/>
      <c r="F149" s="14"/>
      <c r="G149" s="14"/>
      <c r="H149" s="14">
        <f t="shared" si="131"/>
        <v>0</v>
      </c>
      <c r="I149" s="14"/>
      <c r="J149" s="14"/>
      <c r="K149" s="14"/>
      <c r="L149" s="14"/>
      <c r="M149" s="14">
        <f t="shared" si="132"/>
        <v>0</v>
      </c>
      <c r="N149" s="14"/>
      <c r="O149" s="14"/>
      <c r="P149" s="14"/>
      <c r="Q149" s="14"/>
      <c r="R149" s="14">
        <f t="shared" si="133"/>
        <v>0</v>
      </c>
      <c r="S149" s="14"/>
      <c r="T149" s="14"/>
      <c r="U149" s="14"/>
      <c r="V149" s="14"/>
      <c r="W149" s="14">
        <f t="shared" si="134"/>
        <v>0</v>
      </c>
      <c r="X149" s="14"/>
      <c r="Y149" s="14"/>
      <c r="Z149" s="14"/>
      <c r="AA149" s="14"/>
      <c r="AB149" s="14">
        <f t="shared" si="135"/>
        <v>0</v>
      </c>
    </row>
    <row r="150" ht="12.75" customHeight="1">
      <c r="A150" s="12" t="s">
        <v>192</v>
      </c>
      <c r="B150" s="13" t="s">
        <v>193</v>
      </c>
      <c r="C150" s="14">
        <f t="shared" ref="C150:AB150" si="136">SUM(C151:C153)</f>
        <v>0</v>
      </c>
      <c r="D150" s="14">
        <f t="shared" si="136"/>
        <v>0</v>
      </c>
      <c r="E150" s="14">
        <f t="shared" si="136"/>
        <v>0</v>
      </c>
      <c r="F150" s="14">
        <f t="shared" si="136"/>
        <v>0</v>
      </c>
      <c r="G150" s="14">
        <f t="shared" si="136"/>
        <v>0</v>
      </c>
      <c r="H150" s="14">
        <f t="shared" si="136"/>
        <v>0</v>
      </c>
      <c r="I150" s="14">
        <f t="shared" si="136"/>
        <v>0</v>
      </c>
      <c r="J150" s="14">
        <f t="shared" si="136"/>
        <v>0</v>
      </c>
      <c r="K150" s="14">
        <f t="shared" si="136"/>
        <v>0</v>
      </c>
      <c r="L150" s="14">
        <f t="shared" si="136"/>
        <v>0</v>
      </c>
      <c r="M150" s="14">
        <f t="shared" si="136"/>
        <v>0</v>
      </c>
      <c r="N150" s="14">
        <f t="shared" si="136"/>
        <v>0</v>
      </c>
      <c r="O150" s="14">
        <f t="shared" si="136"/>
        <v>0</v>
      </c>
      <c r="P150" s="14">
        <f t="shared" si="136"/>
        <v>0</v>
      </c>
      <c r="Q150" s="14">
        <f t="shared" si="136"/>
        <v>0</v>
      </c>
      <c r="R150" s="14">
        <f t="shared" si="136"/>
        <v>0</v>
      </c>
      <c r="S150" s="14">
        <f t="shared" si="136"/>
        <v>0</v>
      </c>
      <c r="T150" s="14">
        <f t="shared" si="136"/>
        <v>0</v>
      </c>
      <c r="U150" s="14">
        <f t="shared" si="136"/>
        <v>0</v>
      </c>
      <c r="V150" s="14">
        <f t="shared" si="136"/>
        <v>0</v>
      </c>
      <c r="W150" s="14">
        <f t="shared" si="136"/>
        <v>0</v>
      </c>
      <c r="X150" s="14">
        <f t="shared" si="136"/>
        <v>0</v>
      </c>
      <c r="Y150" s="14">
        <f t="shared" si="136"/>
        <v>0</v>
      </c>
      <c r="Z150" s="14">
        <f t="shared" si="136"/>
        <v>0</v>
      </c>
      <c r="AA150" s="14">
        <f t="shared" si="136"/>
        <v>0</v>
      </c>
      <c r="AB150" s="14">
        <f t="shared" si="136"/>
        <v>0</v>
      </c>
    </row>
    <row r="151" ht="12.75" customHeight="1">
      <c r="A151" s="18">
        <v>121.0</v>
      </c>
      <c r="B151" s="16" t="s">
        <v>194</v>
      </c>
      <c r="C151" s="35">
        <f t="shared" ref="C151:C153" si="137">H151+M151+R151+W151+AB151</f>
        <v>0</v>
      </c>
      <c r="D151" s="17"/>
      <c r="E151" s="17"/>
      <c r="F151" s="17"/>
      <c r="G151" s="17"/>
      <c r="H151" s="36">
        <f t="shared" ref="H151:H153" si="138">SUM(D151:G151)</f>
        <v>0</v>
      </c>
      <c r="I151" s="17"/>
      <c r="J151" s="17"/>
      <c r="K151" s="17"/>
      <c r="L151" s="17"/>
      <c r="M151" s="36">
        <f t="shared" ref="M151:M153" si="139">SUM(I151:L151)</f>
        <v>0</v>
      </c>
      <c r="N151" s="17"/>
      <c r="O151" s="17"/>
      <c r="P151" s="17"/>
      <c r="Q151" s="17"/>
      <c r="R151" s="36">
        <f t="shared" ref="R151:R153" si="140">SUM(N151:Q151)</f>
        <v>0</v>
      </c>
      <c r="S151" s="17"/>
      <c r="T151" s="17"/>
      <c r="U151" s="17"/>
      <c r="V151" s="17"/>
      <c r="W151" s="36">
        <f t="shared" ref="W151:W153" si="141">SUM(S151:V151)</f>
        <v>0</v>
      </c>
      <c r="X151" s="17"/>
      <c r="Y151" s="17"/>
      <c r="Z151" s="17"/>
      <c r="AA151" s="17"/>
      <c r="AB151" s="36">
        <f t="shared" ref="AB151:AB153" si="142">SUM(X151:AA151)</f>
        <v>0</v>
      </c>
    </row>
    <row r="152" ht="12.75" customHeight="1">
      <c r="A152" s="18">
        <v>122.0</v>
      </c>
      <c r="B152" s="16" t="s">
        <v>195</v>
      </c>
      <c r="C152" s="35">
        <f t="shared" si="137"/>
        <v>0</v>
      </c>
      <c r="D152" s="17"/>
      <c r="E152" s="17"/>
      <c r="F152" s="17"/>
      <c r="G152" s="17"/>
      <c r="H152" s="36">
        <f t="shared" si="138"/>
        <v>0</v>
      </c>
      <c r="I152" s="17"/>
      <c r="J152" s="17"/>
      <c r="K152" s="17"/>
      <c r="L152" s="17"/>
      <c r="M152" s="36">
        <f t="shared" si="139"/>
        <v>0</v>
      </c>
      <c r="N152" s="17"/>
      <c r="O152" s="17"/>
      <c r="P152" s="17"/>
      <c r="Q152" s="17"/>
      <c r="R152" s="36">
        <f t="shared" si="140"/>
        <v>0</v>
      </c>
      <c r="S152" s="17"/>
      <c r="T152" s="17"/>
      <c r="U152" s="17"/>
      <c r="V152" s="17"/>
      <c r="W152" s="36">
        <f t="shared" si="141"/>
        <v>0</v>
      </c>
      <c r="X152" s="17"/>
      <c r="Y152" s="17"/>
      <c r="Z152" s="17"/>
      <c r="AA152" s="17"/>
      <c r="AB152" s="36">
        <f t="shared" si="142"/>
        <v>0</v>
      </c>
    </row>
    <row r="153" ht="12.75" customHeight="1">
      <c r="A153" s="18">
        <v>123.0</v>
      </c>
      <c r="B153" s="16" t="s">
        <v>196</v>
      </c>
      <c r="C153" s="35">
        <f t="shared" si="137"/>
        <v>0</v>
      </c>
      <c r="D153" s="17"/>
      <c r="E153" s="17"/>
      <c r="F153" s="17"/>
      <c r="G153" s="17"/>
      <c r="H153" s="36">
        <f t="shared" si="138"/>
        <v>0</v>
      </c>
      <c r="I153" s="17"/>
      <c r="J153" s="17"/>
      <c r="K153" s="17"/>
      <c r="L153" s="17"/>
      <c r="M153" s="36">
        <f t="shared" si="139"/>
        <v>0</v>
      </c>
      <c r="N153" s="17"/>
      <c r="O153" s="17"/>
      <c r="P153" s="17"/>
      <c r="Q153" s="17"/>
      <c r="R153" s="36">
        <f t="shared" si="140"/>
        <v>0</v>
      </c>
      <c r="S153" s="17"/>
      <c r="T153" s="17"/>
      <c r="U153" s="17"/>
      <c r="V153" s="17"/>
      <c r="W153" s="36">
        <f t="shared" si="141"/>
        <v>0</v>
      </c>
      <c r="X153" s="17"/>
      <c r="Y153" s="17"/>
      <c r="Z153" s="17"/>
      <c r="AA153" s="17"/>
      <c r="AB153" s="36">
        <f t="shared" si="142"/>
        <v>0</v>
      </c>
    </row>
    <row r="154" ht="12.75" customHeight="1">
      <c r="A154" s="12" t="s">
        <v>197</v>
      </c>
      <c r="B154" s="13" t="s">
        <v>198</v>
      </c>
      <c r="C154" s="14">
        <f t="shared" ref="C154:AB154" si="143">SUM(C155:C157)</f>
        <v>0</v>
      </c>
      <c r="D154" s="14">
        <f t="shared" si="143"/>
        <v>0</v>
      </c>
      <c r="E154" s="14">
        <f t="shared" si="143"/>
        <v>0</v>
      </c>
      <c r="F154" s="14">
        <f t="shared" si="143"/>
        <v>0</v>
      </c>
      <c r="G154" s="14">
        <f t="shared" si="143"/>
        <v>0</v>
      </c>
      <c r="H154" s="14">
        <f t="shared" si="143"/>
        <v>0</v>
      </c>
      <c r="I154" s="14">
        <f t="shared" si="143"/>
        <v>0</v>
      </c>
      <c r="J154" s="14">
        <f t="shared" si="143"/>
        <v>0</v>
      </c>
      <c r="K154" s="14">
        <f t="shared" si="143"/>
        <v>0</v>
      </c>
      <c r="L154" s="14">
        <f t="shared" si="143"/>
        <v>0</v>
      </c>
      <c r="M154" s="14">
        <f t="shared" si="143"/>
        <v>0</v>
      </c>
      <c r="N154" s="14">
        <f t="shared" si="143"/>
        <v>0</v>
      </c>
      <c r="O154" s="14">
        <f t="shared" si="143"/>
        <v>0</v>
      </c>
      <c r="P154" s="14">
        <f t="shared" si="143"/>
        <v>0</v>
      </c>
      <c r="Q154" s="14">
        <f t="shared" si="143"/>
        <v>0</v>
      </c>
      <c r="R154" s="14">
        <f t="shared" si="143"/>
        <v>0</v>
      </c>
      <c r="S154" s="14">
        <f t="shared" si="143"/>
        <v>0</v>
      </c>
      <c r="T154" s="14">
        <f t="shared" si="143"/>
        <v>0</v>
      </c>
      <c r="U154" s="14">
        <f t="shared" si="143"/>
        <v>0</v>
      </c>
      <c r="V154" s="14">
        <f t="shared" si="143"/>
        <v>0</v>
      </c>
      <c r="W154" s="14">
        <f t="shared" si="143"/>
        <v>0</v>
      </c>
      <c r="X154" s="14">
        <f t="shared" si="143"/>
        <v>0</v>
      </c>
      <c r="Y154" s="14">
        <f t="shared" si="143"/>
        <v>0</v>
      </c>
      <c r="Z154" s="14">
        <f t="shared" si="143"/>
        <v>0</v>
      </c>
      <c r="AA154" s="14">
        <f t="shared" si="143"/>
        <v>0</v>
      </c>
      <c r="AB154" s="14">
        <f t="shared" si="143"/>
        <v>0</v>
      </c>
    </row>
    <row r="155" ht="12.75" customHeight="1">
      <c r="A155" s="18">
        <v>124.0</v>
      </c>
      <c r="B155" s="16" t="s">
        <v>199</v>
      </c>
      <c r="C155" s="35">
        <f t="shared" ref="C155:C157" si="144">H155+M155+R155+W155+AB155</f>
        <v>0</v>
      </c>
      <c r="D155" s="17"/>
      <c r="E155" s="17"/>
      <c r="F155" s="17"/>
      <c r="G155" s="17"/>
      <c r="H155" s="36">
        <f t="shared" ref="H155:H157" si="145">SUM(D155:G155)</f>
        <v>0</v>
      </c>
      <c r="I155" s="17"/>
      <c r="J155" s="17"/>
      <c r="K155" s="17"/>
      <c r="L155" s="17"/>
      <c r="M155" s="36">
        <f t="shared" ref="M155:M157" si="146">SUM(I155:L155)</f>
        <v>0</v>
      </c>
      <c r="N155" s="17"/>
      <c r="O155" s="17"/>
      <c r="P155" s="17"/>
      <c r="Q155" s="17"/>
      <c r="R155" s="36">
        <f t="shared" ref="R155:R157" si="147">SUM(N155:Q155)</f>
        <v>0</v>
      </c>
      <c r="S155" s="17"/>
      <c r="T155" s="17"/>
      <c r="U155" s="17"/>
      <c r="V155" s="17"/>
      <c r="W155" s="36">
        <f t="shared" ref="W155:W157" si="148">SUM(S155:V155)</f>
        <v>0</v>
      </c>
      <c r="X155" s="17"/>
      <c r="Y155" s="17"/>
      <c r="Z155" s="17"/>
      <c r="AA155" s="17"/>
      <c r="AB155" s="36">
        <f t="shared" ref="AB155:AB157" si="149">SUM(X155:AA155)</f>
        <v>0</v>
      </c>
    </row>
    <row r="156" ht="12.75" customHeight="1">
      <c r="A156" s="18">
        <v>125.0</v>
      </c>
      <c r="B156" s="16" t="s">
        <v>200</v>
      </c>
      <c r="C156" s="35">
        <f t="shared" si="144"/>
        <v>0</v>
      </c>
      <c r="D156" s="17"/>
      <c r="E156" s="17"/>
      <c r="F156" s="17"/>
      <c r="G156" s="17"/>
      <c r="H156" s="36">
        <f t="shared" si="145"/>
        <v>0</v>
      </c>
      <c r="I156" s="17"/>
      <c r="J156" s="17"/>
      <c r="K156" s="17"/>
      <c r="L156" s="17"/>
      <c r="M156" s="36">
        <f t="shared" si="146"/>
        <v>0</v>
      </c>
      <c r="N156" s="17"/>
      <c r="O156" s="17"/>
      <c r="P156" s="17"/>
      <c r="Q156" s="17"/>
      <c r="R156" s="36">
        <f t="shared" si="147"/>
        <v>0</v>
      </c>
      <c r="S156" s="17"/>
      <c r="T156" s="17"/>
      <c r="U156" s="17"/>
      <c r="V156" s="17"/>
      <c r="W156" s="36">
        <f t="shared" si="148"/>
        <v>0</v>
      </c>
      <c r="X156" s="17"/>
      <c r="Y156" s="17"/>
      <c r="Z156" s="17"/>
      <c r="AA156" s="17"/>
      <c r="AB156" s="36">
        <f t="shared" si="149"/>
        <v>0</v>
      </c>
    </row>
    <row r="157" ht="12.75" customHeight="1">
      <c r="A157" s="18">
        <v>126.0</v>
      </c>
      <c r="B157" s="16" t="s">
        <v>201</v>
      </c>
      <c r="C157" s="35">
        <f t="shared" si="144"/>
        <v>0</v>
      </c>
      <c r="D157" s="17"/>
      <c r="E157" s="17"/>
      <c r="F157" s="17"/>
      <c r="G157" s="17"/>
      <c r="H157" s="36">
        <f t="shared" si="145"/>
        <v>0</v>
      </c>
      <c r="I157" s="17"/>
      <c r="J157" s="17"/>
      <c r="K157" s="17"/>
      <c r="L157" s="17"/>
      <c r="M157" s="36">
        <f t="shared" si="146"/>
        <v>0</v>
      </c>
      <c r="N157" s="17"/>
      <c r="O157" s="17"/>
      <c r="P157" s="17"/>
      <c r="Q157" s="17"/>
      <c r="R157" s="36">
        <f t="shared" si="147"/>
        <v>0</v>
      </c>
      <c r="S157" s="17"/>
      <c r="T157" s="17"/>
      <c r="U157" s="17"/>
      <c r="V157" s="17"/>
      <c r="W157" s="36">
        <f t="shared" si="148"/>
        <v>0</v>
      </c>
      <c r="X157" s="17"/>
      <c r="Y157" s="17"/>
      <c r="Z157" s="17"/>
      <c r="AA157" s="17"/>
      <c r="AB157" s="36">
        <f t="shared" si="149"/>
        <v>0</v>
      </c>
    </row>
    <row r="158" ht="12.75" customHeight="1">
      <c r="A158" s="9" t="s">
        <v>202</v>
      </c>
      <c r="B158" s="10" t="s">
        <v>203</v>
      </c>
      <c r="C158" s="11">
        <f t="shared" ref="C158:AB158" si="150">C159+C163+C171+C174+C178+C184+C186+C188+C189</f>
        <v>43.585</v>
      </c>
      <c r="D158" s="11">
        <f t="shared" si="150"/>
        <v>1.85</v>
      </c>
      <c r="E158" s="11">
        <f t="shared" si="150"/>
        <v>3.54</v>
      </c>
      <c r="F158" s="11">
        <f t="shared" si="150"/>
        <v>2.42</v>
      </c>
      <c r="G158" s="11">
        <f t="shared" si="150"/>
        <v>2.29</v>
      </c>
      <c r="H158" s="11">
        <f t="shared" si="150"/>
        <v>43.58</v>
      </c>
      <c r="I158" s="11">
        <f t="shared" si="150"/>
        <v>0</v>
      </c>
      <c r="J158" s="11">
        <f t="shared" si="150"/>
        <v>0.005</v>
      </c>
      <c r="K158" s="11">
        <f t="shared" si="150"/>
        <v>0</v>
      </c>
      <c r="L158" s="11">
        <f t="shared" si="150"/>
        <v>0</v>
      </c>
      <c r="M158" s="11">
        <f t="shared" si="150"/>
        <v>0.005</v>
      </c>
      <c r="N158" s="11">
        <f t="shared" si="150"/>
        <v>0</v>
      </c>
      <c r="O158" s="11">
        <f t="shared" si="150"/>
        <v>0</v>
      </c>
      <c r="P158" s="11">
        <f t="shared" si="150"/>
        <v>0</v>
      </c>
      <c r="Q158" s="11">
        <f t="shared" si="150"/>
        <v>0</v>
      </c>
      <c r="R158" s="11">
        <f t="shared" si="150"/>
        <v>0</v>
      </c>
      <c r="S158" s="11">
        <f t="shared" si="150"/>
        <v>0</v>
      </c>
      <c r="T158" s="11">
        <f t="shared" si="150"/>
        <v>0</v>
      </c>
      <c r="U158" s="11">
        <f t="shared" si="150"/>
        <v>0</v>
      </c>
      <c r="V158" s="11">
        <f t="shared" si="150"/>
        <v>0</v>
      </c>
      <c r="W158" s="11">
        <f t="shared" si="150"/>
        <v>0</v>
      </c>
      <c r="X158" s="11">
        <f t="shared" si="150"/>
        <v>0</v>
      </c>
      <c r="Y158" s="11">
        <f t="shared" si="150"/>
        <v>0</v>
      </c>
      <c r="Z158" s="11">
        <f t="shared" si="150"/>
        <v>0</v>
      </c>
      <c r="AA158" s="11">
        <f t="shared" si="150"/>
        <v>0</v>
      </c>
      <c r="AB158" s="11">
        <f t="shared" si="150"/>
        <v>0</v>
      </c>
    </row>
    <row r="159" ht="12.75" customHeight="1">
      <c r="A159" s="12" t="s">
        <v>204</v>
      </c>
      <c r="B159" s="13" t="s">
        <v>205</v>
      </c>
      <c r="C159" s="14">
        <f t="shared" ref="C159:AB159" si="151">SUM(C160:C162)</f>
        <v>1.49</v>
      </c>
      <c r="D159" s="14">
        <f t="shared" si="151"/>
        <v>0.25</v>
      </c>
      <c r="E159" s="14">
        <f t="shared" si="151"/>
        <v>0.37</v>
      </c>
      <c r="F159" s="14">
        <f t="shared" si="151"/>
        <v>0.5</v>
      </c>
      <c r="G159" s="14">
        <f t="shared" si="151"/>
        <v>0.37</v>
      </c>
      <c r="H159" s="14">
        <f t="shared" si="151"/>
        <v>1.49</v>
      </c>
      <c r="I159" s="14">
        <f t="shared" si="151"/>
        <v>0</v>
      </c>
      <c r="J159" s="14">
        <f t="shared" si="151"/>
        <v>0</v>
      </c>
      <c r="K159" s="14">
        <f t="shared" si="151"/>
        <v>0</v>
      </c>
      <c r="L159" s="14">
        <f t="shared" si="151"/>
        <v>0</v>
      </c>
      <c r="M159" s="14">
        <f t="shared" si="151"/>
        <v>0</v>
      </c>
      <c r="N159" s="14">
        <f t="shared" si="151"/>
        <v>0</v>
      </c>
      <c r="O159" s="14">
        <f t="shared" si="151"/>
        <v>0</v>
      </c>
      <c r="P159" s="14">
        <f t="shared" si="151"/>
        <v>0</v>
      </c>
      <c r="Q159" s="14">
        <f t="shared" si="151"/>
        <v>0</v>
      </c>
      <c r="R159" s="14">
        <f t="shared" si="151"/>
        <v>0</v>
      </c>
      <c r="S159" s="14">
        <f t="shared" si="151"/>
        <v>0</v>
      </c>
      <c r="T159" s="14">
        <f t="shared" si="151"/>
        <v>0</v>
      </c>
      <c r="U159" s="14">
        <f t="shared" si="151"/>
        <v>0</v>
      </c>
      <c r="V159" s="14">
        <f t="shared" si="151"/>
        <v>0</v>
      </c>
      <c r="W159" s="14">
        <f t="shared" si="151"/>
        <v>0</v>
      </c>
      <c r="X159" s="14">
        <f t="shared" si="151"/>
        <v>0</v>
      </c>
      <c r="Y159" s="14">
        <f t="shared" si="151"/>
        <v>0</v>
      </c>
      <c r="Z159" s="14">
        <f t="shared" si="151"/>
        <v>0</v>
      </c>
      <c r="AA159" s="14">
        <f t="shared" si="151"/>
        <v>0</v>
      </c>
      <c r="AB159" s="14">
        <f t="shared" si="151"/>
        <v>0</v>
      </c>
    </row>
    <row r="160" ht="12.75" customHeight="1">
      <c r="A160" s="18">
        <v>127.0</v>
      </c>
      <c r="B160" s="16" t="s">
        <v>206</v>
      </c>
      <c r="C160" s="35">
        <f t="shared" ref="C160:C162" si="152">H160+M160+R160+W160+AB160</f>
        <v>1.19</v>
      </c>
      <c r="D160" s="29">
        <v>0.25</v>
      </c>
      <c r="E160" s="48">
        <v>0.27</v>
      </c>
      <c r="F160" s="48">
        <v>0.4</v>
      </c>
      <c r="G160" s="48">
        <v>0.27</v>
      </c>
      <c r="H160" s="36">
        <f t="shared" ref="H160:H162" si="153">SUM(D160:G160)</f>
        <v>1.19</v>
      </c>
      <c r="I160" s="17"/>
      <c r="J160" s="17"/>
      <c r="K160" s="17"/>
      <c r="L160" s="17"/>
      <c r="M160" s="36">
        <f t="shared" ref="M160:M162" si="154">SUM(I160:L160)</f>
        <v>0</v>
      </c>
      <c r="N160" s="17"/>
      <c r="O160" s="17"/>
      <c r="P160" s="17"/>
      <c r="Q160" s="17"/>
      <c r="R160" s="36">
        <f t="shared" ref="R160:R162" si="155">SUM(N160:Q160)</f>
        <v>0</v>
      </c>
      <c r="S160" s="17"/>
      <c r="T160" s="17"/>
      <c r="U160" s="17"/>
      <c r="V160" s="17"/>
      <c r="W160" s="36">
        <f t="shared" ref="W160:W162" si="156">SUM(S160:V160)</f>
        <v>0</v>
      </c>
      <c r="X160" s="17"/>
      <c r="Y160" s="17"/>
      <c r="Z160" s="17"/>
      <c r="AA160" s="17"/>
      <c r="AB160" s="36">
        <f t="shared" ref="AB160:AB162" si="157">SUM(X160:AA160)</f>
        <v>0</v>
      </c>
    </row>
    <row r="161" ht="12.75" customHeight="1">
      <c r="A161" s="18">
        <v>128.0</v>
      </c>
      <c r="B161" s="16" t="s">
        <v>207</v>
      </c>
      <c r="C161" s="35">
        <f t="shared" si="152"/>
        <v>0.3</v>
      </c>
      <c r="D161" s="30" t="s">
        <v>330</v>
      </c>
      <c r="E161" s="49">
        <v>0.1</v>
      </c>
      <c r="F161" s="49">
        <v>0.1</v>
      </c>
      <c r="G161" s="49">
        <v>0.1</v>
      </c>
      <c r="H161" s="36">
        <f t="shared" si="153"/>
        <v>0.3</v>
      </c>
      <c r="I161" s="17"/>
      <c r="J161" s="17"/>
      <c r="K161" s="17"/>
      <c r="L161" s="17"/>
      <c r="M161" s="36">
        <f t="shared" si="154"/>
        <v>0</v>
      </c>
      <c r="N161" s="17"/>
      <c r="O161" s="17"/>
      <c r="P161" s="17"/>
      <c r="Q161" s="17"/>
      <c r="R161" s="36">
        <f t="shared" si="155"/>
        <v>0</v>
      </c>
      <c r="S161" s="17"/>
      <c r="T161" s="17"/>
      <c r="U161" s="17"/>
      <c r="V161" s="17"/>
      <c r="W161" s="36">
        <f t="shared" si="156"/>
        <v>0</v>
      </c>
      <c r="X161" s="17"/>
      <c r="Y161" s="17"/>
      <c r="Z161" s="17"/>
      <c r="AA161" s="17"/>
      <c r="AB161" s="36">
        <f t="shared" si="157"/>
        <v>0</v>
      </c>
    </row>
    <row r="162" ht="12.75" customHeight="1">
      <c r="A162" s="18">
        <v>129.0</v>
      </c>
      <c r="B162" s="16" t="s">
        <v>208</v>
      </c>
      <c r="C162" s="35">
        <f t="shared" si="152"/>
        <v>0</v>
      </c>
      <c r="D162" s="17"/>
      <c r="E162" s="17"/>
      <c r="F162" s="17"/>
      <c r="G162" s="17"/>
      <c r="H162" s="36">
        <f t="shared" si="153"/>
        <v>0</v>
      </c>
      <c r="I162" s="17"/>
      <c r="J162" s="17"/>
      <c r="K162" s="17"/>
      <c r="L162" s="17"/>
      <c r="M162" s="36">
        <f t="shared" si="154"/>
        <v>0</v>
      </c>
      <c r="N162" s="17"/>
      <c r="O162" s="17"/>
      <c r="P162" s="17"/>
      <c r="Q162" s="17"/>
      <c r="R162" s="36">
        <f t="shared" si="155"/>
        <v>0</v>
      </c>
      <c r="S162" s="17"/>
      <c r="T162" s="17"/>
      <c r="U162" s="17"/>
      <c r="V162" s="17"/>
      <c r="W162" s="36">
        <f t="shared" si="156"/>
        <v>0</v>
      </c>
      <c r="X162" s="17"/>
      <c r="Y162" s="17"/>
      <c r="Z162" s="17"/>
      <c r="AA162" s="17"/>
      <c r="AB162" s="36">
        <f t="shared" si="157"/>
        <v>0</v>
      </c>
    </row>
    <row r="163" ht="12.75" customHeight="1">
      <c r="A163" s="12" t="s">
        <v>209</v>
      </c>
      <c r="B163" s="13" t="s">
        <v>210</v>
      </c>
      <c r="C163" s="14">
        <f>SUM(C164:C170)</f>
        <v>34.54</v>
      </c>
      <c r="D163" s="14">
        <f t="shared" ref="D163:G163" si="158">SUM(D165:D170)</f>
        <v>0.21</v>
      </c>
      <c r="E163" s="14">
        <f t="shared" si="158"/>
        <v>0.45</v>
      </c>
      <c r="F163" s="14">
        <f t="shared" si="158"/>
        <v>0.2</v>
      </c>
      <c r="G163" s="14">
        <f t="shared" si="158"/>
        <v>0.2</v>
      </c>
      <c r="H163" s="14">
        <f t="shared" ref="H163:AB163" si="159">SUM(H164:H170)</f>
        <v>34.54</v>
      </c>
      <c r="I163" s="14">
        <f t="shared" si="159"/>
        <v>0</v>
      </c>
      <c r="J163" s="14">
        <f t="shared" si="159"/>
        <v>0</v>
      </c>
      <c r="K163" s="14">
        <f t="shared" si="159"/>
        <v>0</v>
      </c>
      <c r="L163" s="14">
        <f t="shared" si="159"/>
        <v>0</v>
      </c>
      <c r="M163" s="14">
        <f t="shared" si="159"/>
        <v>0</v>
      </c>
      <c r="N163" s="14">
        <f t="shared" si="159"/>
        <v>0</v>
      </c>
      <c r="O163" s="14">
        <f t="shared" si="159"/>
        <v>0</v>
      </c>
      <c r="P163" s="14">
        <f t="shared" si="159"/>
        <v>0</v>
      </c>
      <c r="Q163" s="14">
        <f t="shared" si="159"/>
        <v>0</v>
      </c>
      <c r="R163" s="14">
        <f t="shared" si="159"/>
        <v>0</v>
      </c>
      <c r="S163" s="14">
        <f t="shared" si="159"/>
        <v>0</v>
      </c>
      <c r="T163" s="14">
        <f t="shared" si="159"/>
        <v>0</v>
      </c>
      <c r="U163" s="14">
        <f t="shared" si="159"/>
        <v>0</v>
      </c>
      <c r="V163" s="14">
        <f t="shared" si="159"/>
        <v>0</v>
      </c>
      <c r="W163" s="14">
        <f t="shared" si="159"/>
        <v>0</v>
      </c>
      <c r="X163" s="14">
        <f t="shared" si="159"/>
        <v>0</v>
      </c>
      <c r="Y163" s="14">
        <f t="shared" si="159"/>
        <v>0</v>
      </c>
      <c r="Z163" s="14">
        <f t="shared" si="159"/>
        <v>0</v>
      </c>
      <c r="AA163" s="14">
        <f t="shared" si="159"/>
        <v>0</v>
      </c>
      <c r="AB163" s="14">
        <f t="shared" si="159"/>
        <v>0</v>
      </c>
    </row>
    <row r="164" ht="12.75" customHeight="1">
      <c r="A164" s="18">
        <v>130.0</v>
      </c>
      <c r="B164" s="16" t="s">
        <v>211</v>
      </c>
      <c r="C164" s="35">
        <f t="shared" ref="C164:C170" si="160">H164+M164+R164+W164+AB164</f>
        <v>33.48</v>
      </c>
      <c r="H164" s="36">
        <f>SUM(D203:G203)</f>
        <v>33.48</v>
      </c>
      <c r="I164" s="17"/>
      <c r="J164" s="17"/>
      <c r="K164" s="17"/>
      <c r="L164" s="17"/>
      <c r="M164" s="36">
        <f t="shared" ref="M164:M170" si="161">SUM(I164:L164)</f>
        <v>0</v>
      </c>
      <c r="N164" s="17"/>
      <c r="O164" s="17"/>
      <c r="P164" s="17"/>
      <c r="Q164" s="17"/>
      <c r="R164" s="36">
        <f t="shared" ref="R164:R170" si="162">SUM(N164:Q164)</f>
        <v>0</v>
      </c>
      <c r="S164" s="17"/>
      <c r="T164" s="17"/>
      <c r="U164" s="17"/>
      <c r="V164" s="17"/>
      <c r="W164" s="36">
        <f t="shared" ref="W164:W170" si="163">SUM(S164:V164)</f>
        <v>0</v>
      </c>
      <c r="X164" s="17"/>
      <c r="Y164" s="17"/>
      <c r="Z164" s="17"/>
      <c r="AA164" s="17"/>
      <c r="AB164" s="36">
        <f t="shared" ref="AB164:AB170" si="164">SUM(X164:AA164)</f>
        <v>0</v>
      </c>
    </row>
    <row r="165" ht="12.75" customHeight="1">
      <c r="A165" s="18">
        <v>131.0</v>
      </c>
      <c r="B165" s="16" t="s">
        <v>212</v>
      </c>
      <c r="C165" s="35">
        <f t="shared" si="160"/>
        <v>0.25</v>
      </c>
      <c r="D165" s="46"/>
      <c r="E165" s="49">
        <v>0.25</v>
      </c>
      <c r="F165" s="47"/>
      <c r="G165" s="47"/>
      <c r="H165" s="36">
        <f t="shared" ref="H165:H170" si="165">SUM(D165:G165)</f>
        <v>0.25</v>
      </c>
      <c r="I165" s="17"/>
      <c r="J165" s="17"/>
      <c r="K165" s="17"/>
      <c r="L165" s="17"/>
      <c r="M165" s="36">
        <f t="shared" si="161"/>
        <v>0</v>
      </c>
      <c r="N165" s="17"/>
      <c r="O165" s="17"/>
      <c r="P165" s="17"/>
      <c r="Q165" s="17"/>
      <c r="R165" s="36">
        <f t="shared" si="162"/>
        <v>0</v>
      </c>
      <c r="S165" s="17"/>
      <c r="T165" s="17"/>
      <c r="U165" s="17"/>
      <c r="V165" s="17"/>
      <c r="W165" s="36">
        <f t="shared" si="163"/>
        <v>0</v>
      </c>
      <c r="X165" s="17"/>
      <c r="Y165" s="17"/>
      <c r="Z165" s="17"/>
      <c r="AA165" s="17"/>
      <c r="AB165" s="36">
        <f t="shared" si="164"/>
        <v>0</v>
      </c>
    </row>
    <row r="166" ht="12.75" customHeight="1">
      <c r="A166" s="18">
        <v>132.0</v>
      </c>
      <c r="B166" s="16" t="s">
        <v>213</v>
      </c>
      <c r="C166" s="35">
        <f t="shared" si="160"/>
        <v>0</v>
      </c>
      <c r="D166" s="46"/>
      <c r="E166" s="47"/>
      <c r="F166" s="47"/>
      <c r="G166" s="47"/>
      <c r="H166" s="36">
        <f t="shared" si="165"/>
        <v>0</v>
      </c>
      <c r="I166" s="17"/>
      <c r="J166" s="17"/>
      <c r="K166" s="17"/>
      <c r="L166" s="17"/>
      <c r="M166" s="36">
        <f t="shared" si="161"/>
        <v>0</v>
      </c>
      <c r="N166" s="17"/>
      <c r="O166" s="17"/>
      <c r="P166" s="17"/>
      <c r="Q166" s="17"/>
      <c r="R166" s="36">
        <f t="shared" si="162"/>
        <v>0</v>
      </c>
      <c r="S166" s="17"/>
      <c r="T166" s="17"/>
      <c r="U166" s="17"/>
      <c r="V166" s="17"/>
      <c r="W166" s="36">
        <f t="shared" si="163"/>
        <v>0</v>
      </c>
      <c r="X166" s="17"/>
      <c r="Y166" s="17"/>
      <c r="Z166" s="17"/>
      <c r="AA166" s="17"/>
      <c r="AB166" s="36">
        <f t="shared" si="164"/>
        <v>0</v>
      </c>
    </row>
    <row r="167" ht="12.75" customHeight="1">
      <c r="A167" s="18">
        <v>133.0</v>
      </c>
      <c r="B167" s="16" t="s">
        <v>214</v>
      </c>
      <c r="C167" s="35">
        <f t="shared" si="160"/>
        <v>0</v>
      </c>
      <c r="D167" s="46"/>
      <c r="E167" s="47"/>
      <c r="F167" s="47"/>
      <c r="G167" s="47"/>
      <c r="H167" s="36">
        <f t="shared" si="165"/>
        <v>0</v>
      </c>
      <c r="I167" s="17"/>
      <c r="J167" s="17"/>
      <c r="K167" s="17"/>
      <c r="L167" s="17"/>
      <c r="M167" s="36">
        <f t="shared" si="161"/>
        <v>0</v>
      </c>
      <c r="N167" s="17"/>
      <c r="O167" s="17"/>
      <c r="P167" s="17"/>
      <c r="Q167" s="17"/>
      <c r="R167" s="36">
        <f t="shared" si="162"/>
        <v>0</v>
      </c>
      <c r="S167" s="17"/>
      <c r="T167" s="17"/>
      <c r="U167" s="17"/>
      <c r="V167" s="17"/>
      <c r="W167" s="36">
        <f t="shared" si="163"/>
        <v>0</v>
      </c>
      <c r="X167" s="17"/>
      <c r="Y167" s="17"/>
      <c r="Z167" s="17"/>
      <c r="AA167" s="17"/>
      <c r="AB167" s="36">
        <f t="shared" si="164"/>
        <v>0</v>
      </c>
    </row>
    <row r="168" ht="12.75" customHeight="1">
      <c r="A168" s="18">
        <v>134.0</v>
      </c>
      <c r="B168" s="16" t="s">
        <v>215</v>
      </c>
      <c r="C168" s="35">
        <f t="shared" si="160"/>
        <v>0.81</v>
      </c>
      <c r="D168" s="30">
        <v>0.21</v>
      </c>
      <c r="E168" s="49">
        <v>0.2</v>
      </c>
      <c r="F168" s="49">
        <v>0.2</v>
      </c>
      <c r="G168" s="49">
        <v>0.2</v>
      </c>
      <c r="H168" s="36">
        <f t="shared" si="165"/>
        <v>0.81</v>
      </c>
      <c r="I168" s="17"/>
      <c r="J168" s="17"/>
      <c r="K168" s="17"/>
      <c r="L168" s="17"/>
      <c r="M168" s="36">
        <f t="shared" si="161"/>
        <v>0</v>
      </c>
      <c r="N168" s="17"/>
      <c r="O168" s="17"/>
      <c r="P168" s="17"/>
      <c r="Q168" s="17"/>
      <c r="R168" s="36">
        <f t="shared" si="162"/>
        <v>0</v>
      </c>
      <c r="S168" s="17"/>
      <c r="T168" s="17"/>
      <c r="U168" s="17"/>
      <c r="V168" s="17"/>
      <c r="W168" s="36">
        <f t="shared" si="163"/>
        <v>0</v>
      </c>
      <c r="X168" s="17"/>
      <c r="Y168" s="17"/>
      <c r="Z168" s="17"/>
      <c r="AA168" s="17"/>
      <c r="AB168" s="36">
        <f t="shared" si="164"/>
        <v>0</v>
      </c>
    </row>
    <row r="169" ht="12.75" customHeight="1">
      <c r="A169" s="18">
        <v>135.0</v>
      </c>
      <c r="B169" s="16" t="s">
        <v>216</v>
      </c>
      <c r="C169" s="35">
        <f t="shared" si="160"/>
        <v>0</v>
      </c>
      <c r="D169" s="17"/>
      <c r="E169" s="17"/>
      <c r="F169" s="17"/>
      <c r="G169" s="17"/>
      <c r="H169" s="36">
        <f t="shared" si="165"/>
        <v>0</v>
      </c>
      <c r="I169" s="17"/>
      <c r="J169" s="17"/>
      <c r="K169" s="17"/>
      <c r="L169" s="17"/>
      <c r="M169" s="36">
        <f t="shared" si="161"/>
        <v>0</v>
      </c>
      <c r="N169" s="17"/>
      <c r="O169" s="17"/>
      <c r="P169" s="17"/>
      <c r="Q169" s="17"/>
      <c r="R169" s="36">
        <f t="shared" si="162"/>
        <v>0</v>
      </c>
      <c r="S169" s="17"/>
      <c r="T169" s="17"/>
      <c r="U169" s="17"/>
      <c r="V169" s="17"/>
      <c r="W169" s="36">
        <f t="shared" si="163"/>
        <v>0</v>
      </c>
      <c r="X169" s="17"/>
      <c r="Y169" s="17"/>
      <c r="Z169" s="17"/>
      <c r="AA169" s="17"/>
      <c r="AB169" s="36">
        <f t="shared" si="164"/>
        <v>0</v>
      </c>
    </row>
    <row r="170" ht="12.75" customHeight="1">
      <c r="A170" s="18">
        <v>136.0</v>
      </c>
      <c r="B170" s="16" t="s">
        <v>217</v>
      </c>
      <c r="C170" s="35">
        <f t="shared" si="160"/>
        <v>0</v>
      </c>
      <c r="D170" s="17"/>
      <c r="E170" s="17"/>
      <c r="F170" s="17"/>
      <c r="G170" s="17"/>
      <c r="H170" s="36">
        <f t="shared" si="165"/>
        <v>0</v>
      </c>
      <c r="I170" s="17"/>
      <c r="J170" s="17"/>
      <c r="K170" s="17"/>
      <c r="L170" s="17"/>
      <c r="M170" s="36">
        <f t="shared" si="161"/>
        <v>0</v>
      </c>
      <c r="N170" s="17"/>
      <c r="O170" s="17"/>
      <c r="P170" s="17"/>
      <c r="Q170" s="17"/>
      <c r="R170" s="36">
        <f t="shared" si="162"/>
        <v>0</v>
      </c>
      <c r="S170" s="17"/>
      <c r="T170" s="17"/>
      <c r="U170" s="17"/>
      <c r="V170" s="17"/>
      <c r="W170" s="36">
        <f t="shared" si="163"/>
        <v>0</v>
      </c>
      <c r="X170" s="17"/>
      <c r="Y170" s="17"/>
      <c r="Z170" s="17"/>
      <c r="AA170" s="17"/>
      <c r="AB170" s="36">
        <f t="shared" si="164"/>
        <v>0</v>
      </c>
    </row>
    <row r="171" ht="12.75" customHeight="1">
      <c r="A171" s="12" t="s">
        <v>218</v>
      </c>
      <c r="B171" s="13" t="s">
        <v>219</v>
      </c>
      <c r="C171" s="14">
        <f t="shared" ref="C171:AB171" si="166">SUM(C172:C173)</f>
        <v>3.32</v>
      </c>
      <c r="D171" s="14">
        <f t="shared" si="166"/>
        <v>0.83</v>
      </c>
      <c r="E171" s="14">
        <f t="shared" si="166"/>
        <v>0.83</v>
      </c>
      <c r="F171" s="14">
        <f t="shared" si="166"/>
        <v>0.83</v>
      </c>
      <c r="G171" s="14">
        <f t="shared" si="166"/>
        <v>0.83</v>
      </c>
      <c r="H171" s="14">
        <f t="shared" si="166"/>
        <v>3.32</v>
      </c>
      <c r="I171" s="14">
        <f t="shared" si="166"/>
        <v>0</v>
      </c>
      <c r="J171" s="14">
        <f t="shared" si="166"/>
        <v>0</v>
      </c>
      <c r="K171" s="14">
        <f t="shared" si="166"/>
        <v>0</v>
      </c>
      <c r="L171" s="14">
        <f t="shared" si="166"/>
        <v>0</v>
      </c>
      <c r="M171" s="14">
        <f t="shared" si="166"/>
        <v>0</v>
      </c>
      <c r="N171" s="14">
        <f t="shared" si="166"/>
        <v>0</v>
      </c>
      <c r="O171" s="14">
        <f t="shared" si="166"/>
        <v>0</v>
      </c>
      <c r="P171" s="14">
        <f t="shared" si="166"/>
        <v>0</v>
      </c>
      <c r="Q171" s="14">
        <f t="shared" si="166"/>
        <v>0</v>
      </c>
      <c r="R171" s="14">
        <f t="shared" si="166"/>
        <v>0</v>
      </c>
      <c r="S171" s="14">
        <f t="shared" si="166"/>
        <v>0</v>
      </c>
      <c r="T171" s="14">
        <f t="shared" si="166"/>
        <v>0</v>
      </c>
      <c r="U171" s="14">
        <f t="shared" si="166"/>
        <v>0</v>
      </c>
      <c r="V171" s="14">
        <f t="shared" si="166"/>
        <v>0</v>
      </c>
      <c r="W171" s="14">
        <f t="shared" si="166"/>
        <v>0</v>
      </c>
      <c r="X171" s="14">
        <f t="shared" si="166"/>
        <v>0</v>
      </c>
      <c r="Y171" s="14">
        <f t="shared" si="166"/>
        <v>0</v>
      </c>
      <c r="Z171" s="14">
        <f t="shared" si="166"/>
        <v>0</v>
      </c>
      <c r="AA171" s="14">
        <f t="shared" si="166"/>
        <v>0</v>
      </c>
      <c r="AB171" s="14">
        <f t="shared" si="166"/>
        <v>0</v>
      </c>
    </row>
    <row r="172" ht="12.75" customHeight="1">
      <c r="A172" s="18">
        <v>137.0</v>
      </c>
      <c r="B172" s="16" t="s">
        <v>220</v>
      </c>
      <c r="C172" s="35">
        <f t="shared" ref="C172:C173" si="167">H172+M172+R172+W172+AB172</f>
        <v>3.32</v>
      </c>
      <c r="D172" s="29">
        <v>0.83</v>
      </c>
      <c r="E172" s="48">
        <v>0.83</v>
      </c>
      <c r="F172" s="48">
        <v>0.83</v>
      </c>
      <c r="G172" s="48">
        <v>0.83</v>
      </c>
      <c r="H172" s="36">
        <f t="shared" ref="H172:H173" si="168">SUM(D172:G172)</f>
        <v>3.32</v>
      </c>
      <c r="I172" s="17"/>
      <c r="J172" s="17"/>
      <c r="K172" s="17"/>
      <c r="L172" s="17"/>
      <c r="M172" s="36">
        <f t="shared" ref="M172:M173" si="169">SUM(I172:L172)</f>
        <v>0</v>
      </c>
      <c r="N172" s="17"/>
      <c r="O172" s="17"/>
      <c r="P172" s="17"/>
      <c r="Q172" s="17"/>
      <c r="R172" s="36">
        <f t="shared" ref="R172:R173" si="170">SUM(N172:Q172)</f>
        <v>0</v>
      </c>
      <c r="S172" s="17"/>
      <c r="T172" s="17"/>
      <c r="U172" s="17"/>
      <c r="V172" s="17"/>
      <c r="W172" s="36">
        <f t="shared" ref="W172:W173" si="171">SUM(S172:V172)</f>
        <v>0</v>
      </c>
      <c r="X172" s="17"/>
      <c r="Y172" s="17"/>
      <c r="Z172" s="17"/>
      <c r="AA172" s="17"/>
      <c r="AB172" s="36">
        <f t="shared" ref="AB172:AB173" si="172">SUM(X172:AA172)</f>
        <v>0</v>
      </c>
    </row>
    <row r="173" ht="12.75" customHeight="1">
      <c r="A173" s="18">
        <v>138.0</v>
      </c>
      <c r="B173" s="16" t="s">
        <v>221</v>
      </c>
      <c r="C173" s="35">
        <f t="shared" si="167"/>
        <v>0</v>
      </c>
      <c r="D173" s="17"/>
      <c r="E173" s="17"/>
      <c r="F173" s="17"/>
      <c r="G173" s="17"/>
      <c r="H173" s="36">
        <f t="shared" si="168"/>
        <v>0</v>
      </c>
      <c r="I173" s="17"/>
      <c r="J173" s="17"/>
      <c r="K173" s="17"/>
      <c r="L173" s="17"/>
      <c r="M173" s="36">
        <f t="shared" si="169"/>
        <v>0</v>
      </c>
      <c r="N173" s="17"/>
      <c r="O173" s="17"/>
      <c r="P173" s="17"/>
      <c r="Q173" s="17"/>
      <c r="R173" s="36">
        <f t="shared" si="170"/>
        <v>0</v>
      </c>
      <c r="S173" s="17"/>
      <c r="T173" s="17"/>
      <c r="U173" s="17"/>
      <c r="V173" s="17"/>
      <c r="W173" s="36">
        <f t="shared" si="171"/>
        <v>0</v>
      </c>
      <c r="X173" s="17"/>
      <c r="Y173" s="17"/>
      <c r="Z173" s="17"/>
      <c r="AA173" s="17"/>
      <c r="AB173" s="36">
        <f t="shared" si="172"/>
        <v>0</v>
      </c>
    </row>
    <row r="174" ht="12.75" customHeight="1">
      <c r="A174" s="12" t="s">
        <v>222</v>
      </c>
      <c r="B174" s="13" t="s">
        <v>223</v>
      </c>
      <c r="C174" s="14">
        <f t="shared" ref="C174:AB174" si="173">SUM(C175:C177)</f>
        <v>0.005</v>
      </c>
      <c r="D174" s="14">
        <f t="shared" si="173"/>
        <v>0</v>
      </c>
      <c r="E174" s="14">
        <f t="shared" si="173"/>
        <v>0</v>
      </c>
      <c r="F174" s="14">
        <f t="shared" si="173"/>
        <v>0</v>
      </c>
      <c r="G174" s="14">
        <f t="shared" si="173"/>
        <v>0</v>
      </c>
      <c r="H174" s="14">
        <f t="shared" si="173"/>
        <v>0</v>
      </c>
      <c r="I174" s="14">
        <f t="shared" si="173"/>
        <v>0</v>
      </c>
      <c r="J174" s="14">
        <f t="shared" si="173"/>
        <v>0.005</v>
      </c>
      <c r="K174" s="14">
        <f t="shared" si="173"/>
        <v>0</v>
      </c>
      <c r="L174" s="14">
        <f t="shared" si="173"/>
        <v>0</v>
      </c>
      <c r="M174" s="14">
        <f t="shared" si="173"/>
        <v>0.005</v>
      </c>
      <c r="N174" s="14">
        <f t="shared" si="173"/>
        <v>0</v>
      </c>
      <c r="O174" s="14">
        <f t="shared" si="173"/>
        <v>0</v>
      </c>
      <c r="P174" s="14">
        <f t="shared" si="173"/>
        <v>0</v>
      </c>
      <c r="Q174" s="14">
        <f t="shared" si="173"/>
        <v>0</v>
      </c>
      <c r="R174" s="14">
        <f t="shared" si="173"/>
        <v>0</v>
      </c>
      <c r="S174" s="14">
        <f t="shared" si="173"/>
        <v>0</v>
      </c>
      <c r="T174" s="14">
        <f t="shared" si="173"/>
        <v>0</v>
      </c>
      <c r="U174" s="14">
        <f t="shared" si="173"/>
        <v>0</v>
      </c>
      <c r="V174" s="14">
        <f t="shared" si="173"/>
        <v>0</v>
      </c>
      <c r="W174" s="14">
        <f t="shared" si="173"/>
        <v>0</v>
      </c>
      <c r="X174" s="14">
        <f t="shared" si="173"/>
        <v>0</v>
      </c>
      <c r="Y174" s="14">
        <f t="shared" si="173"/>
        <v>0</v>
      </c>
      <c r="Z174" s="14">
        <f t="shared" si="173"/>
        <v>0</v>
      </c>
      <c r="AA174" s="14">
        <f t="shared" si="173"/>
        <v>0</v>
      </c>
      <c r="AB174" s="14">
        <f t="shared" si="173"/>
        <v>0</v>
      </c>
    </row>
    <row r="175" ht="12.75" customHeight="1">
      <c r="A175" s="18">
        <v>139.0</v>
      </c>
      <c r="B175" s="16" t="s">
        <v>224</v>
      </c>
      <c r="C175" s="35">
        <f t="shared" ref="C175:C177" si="174">H175+M175+R175+W175+AB175</f>
        <v>0</v>
      </c>
      <c r="D175" s="19">
        <v>0.0</v>
      </c>
      <c r="E175" s="19">
        <v>0.0</v>
      </c>
      <c r="F175" s="19">
        <v>0.0</v>
      </c>
      <c r="G175" s="19">
        <v>0.0</v>
      </c>
      <c r="H175" s="36">
        <f t="shared" ref="H175:H177" si="175">SUM(D175:G175)</f>
        <v>0</v>
      </c>
      <c r="I175" s="19">
        <v>0.0</v>
      </c>
      <c r="J175" s="19">
        <v>0.0</v>
      </c>
      <c r="K175" s="19">
        <v>0.0</v>
      </c>
      <c r="L175" s="19">
        <v>0.0</v>
      </c>
      <c r="M175" s="36">
        <f t="shared" ref="M175:M177" si="176">SUM(I175:L175)</f>
        <v>0</v>
      </c>
      <c r="N175" s="19">
        <v>0.0</v>
      </c>
      <c r="O175" s="19">
        <v>0.0</v>
      </c>
      <c r="P175" s="19">
        <v>0.0</v>
      </c>
      <c r="Q175" s="19">
        <v>0.0</v>
      </c>
      <c r="R175" s="36">
        <f t="shared" ref="R175:R177" si="177">SUM(N175:Q175)</f>
        <v>0</v>
      </c>
      <c r="S175" s="19">
        <v>0.0</v>
      </c>
      <c r="T175" s="19">
        <v>0.0</v>
      </c>
      <c r="U175" s="19">
        <v>0.0</v>
      </c>
      <c r="V175" s="19">
        <v>0.0</v>
      </c>
      <c r="W175" s="36">
        <f t="shared" ref="W175:W177" si="178">SUM(S175:V175)</f>
        <v>0</v>
      </c>
      <c r="X175" s="19">
        <v>0.0</v>
      </c>
      <c r="Y175" s="19">
        <v>0.0</v>
      </c>
      <c r="Z175" s="19">
        <v>0.0</v>
      </c>
      <c r="AA175" s="19">
        <v>0.0</v>
      </c>
      <c r="AB175" s="36">
        <f t="shared" ref="AB175:AB177" si="179">SUM(X175:AA175)</f>
        <v>0</v>
      </c>
    </row>
    <row r="176" ht="12.75" customHeight="1">
      <c r="A176" s="18">
        <v>140.0</v>
      </c>
      <c r="B176" s="16" t="s">
        <v>225</v>
      </c>
      <c r="C176" s="35">
        <f t="shared" si="174"/>
        <v>0.005</v>
      </c>
      <c r="D176" s="19">
        <v>0.0</v>
      </c>
      <c r="E176" s="19">
        <v>0.0</v>
      </c>
      <c r="F176" s="19">
        <v>0.0</v>
      </c>
      <c r="G176" s="19">
        <v>0.0</v>
      </c>
      <c r="H176" s="36">
        <f t="shared" si="175"/>
        <v>0</v>
      </c>
      <c r="I176" s="19">
        <v>0.0</v>
      </c>
      <c r="J176" s="19">
        <v>0.005</v>
      </c>
      <c r="K176" s="19">
        <v>0.0</v>
      </c>
      <c r="L176" s="19">
        <v>0.0</v>
      </c>
      <c r="M176" s="36">
        <f t="shared" si="176"/>
        <v>0.005</v>
      </c>
      <c r="N176" s="19">
        <v>0.0</v>
      </c>
      <c r="O176" s="19">
        <v>0.0</v>
      </c>
      <c r="P176" s="19">
        <v>0.0</v>
      </c>
      <c r="Q176" s="19">
        <v>0.0</v>
      </c>
      <c r="R176" s="36">
        <f t="shared" si="177"/>
        <v>0</v>
      </c>
      <c r="S176" s="19">
        <v>0.0</v>
      </c>
      <c r="T176" s="19">
        <v>0.0</v>
      </c>
      <c r="U176" s="19">
        <v>0.0</v>
      </c>
      <c r="V176" s="19">
        <v>0.0</v>
      </c>
      <c r="W176" s="36">
        <f t="shared" si="178"/>
        <v>0</v>
      </c>
      <c r="X176" s="19">
        <v>0.0</v>
      </c>
      <c r="Y176" s="19">
        <v>0.0</v>
      </c>
      <c r="Z176" s="19">
        <v>0.0</v>
      </c>
      <c r="AA176" s="19">
        <v>0.0</v>
      </c>
      <c r="AB176" s="36">
        <f t="shared" si="179"/>
        <v>0</v>
      </c>
    </row>
    <row r="177" ht="12.75" customHeight="1">
      <c r="A177" s="18">
        <v>141.0</v>
      </c>
      <c r="B177" s="16" t="s">
        <v>226</v>
      </c>
      <c r="C177" s="35">
        <f t="shared" si="174"/>
        <v>0</v>
      </c>
      <c r="D177" s="19">
        <v>0.0</v>
      </c>
      <c r="E177" s="19">
        <v>0.0</v>
      </c>
      <c r="F177" s="19">
        <v>0.0</v>
      </c>
      <c r="G177" s="19">
        <v>0.0</v>
      </c>
      <c r="H177" s="36">
        <f t="shared" si="175"/>
        <v>0</v>
      </c>
      <c r="I177" s="19">
        <v>0.0</v>
      </c>
      <c r="J177" s="19">
        <v>0.0</v>
      </c>
      <c r="K177" s="19">
        <v>0.0</v>
      </c>
      <c r="L177" s="19">
        <v>0.0</v>
      </c>
      <c r="M177" s="36">
        <f t="shared" si="176"/>
        <v>0</v>
      </c>
      <c r="N177" s="19">
        <v>0.0</v>
      </c>
      <c r="O177" s="19">
        <v>0.0</v>
      </c>
      <c r="P177" s="19">
        <v>0.0</v>
      </c>
      <c r="Q177" s="19">
        <v>0.0</v>
      </c>
      <c r="R177" s="36">
        <f t="shared" si="177"/>
        <v>0</v>
      </c>
      <c r="S177" s="19">
        <v>0.0</v>
      </c>
      <c r="T177" s="19">
        <v>0.0</v>
      </c>
      <c r="U177" s="19">
        <v>0.0</v>
      </c>
      <c r="V177" s="19">
        <v>0.0</v>
      </c>
      <c r="W177" s="36">
        <f t="shared" si="178"/>
        <v>0</v>
      </c>
      <c r="X177" s="19">
        <v>0.0</v>
      </c>
      <c r="Y177" s="19">
        <v>0.0</v>
      </c>
      <c r="Z177" s="19">
        <v>0.0</v>
      </c>
      <c r="AA177" s="19">
        <v>0.0</v>
      </c>
      <c r="AB177" s="36">
        <f t="shared" si="179"/>
        <v>0</v>
      </c>
    </row>
    <row r="178" ht="12.75" customHeight="1">
      <c r="A178" s="12" t="s">
        <v>227</v>
      </c>
      <c r="B178" s="13" t="s">
        <v>228</v>
      </c>
      <c r="C178" s="14">
        <f t="shared" ref="C178:AB178" si="180">SUM(C179:C183)</f>
        <v>2</v>
      </c>
      <c r="D178" s="14">
        <f t="shared" si="180"/>
        <v>0.5</v>
      </c>
      <c r="E178" s="14">
        <f t="shared" si="180"/>
        <v>0.5</v>
      </c>
      <c r="F178" s="14">
        <f t="shared" si="180"/>
        <v>0.5</v>
      </c>
      <c r="G178" s="14">
        <f t="shared" si="180"/>
        <v>0.5</v>
      </c>
      <c r="H178" s="14">
        <f t="shared" si="180"/>
        <v>2</v>
      </c>
      <c r="I178" s="14">
        <f t="shared" si="180"/>
        <v>0</v>
      </c>
      <c r="J178" s="14">
        <f t="shared" si="180"/>
        <v>0</v>
      </c>
      <c r="K178" s="14">
        <f t="shared" si="180"/>
        <v>0</v>
      </c>
      <c r="L178" s="14">
        <f t="shared" si="180"/>
        <v>0</v>
      </c>
      <c r="M178" s="14">
        <f t="shared" si="180"/>
        <v>0</v>
      </c>
      <c r="N178" s="14">
        <f t="shared" si="180"/>
        <v>0</v>
      </c>
      <c r="O178" s="14">
        <f t="shared" si="180"/>
        <v>0</v>
      </c>
      <c r="P178" s="14">
        <f t="shared" si="180"/>
        <v>0</v>
      </c>
      <c r="Q178" s="14">
        <f t="shared" si="180"/>
        <v>0</v>
      </c>
      <c r="R178" s="14">
        <f t="shared" si="180"/>
        <v>0</v>
      </c>
      <c r="S178" s="14">
        <f t="shared" si="180"/>
        <v>0</v>
      </c>
      <c r="T178" s="14">
        <f t="shared" si="180"/>
        <v>0</v>
      </c>
      <c r="U178" s="14">
        <f t="shared" si="180"/>
        <v>0</v>
      </c>
      <c r="V178" s="14">
        <f t="shared" si="180"/>
        <v>0</v>
      </c>
      <c r="W178" s="14">
        <f t="shared" si="180"/>
        <v>0</v>
      </c>
      <c r="X178" s="14">
        <f t="shared" si="180"/>
        <v>0</v>
      </c>
      <c r="Y178" s="14">
        <f t="shared" si="180"/>
        <v>0</v>
      </c>
      <c r="Z178" s="14">
        <f t="shared" si="180"/>
        <v>0</v>
      </c>
      <c r="AA178" s="14">
        <f t="shared" si="180"/>
        <v>0</v>
      </c>
      <c r="AB178" s="14">
        <f t="shared" si="180"/>
        <v>0</v>
      </c>
    </row>
    <row r="179" ht="12.75" customHeight="1">
      <c r="A179" s="18">
        <v>142.1</v>
      </c>
      <c r="B179" s="16" t="s">
        <v>229</v>
      </c>
      <c r="C179" s="35">
        <f t="shared" ref="C179:C183" si="181">H179+M179+R179+W179+AB179</f>
        <v>0</v>
      </c>
      <c r="D179" s="17"/>
      <c r="E179" s="17"/>
      <c r="F179" s="17"/>
      <c r="G179" s="17"/>
      <c r="H179" s="36">
        <f t="shared" ref="H179:H183" si="182">SUM(D179:G179)</f>
        <v>0</v>
      </c>
      <c r="I179" s="17"/>
      <c r="J179" s="17"/>
      <c r="K179" s="17"/>
      <c r="L179" s="17"/>
      <c r="M179" s="36">
        <f t="shared" ref="M179:M183" si="183">SUM(I179:L179)</f>
        <v>0</v>
      </c>
      <c r="N179" s="17"/>
      <c r="O179" s="17"/>
      <c r="P179" s="17"/>
      <c r="Q179" s="17"/>
      <c r="R179" s="36">
        <f t="shared" ref="R179:R183" si="184">SUM(N179:Q179)</f>
        <v>0</v>
      </c>
      <c r="S179" s="17"/>
      <c r="T179" s="17"/>
      <c r="U179" s="17"/>
      <c r="V179" s="17"/>
      <c r="W179" s="36">
        <f t="shared" ref="W179:W183" si="185">SUM(S179:V179)</f>
        <v>0</v>
      </c>
      <c r="X179" s="17"/>
      <c r="Y179" s="17"/>
      <c r="Z179" s="17"/>
      <c r="AA179" s="17"/>
      <c r="AB179" s="36">
        <f t="shared" ref="AB179:AB183" si="186">SUM(X179:AA179)</f>
        <v>0</v>
      </c>
    </row>
    <row r="180" ht="12.75" customHeight="1">
      <c r="A180" s="18">
        <v>142.2</v>
      </c>
      <c r="B180" s="16" t="s">
        <v>230</v>
      </c>
      <c r="C180" s="35">
        <f t="shared" si="181"/>
        <v>0</v>
      </c>
      <c r="D180" s="17"/>
      <c r="E180" s="17"/>
      <c r="F180" s="17"/>
      <c r="G180" s="17"/>
      <c r="H180" s="36">
        <f t="shared" si="182"/>
        <v>0</v>
      </c>
      <c r="I180" s="17"/>
      <c r="J180" s="17"/>
      <c r="K180" s="17"/>
      <c r="L180" s="17"/>
      <c r="M180" s="36">
        <f t="shared" si="183"/>
        <v>0</v>
      </c>
      <c r="N180" s="17"/>
      <c r="O180" s="17"/>
      <c r="P180" s="17"/>
      <c r="Q180" s="17"/>
      <c r="R180" s="36">
        <f t="shared" si="184"/>
        <v>0</v>
      </c>
      <c r="S180" s="17"/>
      <c r="T180" s="17"/>
      <c r="U180" s="17"/>
      <c r="V180" s="17"/>
      <c r="W180" s="36">
        <f t="shared" si="185"/>
        <v>0</v>
      </c>
      <c r="X180" s="17"/>
      <c r="Y180" s="17"/>
      <c r="Z180" s="17"/>
      <c r="AA180" s="17"/>
      <c r="AB180" s="36">
        <f t="shared" si="186"/>
        <v>0</v>
      </c>
    </row>
    <row r="181" ht="12.75" customHeight="1">
      <c r="A181" s="18">
        <v>143.0</v>
      </c>
      <c r="B181" s="16" t="s">
        <v>231</v>
      </c>
      <c r="C181" s="35">
        <f t="shared" si="181"/>
        <v>0</v>
      </c>
      <c r="D181" s="17"/>
      <c r="E181" s="17"/>
      <c r="F181" s="17"/>
      <c r="G181" s="17"/>
      <c r="H181" s="36">
        <f t="shared" si="182"/>
        <v>0</v>
      </c>
      <c r="I181" s="17"/>
      <c r="J181" s="17"/>
      <c r="K181" s="17"/>
      <c r="L181" s="17"/>
      <c r="M181" s="36">
        <f t="shared" si="183"/>
        <v>0</v>
      </c>
      <c r="N181" s="17"/>
      <c r="O181" s="17"/>
      <c r="P181" s="17"/>
      <c r="Q181" s="17"/>
      <c r="R181" s="36">
        <f t="shared" si="184"/>
        <v>0</v>
      </c>
      <c r="S181" s="17"/>
      <c r="T181" s="17"/>
      <c r="U181" s="17"/>
      <c r="V181" s="17"/>
      <c r="W181" s="36">
        <f t="shared" si="185"/>
        <v>0</v>
      </c>
      <c r="X181" s="17"/>
      <c r="Y181" s="17"/>
      <c r="Z181" s="17"/>
      <c r="AA181" s="17"/>
      <c r="AB181" s="36">
        <f t="shared" si="186"/>
        <v>0</v>
      </c>
    </row>
    <row r="182" ht="12.75" customHeight="1">
      <c r="A182" s="18">
        <v>144.0</v>
      </c>
      <c r="B182" s="16" t="s">
        <v>232</v>
      </c>
      <c r="C182" s="35">
        <f t="shared" si="181"/>
        <v>2</v>
      </c>
      <c r="D182" s="29">
        <v>0.5</v>
      </c>
      <c r="E182" s="48">
        <v>0.5</v>
      </c>
      <c r="F182" s="48">
        <v>0.5</v>
      </c>
      <c r="G182" s="48">
        <v>0.5</v>
      </c>
      <c r="H182" s="36">
        <f t="shared" si="182"/>
        <v>2</v>
      </c>
      <c r="I182" s="17"/>
      <c r="J182" s="17"/>
      <c r="K182" s="17"/>
      <c r="L182" s="17"/>
      <c r="M182" s="36">
        <f t="shared" si="183"/>
        <v>0</v>
      </c>
      <c r="N182" s="17"/>
      <c r="O182" s="17"/>
      <c r="P182" s="17"/>
      <c r="Q182" s="17"/>
      <c r="R182" s="36">
        <f t="shared" si="184"/>
        <v>0</v>
      </c>
      <c r="S182" s="17"/>
      <c r="T182" s="17"/>
      <c r="U182" s="17"/>
      <c r="V182" s="17"/>
      <c r="W182" s="36">
        <f t="shared" si="185"/>
        <v>0</v>
      </c>
      <c r="X182" s="17"/>
      <c r="Y182" s="17"/>
      <c r="Z182" s="17"/>
      <c r="AA182" s="17"/>
      <c r="AB182" s="36">
        <f t="shared" si="186"/>
        <v>0</v>
      </c>
    </row>
    <row r="183" ht="12.75" customHeight="1">
      <c r="A183" s="18">
        <v>145.0</v>
      </c>
      <c r="B183" s="16" t="s">
        <v>233</v>
      </c>
      <c r="C183" s="35">
        <f t="shared" si="181"/>
        <v>0</v>
      </c>
      <c r="D183" s="17"/>
      <c r="E183" s="17"/>
      <c r="F183" s="17"/>
      <c r="G183" s="17"/>
      <c r="H183" s="36">
        <f t="shared" si="182"/>
        <v>0</v>
      </c>
      <c r="I183" s="17"/>
      <c r="J183" s="17"/>
      <c r="K183" s="17"/>
      <c r="L183" s="17"/>
      <c r="M183" s="36">
        <f t="shared" si="183"/>
        <v>0</v>
      </c>
      <c r="N183" s="17"/>
      <c r="O183" s="17"/>
      <c r="P183" s="17"/>
      <c r="Q183" s="17"/>
      <c r="R183" s="36">
        <f t="shared" si="184"/>
        <v>0</v>
      </c>
      <c r="S183" s="17"/>
      <c r="T183" s="17"/>
      <c r="U183" s="17"/>
      <c r="V183" s="17"/>
      <c r="W183" s="36">
        <f t="shared" si="185"/>
        <v>0</v>
      </c>
      <c r="X183" s="17"/>
      <c r="Y183" s="17"/>
      <c r="Z183" s="17"/>
      <c r="AA183" s="17"/>
      <c r="AB183" s="36">
        <f t="shared" si="186"/>
        <v>0</v>
      </c>
    </row>
    <row r="184" ht="12.75" customHeight="1">
      <c r="A184" s="12" t="s">
        <v>234</v>
      </c>
      <c r="B184" s="13" t="s">
        <v>235</v>
      </c>
      <c r="C184" s="14">
        <f t="shared" ref="C184:AB184" si="187">C185</f>
        <v>1</v>
      </c>
      <c r="D184" s="14" t="str">
        <f t="shared" si="187"/>
        <v/>
      </c>
      <c r="E184" s="14">
        <f t="shared" si="187"/>
        <v>1</v>
      </c>
      <c r="F184" s="14" t="str">
        <f t="shared" si="187"/>
        <v/>
      </c>
      <c r="G184" s="14" t="str">
        <f t="shared" si="187"/>
        <v/>
      </c>
      <c r="H184" s="14">
        <f t="shared" si="187"/>
        <v>1</v>
      </c>
      <c r="I184" s="14" t="str">
        <f t="shared" si="187"/>
        <v/>
      </c>
      <c r="J184" s="14" t="str">
        <f t="shared" si="187"/>
        <v/>
      </c>
      <c r="K184" s="14" t="str">
        <f t="shared" si="187"/>
        <v/>
      </c>
      <c r="L184" s="14" t="str">
        <f t="shared" si="187"/>
        <v/>
      </c>
      <c r="M184" s="14">
        <f t="shared" si="187"/>
        <v>0</v>
      </c>
      <c r="N184" s="14" t="str">
        <f t="shared" si="187"/>
        <v/>
      </c>
      <c r="O184" s="14" t="str">
        <f t="shared" si="187"/>
        <v/>
      </c>
      <c r="P184" s="14" t="str">
        <f t="shared" si="187"/>
        <v/>
      </c>
      <c r="Q184" s="14" t="str">
        <f t="shared" si="187"/>
        <v/>
      </c>
      <c r="R184" s="14">
        <f t="shared" si="187"/>
        <v>0</v>
      </c>
      <c r="S184" s="14" t="str">
        <f t="shared" si="187"/>
        <v/>
      </c>
      <c r="T184" s="14" t="str">
        <f t="shared" si="187"/>
        <v/>
      </c>
      <c r="U184" s="14" t="str">
        <f t="shared" si="187"/>
        <v/>
      </c>
      <c r="V184" s="14" t="str">
        <f t="shared" si="187"/>
        <v/>
      </c>
      <c r="W184" s="14">
        <f t="shared" si="187"/>
        <v>0</v>
      </c>
      <c r="X184" s="14" t="str">
        <f t="shared" si="187"/>
        <v/>
      </c>
      <c r="Y184" s="14" t="str">
        <f t="shared" si="187"/>
        <v/>
      </c>
      <c r="Z184" s="14" t="str">
        <f t="shared" si="187"/>
        <v/>
      </c>
      <c r="AA184" s="14" t="str">
        <f t="shared" si="187"/>
        <v/>
      </c>
      <c r="AB184" s="14">
        <f t="shared" si="187"/>
        <v>0</v>
      </c>
    </row>
    <row r="185" ht="12.75" customHeight="1">
      <c r="A185" s="18">
        <v>146.0</v>
      </c>
      <c r="B185" s="16" t="s">
        <v>236</v>
      </c>
      <c r="C185" s="35">
        <f>H185+M185+R185+W185+AB185</f>
        <v>1</v>
      </c>
      <c r="D185" s="17"/>
      <c r="E185" s="29">
        <v>1.0</v>
      </c>
      <c r="F185" s="17"/>
      <c r="G185" s="17"/>
      <c r="H185" s="36">
        <f>SUM(D185:G185)</f>
        <v>1</v>
      </c>
      <c r="I185" s="17"/>
      <c r="J185" s="17"/>
      <c r="K185" s="17"/>
      <c r="L185" s="17"/>
      <c r="M185" s="36">
        <f>SUM(I185:L185)</f>
        <v>0</v>
      </c>
      <c r="N185" s="17"/>
      <c r="O185" s="17"/>
      <c r="P185" s="17"/>
      <c r="Q185" s="17"/>
      <c r="R185" s="36">
        <f>SUM(N185:Q185)</f>
        <v>0</v>
      </c>
      <c r="S185" s="17"/>
      <c r="T185" s="17"/>
      <c r="U185" s="17"/>
      <c r="V185" s="17"/>
      <c r="W185" s="36">
        <f>SUM(S185:V185)</f>
        <v>0</v>
      </c>
      <c r="X185" s="17"/>
      <c r="Y185" s="17"/>
      <c r="Z185" s="17"/>
      <c r="AA185" s="17"/>
      <c r="AB185" s="36">
        <f>SUM(X185:AA185)</f>
        <v>0</v>
      </c>
    </row>
    <row r="186" ht="12.75" customHeight="1">
      <c r="A186" s="12" t="s">
        <v>237</v>
      </c>
      <c r="B186" s="13" t="s">
        <v>238</v>
      </c>
      <c r="C186" s="14">
        <f t="shared" ref="C186:AB186" si="188">C187</f>
        <v>0</v>
      </c>
      <c r="D186" s="14" t="str">
        <f t="shared" si="188"/>
        <v/>
      </c>
      <c r="E186" s="14" t="str">
        <f t="shared" si="188"/>
        <v/>
      </c>
      <c r="F186" s="14" t="str">
        <f t="shared" si="188"/>
        <v/>
      </c>
      <c r="G186" s="14" t="str">
        <f t="shared" si="188"/>
        <v/>
      </c>
      <c r="H186" s="14">
        <f t="shared" si="188"/>
        <v>0</v>
      </c>
      <c r="I186" s="14" t="str">
        <f t="shared" si="188"/>
        <v/>
      </c>
      <c r="J186" s="14" t="str">
        <f t="shared" si="188"/>
        <v/>
      </c>
      <c r="K186" s="14" t="str">
        <f t="shared" si="188"/>
        <v/>
      </c>
      <c r="L186" s="14" t="str">
        <f t="shared" si="188"/>
        <v/>
      </c>
      <c r="M186" s="14">
        <f t="shared" si="188"/>
        <v>0</v>
      </c>
      <c r="N186" s="14" t="str">
        <f t="shared" si="188"/>
        <v/>
      </c>
      <c r="O186" s="14" t="str">
        <f t="shared" si="188"/>
        <v/>
      </c>
      <c r="P186" s="14" t="str">
        <f t="shared" si="188"/>
        <v/>
      </c>
      <c r="Q186" s="14" t="str">
        <f t="shared" si="188"/>
        <v/>
      </c>
      <c r="R186" s="14">
        <f t="shared" si="188"/>
        <v>0</v>
      </c>
      <c r="S186" s="14" t="str">
        <f t="shared" si="188"/>
        <v/>
      </c>
      <c r="T186" s="14" t="str">
        <f t="shared" si="188"/>
        <v/>
      </c>
      <c r="U186" s="14" t="str">
        <f t="shared" si="188"/>
        <v/>
      </c>
      <c r="V186" s="14" t="str">
        <f t="shared" si="188"/>
        <v/>
      </c>
      <c r="W186" s="14">
        <f t="shared" si="188"/>
        <v>0</v>
      </c>
      <c r="X186" s="14" t="str">
        <f t="shared" si="188"/>
        <v/>
      </c>
      <c r="Y186" s="14" t="str">
        <f t="shared" si="188"/>
        <v/>
      </c>
      <c r="Z186" s="14" t="str">
        <f t="shared" si="188"/>
        <v/>
      </c>
      <c r="AA186" s="14" t="str">
        <f t="shared" si="188"/>
        <v/>
      </c>
      <c r="AB186" s="14">
        <f t="shared" si="188"/>
        <v>0</v>
      </c>
    </row>
    <row r="187" ht="12.75" customHeight="1">
      <c r="A187" s="15">
        <v>147.0</v>
      </c>
      <c r="B187" s="16" t="s">
        <v>132</v>
      </c>
      <c r="C187" s="35">
        <f t="shared" ref="C187:C189" si="189">H187+M187+R187+W187+AB187</f>
        <v>0</v>
      </c>
      <c r="D187" s="17"/>
      <c r="E187" s="17"/>
      <c r="F187" s="17"/>
      <c r="G187" s="17"/>
      <c r="H187" s="36">
        <f t="shared" ref="H187:H189" si="190">SUM(D187:G187)</f>
        <v>0</v>
      </c>
      <c r="I187" s="17"/>
      <c r="J187" s="17"/>
      <c r="K187" s="17"/>
      <c r="L187" s="17"/>
      <c r="M187" s="36">
        <f t="shared" ref="M187:M189" si="191">SUM(I187:L187)</f>
        <v>0</v>
      </c>
      <c r="N187" s="17"/>
      <c r="O187" s="17"/>
      <c r="P187" s="17"/>
      <c r="Q187" s="17"/>
      <c r="R187" s="36">
        <f t="shared" ref="R187:R189" si="192">SUM(N187:Q187)</f>
        <v>0</v>
      </c>
      <c r="S187" s="17"/>
      <c r="T187" s="17"/>
      <c r="U187" s="17"/>
      <c r="V187" s="17"/>
      <c r="W187" s="36">
        <f t="shared" ref="W187:W189" si="193">SUM(S187:V187)</f>
        <v>0</v>
      </c>
      <c r="X187" s="17"/>
      <c r="Y187" s="17"/>
      <c r="Z187" s="17"/>
      <c r="AA187" s="17"/>
      <c r="AB187" s="36">
        <f t="shared" ref="AB187:AB189" si="194">SUM(X187:AA187)</f>
        <v>0</v>
      </c>
    </row>
    <row r="188" ht="12.75" customHeight="1">
      <c r="A188" s="12">
        <v>148.0</v>
      </c>
      <c r="B188" s="13" t="s">
        <v>239</v>
      </c>
      <c r="C188" s="14">
        <f t="shared" si="189"/>
        <v>0</v>
      </c>
      <c r="D188" s="14"/>
      <c r="E188" s="14"/>
      <c r="F188" s="14"/>
      <c r="G188" s="14"/>
      <c r="H188" s="14">
        <f t="shared" si="190"/>
        <v>0</v>
      </c>
      <c r="I188" s="14"/>
      <c r="J188" s="14"/>
      <c r="K188" s="14"/>
      <c r="L188" s="14"/>
      <c r="M188" s="14">
        <f t="shared" si="191"/>
        <v>0</v>
      </c>
      <c r="N188" s="14"/>
      <c r="O188" s="14"/>
      <c r="P188" s="14"/>
      <c r="Q188" s="14"/>
      <c r="R188" s="14">
        <f t="shared" si="192"/>
        <v>0</v>
      </c>
      <c r="S188" s="14"/>
      <c r="T188" s="14"/>
      <c r="U188" s="14"/>
      <c r="V188" s="14"/>
      <c r="W188" s="14">
        <f t="shared" si="193"/>
        <v>0</v>
      </c>
      <c r="X188" s="14"/>
      <c r="Y188" s="14"/>
      <c r="Z188" s="14"/>
      <c r="AA188" s="14"/>
      <c r="AB188" s="14">
        <f t="shared" si="194"/>
        <v>0</v>
      </c>
    </row>
    <row r="189" ht="12.75" customHeight="1">
      <c r="A189" s="12">
        <v>149.0</v>
      </c>
      <c r="B189" s="13" t="s">
        <v>240</v>
      </c>
      <c r="C189" s="14">
        <f t="shared" si="189"/>
        <v>1.23</v>
      </c>
      <c r="D189" s="50">
        <v>0.06</v>
      </c>
      <c r="E189" s="51">
        <v>0.39</v>
      </c>
      <c r="F189" s="51">
        <v>0.39</v>
      </c>
      <c r="G189" s="51">
        <v>0.39</v>
      </c>
      <c r="H189" s="14">
        <f t="shared" si="190"/>
        <v>1.23</v>
      </c>
      <c r="I189" s="14"/>
      <c r="J189" s="14"/>
      <c r="K189" s="14"/>
      <c r="L189" s="14"/>
      <c r="M189" s="14">
        <f t="shared" si="191"/>
        <v>0</v>
      </c>
      <c r="N189" s="14"/>
      <c r="O189" s="14"/>
      <c r="P189" s="14"/>
      <c r="Q189" s="14"/>
      <c r="R189" s="14">
        <f t="shared" si="192"/>
        <v>0</v>
      </c>
      <c r="S189" s="14"/>
      <c r="T189" s="14"/>
      <c r="U189" s="14"/>
      <c r="V189" s="14"/>
      <c r="W189" s="14">
        <f t="shared" si="193"/>
        <v>0</v>
      </c>
      <c r="X189" s="14"/>
      <c r="Y189" s="14"/>
      <c r="Z189" s="14"/>
      <c r="AA189" s="14"/>
      <c r="AB189" s="14">
        <f t="shared" si="194"/>
        <v>0</v>
      </c>
    </row>
    <row r="190" ht="12.75" customHeight="1">
      <c r="A190" s="9" t="s">
        <v>241</v>
      </c>
      <c r="B190" s="10" t="s">
        <v>242</v>
      </c>
      <c r="C190" s="11" t="str">
        <f t="shared" ref="C190:AB190" si="195">C191+C196+C202+C208+C216+C221+C225+C232+C234+C242+C245+C249+C253+C254</f>
        <v>#REF!</v>
      </c>
      <c r="D190" s="11">
        <f t="shared" si="195"/>
        <v>10.405</v>
      </c>
      <c r="E190" s="11">
        <f t="shared" si="195"/>
        <v>9.635</v>
      </c>
      <c r="F190" s="11">
        <f t="shared" si="195"/>
        <v>9.885</v>
      </c>
      <c r="G190" s="11">
        <f t="shared" si="195"/>
        <v>8.68</v>
      </c>
      <c r="H190" s="11" t="str">
        <f t="shared" si="195"/>
        <v>#REF!</v>
      </c>
      <c r="I190" s="11">
        <f t="shared" si="195"/>
        <v>0.09</v>
      </c>
      <c r="J190" s="11">
        <f t="shared" si="195"/>
        <v>0.139</v>
      </c>
      <c r="K190" s="11">
        <f t="shared" si="195"/>
        <v>0.24</v>
      </c>
      <c r="L190" s="11">
        <f t="shared" si="195"/>
        <v>0.09</v>
      </c>
      <c r="M190" s="11">
        <f t="shared" si="195"/>
        <v>0.559</v>
      </c>
      <c r="N190" s="11">
        <f t="shared" si="195"/>
        <v>0.09</v>
      </c>
      <c r="O190" s="11">
        <f t="shared" si="195"/>
        <v>0.131</v>
      </c>
      <c r="P190" s="11">
        <f t="shared" si="195"/>
        <v>0.24</v>
      </c>
      <c r="Q190" s="11">
        <f t="shared" si="195"/>
        <v>0.09</v>
      </c>
      <c r="R190" s="11">
        <f t="shared" si="195"/>
        <v>0.551</v>
      </c>
      <c r="S190" s="11">
        <f t="shared" si="195"/>
        <v>0.09</v>
      </c>
      <c r="T190" s="11">
        <f t="shared" si="195"/>
        <v>0.16</v>
      </c>
      <c r="U190" s="11">
        <f t="shared" si="195"/>
        <v>0.24</v>
      </c>
      <c r="V190" s="11">
        <f t="shared" si="195"/>
        <v>0.09</v>
      </c>
      <c r="W190" s="11">
        <f t="shared" si="195"/>
        <v>0.58</v>
      </c>
      <c r="X190" s="11">
        <f t="shared" si="195"/>
        <v>0.09</v>
      </c>
      <c r="Y190" s="11">
        <f t="shared" si="195"/>
        <v>0.171</v>
      </c>
      <c r="Z190" s="11">
        <f t="shared" si="195"/>
        <v>0.24</v>
      </c>
      <c r="AA190" s="11">
        <f t="shared" si="195"/>
        <v>0.09</v>
      </c>
      <c r="AB190" s="11">
        <f t="shared" si="195"/>
        <v>0.591</v>
      </c>
    </row>
    <row r="191" ht="12.75" customHeight="1">
      <c r="A191" s="12" t="s">
        <v>243</v>
      </c>
      <c r="B191" s="13" t="s">
        <v>205</v>
      </c>
      <c r="C191" s="14">
        <f t="shared" ref="C191:AB191" si="196">SUM(C192:C195)</f>
        <v>0</v>
      </c>
      <c r="D191" s="14">
        <f t="shared" si="196"/>
        <v>0</v>
      </c>
      <c r="E191" s="14">
        <f t="shared" si="196"/>
        <v>0</v>
      </c>
      <c r="F191" s="14">
        <f t="shared" si="196"/>
        <v>0</v>
      </c>
      <c r="G191" s="14">
        <f t="shared" si="196"/>
        <v>0</v>
      </c>
      <c r="H191" s="14">
        <f t="shared" si="196"/>
        <v>0</v>
      </c>
      <c r="I191" s="14">
        <f t="shared" si="196"/>
        <v>0</v>
      </c>
      <c r="J191" s="14">
        <f t="shared" si="196"/>
        <v>0</v>
      </c>
      <c r="K191" s="14">
        <f t="shared" si="196"/>
        <v>0</v>
      </c>
      <c r="L191" s="14">
        <f t="shared" si="196"/>
        <v>0</v>
      </c>
      <c r="M191" s="14">
        <f t="shared" si="196"/>
        <v>0</v>
      </c>
      <c r="N191" s="14">
        <f t="shared" si="196"/>
        <v>0</v>
      </c>
      <c r="O191" s="14">
        <f t="shared" si="196"/>
        <v>0</v>
      </c>
      <c r="P191" s="14">
        <f t="shared" si="196"/>
        <v>0</v>
      </c>
      <c r="Q191" s="14">
        <f t="shared" si="196"/>
        <v>0</v>
      </c>
      <c r="R191" s="14">
        <f t="shared" si="196"/>
        <v>0</v>
      </c>
      <c r="S191" s="14">
        <f t="shared" si="196"/>
        <v>0</v>
      </c>
      <c r="T191" s="14">
        <f t="shared" si="196"/>
        <v>0</v>
      </c>
      <c r="U191" s="14">
        <f t="shared" si="196"/>
        <v>0</v>
      </c>
      <c r="V191" s="14">
        <f t="shared" si="196"/>
        <v>0</v>
      </c>
      <c r="W191" s="14">
        <f t="shared" si="196"/>
        <v>0</v>
      </c>
      <c r="X191" s="14">
        <f t="shared" si="196"/>
        <v>0</v>
      </c>
      <c r="Y191" s="14">
        <f t="shared" si="196"/>
        <v>0</v>
      </c>
      <c r="Z191" s="14">
        <f t="shared" si="196"/>
        <v>0</v>
      </c>
      <c r="AA191" s="14">
        <f t="shared" si="196"/>
        <v>0</v>
      </c>
      <c r="AB191" s="14">
        <f t="shared" si="196"/>
        <v>0</v>
      </c>
    </row>
    <row r="192" ht="12.75" customHeight="1">
      <c r="A192" s="18">
        <v>150.0</v>
      </c>
      <c r="B192" s="16" t="s">
        <v>244</v>
      </c>
      <c r="C192" s="35">
        <f t="shared" ref="C192:C195" si="197">H192+M192+R192+W192+AB192</f>
        <v>0</v>
      </c>
      <c r="D192" s="17"/>
      <c r="E192" s="17"/>
      <c r="F192" s="17"/>
      <c r="G192" s="17"/>
      <c r="H192" s="36">
        <f t="shared" ref="H192:H195" si="198">SUM(D192:G192)</f>
        <v>0</v>
      </c>
      <c r="I192" s="17"/>
      <c r="J192" s="17"/>
      <c r="K192" s="17"/>
      <c r="L192" s="17"/>
      <c r="M192" s="36">
        <f t="shared" ref="M192:M195" si="199">SUM(I192:L192)</f>
        <v>0</v>
      </c>
      <c r="N192" s="17"/>
      <c r="O192" s="17"/>
      <c r="P192" s="17"/>
      <c r="Q192" s="17"/>
      <c r="R192" s="36">
        <f t="shared" ref="R192:R195" si="200">SUM(N192:Q192)</f>
        <v>0</v>
      </c>
      <c r="S192" s="17"/>
      <c r="T192" s="17"/>
      <c r="U192" s="17"/>
      <c r="V192" s="17"/>
      <c r="W192" s="36">
        <f t="shared" ref="W192:W195" si="201">SUM(S192:V192)</f>
        <v>0</v>
      </c>
      <c r="X192" s="17"/>
      <c r="Y192" s="17"/>
      <c r="Z192" s="17"/>
      <c r="AA192" s="17"/>
      <c r="AB192" s="36">
        <f t="shared" ref="AB192:AB195" si="202">SUM(X192:AA192)</f>
        <v>0</v>
      </c>
    </row>
    <row r="193" ht="12.75" customHeight="1">
      <c r="A193" s="18">
        <v>151.0</v>
      </c>
      <c r="B193" s="16" t="s">
        <v>245</v>
      </c>
      <c r="C193" s="35">
        <f t="shared" si="197"/>
        <v>0</v>
      </c>
      <c r="D193" s="17"/>
      <c r="E193" s="17"/>
      <c r="F193" s="17"/>
      <c r="G193" s="17"/>
      <c r="H193" s="36">
        <f t="shared" si="198"/>
        <v>0</v>
      </c>
      <c r="I193" s="17"/>
      <c r="J193" s="17"/>
      <c r="K193" s="17"/>
      <c r="L193" s="17"/>
      <c r="M193" s="36">
        <f t="shared" si="199"/>
        <v>0</v>
      </c>
      <c r="N193" s="17"/>
      <c r="O193" s="17"/>
      <c r="P193" s="17"/>
      <c r="Q193" s="17"/>
      <c r="R193" s="36">
        <f t="shared" si="200"/>
        <v>0</v>
      </c>
      <c r="S193" s="17"/>
      <c r="T193" s="17"/>
      <c r="U193" s="17"/>
      <c r="V193" s="17"/>
      <c r="W193" s="36">
        <f t="shared" si="201"/>
        <v>0</v>
      </c>
      <c r="X193" s="17"/>
      <c r="Y193" s="17"/>
      <c r="Z193" s="17"/>
      <c r="AA193" s="17"/>
      <c r="AB193" s="36">
        <f t="shared" si="202"/>
        <v>0</v>
      </c>
    </row>
    <row r="194" ht="12.75" customHeight="1">
      <c r="A194" s="18">
        <v>152.0</v>
      </c>
      <c r="B194" s="16" t="s">
        <v>246</v>
      </c>
      <c r="C194" s="35">
        <f t="shared" si="197"/>
        <v>0</v>
      </c>
      <c r="D194" s="17"/>
      <c r="E194" s="17"/>
      <c r="F194" s="17"/>
      <c r="G194" s="17"/>
      <c r="H194" s="36">
        <f t="shared" si="198"/>
        <v>0</v>
      </c>
      <c r="I194" s="17"/>
      <c r="J194" s="17"/>
      <c r="K194" s="17"/>
      <c r="L194" s="17"/>
      <c r="M194" s="36">
        <f t="shared" si="199"/>
        <v>0</v>
      </c>
      <c r="N194" s="17"/>
      <c r="O194" s="17"/>
      <c r="P194" s="17"/>
      <c r="Q194" s="17"/>
      <c r="R194" s="36">
        <f t="shared" si="200"/>
        <v>0</v>
      </c>
      <c r="S194" s="17"/>
      <c r="T194" s="17"/>
      <c r="U194" s="17"/>
      <c r="V194" s="17"/>
      <c r="W194" s="36">
        <f t="shared" si="201"/>
        <v>0</v>
      </c>
      <c r="X194" s="17"/>
      <c r="Y194" s="17"/>
      <c r="Z194" s="17"/>
      <c r="AA194" s="17"/>
      <c r="AB194" s="36">
        <f t="shared" si="202"/>
        <v>0</v>
      </c>
    </row>
    <row r="195" ht="12.75" customHeight="1">
      <c r="A195" s="18">
        <v>153.0</v>
      </c>
      <c r="B195" s="16" t="s">
        <v>247</v>
      </c>
      <c r="C195" s="35">
        <f t="shared" si="197"/>
        <v>0</v>
      </c>
      <c r="D195" s="17"/>
      <c r="E195" s="17"/>
      <c r="F195" s="17"/>
      <c r="G195" s="17"/>
      <c r="H195" s="36">
        <f t="shared" si="198"/>
        <v>0</v>
      </c>
      <c r="I195" s="17"/>
      <c r="J195" s="17"/>
      <c r="K195" s="17"/>
      <c r="L195" s="17"/>
      <c r="M195" s="36">
        <f t="shared" si="199"/>
        <v>0</v>
      </c>
      <c r="N195" s="17"/>
      <c r="O195" s="17"/>
      <c r="P195" s="17"/>
      <c r="Q195" s="17"/>
      <c r="R195" s="36">
        <f t="shared" si="200"/>
        <v>0</v>
      </c>
      <c r="S195" s="17"/>
      <c r="T195" s="17"/>
      <c r="U195" s="17"/>
      <c r="V195" s="17"/>
      <c r="W195" s="36">
        <f t="shared" si="201"/>
        <v>0</v>
      </c>
      <c r="X195" s="17"/>
      <c r="Y195" s="17"/>
      <c r="Z195" s="17"/>
      <c r="AA195" s="17"/>
      <c r="AB195" s="36">
        <f t="shared" si="202"/>
        <v>0</v>
      </c>
    </row>
    <row r="196" ht="12.75" customHeight="1">
      <c r="A196" s="12" t="s">
        <v>248</v>
      </c>
      <c r="B196" s="13" t="s">
        <v>249</v>
      </c>
      <c r="C196" s="14">
        <f t="shared" ref="C196:AB196" si="203">SUM(C197:C201)</f>
        <v>1.745</v>
      </c>
      <c r="D196" s="14">
        <f t="shared" si="203"/>
        <v>0.445</v>
      </c>
      <c r="E196" s="14">
        <f t="shared" si="203"/>
        <v>0.435</v>
      </c>
      <c r="F196" s="14">
        <f t="shared" si="203"/>
        <v>0.435</v>
      </c>
      <c r="G196" s="14">
        <f t="shared" si="203"/>
        <v>0.43</v>
      </c>
      <c r="H196" s="14">
        <f t="shared" si="203"/>
        <v>1.745</v>
      </c>
      <c r="I196" s="14">
        <f t="shared" si="203"/>
        <v>0</v>
      </c>
      <c r="J196" s="14">
        <f t="shared" si="203"/>
        <v>0</v>
      </c>
      <c r="K196" s="14">
        <f t="shared" si="203"/>
        <v>0</v>
      </c>
      <c r="L196" s="14">
        <f t="shared" si="203"/>
        <v>0</v>
      </c>
      <c r="M196" s="14">
        <f t="shared" si="203"/>
        <v>0</v>
      </c>
      <c r="N196" s="14">
        <f t="shared" si="203"/>
        <v>0</v>
      </c>
      <c r="O196" s="14">
        <f t="shared" si="203"/>
        <v>0</v>
      </c>
      <c r="P196" s="14">
        <f t="shared" si="203"/>
        <v>0</v>
      </c>
      <c r="Q196" s="14">
        <f t="shared" si="203"/>
        <v>0</v>
      </c>
      <c r="R196" s="14">
        <f t="shared" si="203"/>
        <v>0</v>
      </c>
      <c r="S196" s="14">
        <f t="shared" si="203"/>
        <v>0</v>
      </c>
      <c r="T196" s="14">
        <f t="shared" si="203"/>
        <v>0</v>
      </c>
      <c r="U196" s="14">
        <f t="shared" si="203"/>
        <v>0</v>
      </c>
      <c r="V196" s="14">
        <f t="shared" si="203"/>
        <v>0</v>
      </c>
      <c r="W196" s="14">
        <f t="shared" si="203"/>
        <v>0</v>
      </c>
      <c r="X196" s="14">
        <f t="shared" si="203"/>
        <v>0</v>
      </c>
      <c r="Y196" s="14">
        <f t="shared" si="203"/>
        <v>0</v>
      </c>
      <c r="Z196" s="14">
        <f t="shared" si="203"/>
        <v>0</v>
      </c>
      <c r="AA196" s="14">
        <f t="shared" si="203"/>
        <v>0</v>
      </c>
      <c r="AB196" s="14">
        <f t="shared" si="203"/>
        <v>0</v>
      </c>
    </row>
    <row r="197" ht="12.75" customHeight="1">
      <c r="A197" s="18">
        <v>154.0</v>
      </c>
      <c r="B197" s="16" t="s">
        <v>250</v>
      </c>
      <c r="C197" s="35">
        <f t="shared" ref="C197:C201" si="204">H197+M197+R197+W197+AB197</f>
        <v>0</v>
      </c>
      <c r="D197" s="17"/>
      <c r="E197" s="17"/>
      <c r="F197" s="17"/>
      <c r="G197" s="17"/>
      <c r="H197" s="36">
        <f t="shared" ref="H197:H201" si="205">SUM(D197:G197)</f>
        <v>0</v>
      </c>
      <c r="I197" s="17"/>
      <c r="J197" s="17"/>
      <c r="K197" s="17"/>
      <c r="L197" s="17"/>
      <c r="M197" s="36">
        <f t="shared" ref="M197:M201" si="206">SUM(I197:L197)</f>
        <v>0</v>
      </c>
      <c r="N197" s="17"/>
      <c r="O197" s="17"/>
      <c r="P197" s="17"/>
      <c r="Q197" s="17"/>
      <c r="R197" s="36">
        <f t="shared" ref="R197:R201" si="207">SUM(N197:Q197)</f>
        <v>0</v>
      </c>
      <c r="S197" s="17"/>
      <c r="T197" s="17"/>
      <c r="U197" s="17"/>
      <c r="V197" s="17"/>
      <c r="W197" s="36">
        <f t="shared" ref="W197:W201" si="208">SUM(S197:V197)</f>
        <v>0</v>
      </c>
      <c r="X197" s="17"/>
      <c r="Y197" s="17"/>
      <c r="Z197" s="17"/>
      <c r="AA197" s="17"/>
      <c r="AB197" s="36">
        <f t="shared" ref="AB197:AB201" si="209">SUM(X197:AA197)</f>
        <v>0</v>
      </c>
    </row>
    <row r="198" ht="12.75" customHeight="1">
      <c r="A198" s="18">
        <v>155.0</v>
      </c>
      <c r="B198" s="16" t="s">
        <v>251</v>
      </c>
      <c r="C198" s="35">
        <f t="shared" si="204"/>
        <v>0</v>
      </c>
      <c r="D198" s="17"/>
      <c r="E198" s="17"/>
      <c r="F198" s="17"/>
      <c r="G198" s="17"/>
      <c r="H198" s="36">
        <f t="shared" si="205"/>
        <v>0</v>
      </c>
      <c r="I198" s="17"/>
      <c r="J198" s="17"/>
      <c r="K198" s="17"/>
      <c r="L198" s="17"/>
      <c r="M198" s="36">
        <f t="shared" si="206"/>
        <v>0</v>
      </c>
      <c r="N198" s="17"/>
      <c r="O198" s="17"/>
      <c r="P198" s="17"/>
      <c r="Q198" s="17"/>
      <c r="R198" s="36">
        <f t="shared" si="207"/>
        <v>0</v>
      </c>
      <c r="S198" s="17"/>
      <c r="T198" s="17"/>
      <c r="U198" s="17"/>
      <c r="V198" s="17"/>
      <c r="W198" s="36">
        <f t="shared" si="208"/>
        <v>0</v>
      </c>
      <c r="X198" s="17"/>
      <c r="Y198" s="17"/>
      <c r="Z198" s="17"/>
      <c r="AA198" s="17"/>
      <c r="AB198" s="36">
        <f t="shared" si="209"/>
        <v>0</v>
      </c>
    </row>
    <row r="199" ht="12.75" customHeight="1">
      <c r="A199" s="18">
        <v>156.0</v>
      </c>
      <c r="B199" s="16" t="s">
        <v>252</v>
      </c>
      <c r="C199" s="35">
        <f t="shared" si="204"/>
        <v>0.495</v>
      </c>
      <c r="D199" s="19">
        <v>0.125</v>
      </c>
      <c r="E199" s="60">
        <v>0.125</v>
      </c>
      <c r="F199" s="60">
        <v>0.125</v>
      </c>
      <c r="G199" s="61">
        <v>0.12</v>
      </c>
      <c r="H199" s="36">
        <f t="shared" si="205"/>
        <v>0.495</v>
      </c>
      <c r="I199" s="17"/>
      <c r="J199" s="17"/>
      <c r="K199" s="17"/>
      <c r="L199" s="17"/>
      <c r="M199" s="36">
        <f t="shared" si="206"/>
        <v>0</v>
      </c>
      <c r="N199" s="17"/>
      <c r="O199" s="17"/>
      <c r="P199" s="17"/>
      <c r="Q199" s="17"/>
      <c r="R199" s="36">
        <f t="shared" si="207"/>
        <v>0</v>
      </c>
      <c r="S199" s="17"/>
      <c r="T199" s="17"/>
      <c r="U199" s="17"/>
      <c r="V199" s="17"/>
      <c r="W199" s="36">
        <f t="shared" si="208"/>
        <v>0</v>
      </c>
      <c r="X199" s="17"/>
      <c r="Y199" s="17"/>
      <c r="Z199" s="17"/>
      <c r="AA199" s="17"/>
      <c r="AB199" s="36">
        <f t="shared" si="209"/>
        <v>0</v>
      </c>
    </row>
    <row r="200" ht="12.75" customHeight="1">
      <c r="A200" s="18">
        <v>157.0</v>
      </c>
      <c r="B200" s="16" t="s">
        <v>253</v>
      </c>
      <c r="C200" s="35">
        <f t="shared" si="204"/>
        <v>0</v>
      </c>
      <c r="D200" s="17"/>
      <c r="E200" s="17"/>
      <c r="F200" s="17"/>
      <c r="G200" s="17"/>
      <c r="H200" s="36">
        <f t="shared" si="205"/>
        <v>0</v>
      </c>
      <c r="I200" s="17"/>
      <c r="J200" s="17"/>
      <c r="K200" s="17"/>
      <c r="L200" s="17"/>
      <c r="M200" s="36">
        <f t="shared" si="206"/>
        <v>0</v>
      </c>
      <c r="N200" s="17"/>
      <c r="O200" s="17"/>
      <c r="P200" s="17"/>
      <c r="Q200" s="17"/>
      <c r="R200" s="36">
        <f t="shared" si="207"/>
        <v>0</v>
      </c>
      <c r="S200" s="17"/>
      <c r="T200" s="17"/>
      <c r="U200" s="17"/>
      <c r="V200" s="17"/>
      <c r="W200" s="36">
        <f t="shared" si="208"/>
        <v>0</v>
      </c>
      <c r="X200" s="17"/>
      <c r="Y200" s="17"/>
      <c r="Z200" s="17"/>
      <c r="AA200" s="17"/>
      <c r="AB200" s="36">
        <f t="shared" si="209"/>
        <v>0</v>
      </c>
    </row>
    <row r="201" ht="12.75" customHeight="1">
      <c r="A201" s="18">
        <v>158.0</v>
      </c>
      <c r="B201" s="16" t="s">
        <v>254</v>
      </c>
      <c r="C201" s="35">
        <f t="shared" si="204"/>
        <v>1.25</v>
      </c>
      <c r="D201" s="19">
        <v>0.32</v>
      </c>
      <c r="E201" s="19">
        <v>0.31</v>
      </c>
      <c r="F201" s="19">
        <v>0.31</v>
      </c>
      <c r="G201" s="19">
        <v>0.31</v>
      </c>
      <c r="H201" s="36">
        <f t="shared" si="205"/>
        <v>1.25</v>
      </c>
      <c r="I201" s="17"/>
      <c r="J201" s="17"/>
      <c r="K201" s="17"/>
      <c r="L201" s="17"/>
      <c r="M201" s="36">
        <f t="shared" si="206"/>
        <v>0</v>
      </c>
      <c r="N201" s="17"/>
      <c r="O201" s="17"/>
      <c r="P201" s="17"/>
      <c r="Q201" s="17"/>
      <c r="R201" s="36">
        <f t="shared" si="207"/>
        <v>0</v>
      </c>
      <c r="S201" s="17"/>
      <c r="T201" s="17"/>
      <c r="U201" s="17"/>
      <c r="V201" s="17"/>
      <c r="W201" s="36">
        <f t="shared" si="208"/>
        <v>0</v>
      </c>
      <c r="X201" s="17"/>
      <c r="Y201" s="17"/>
      <c r="Z201" s="17"/>
      <c r="AA201" s="17"/>
      <c r="AB201" s="36">
        <f t="shared" si="209"/>
        <v>0</v>
      </c>
    </row>
    <row r="202" ht="12.75" customHeight="1">
      <c r="A202" s="12" t="s">
        <v>255</v>
      </c>
      <c r="B202" s="13" t="s">
        <v>210</v>
      </c>
      <c r="C202" s="14" t="str">
        <f t="shared" ref="C202:AB202" si="210">SUM(C203:C207)</f>
        <v>#REF!</v>
      </c>
      <c r="D202" s="14">
        <f t="shared" si="210"/>
        <v>8.07</v>
      </c>
      <c r="E202" s="14">
        <f t="shared" si="210"/>
        <v>9</v>
      </c>
      <c r="F202" s="14">
        <f t="shared" si="210"/>
        <v>9.27</v>
      </c>
      <c r="G202" s="14">
        <f t="shared" si="210"/>
        <v>8.07</v>
      </c>
      <c r="H202" s="14" t="str">
        <f t="shared" si="210"/>
        <v>#REF!</v>
      </c>
      <c r="I202" s="14">
        <f t="shared" si="210"/>
        <v>0.09</v>
      </c>
      <c r="J202" s="14">
        <f t="shared" si="210"/>
        <v>0.09</v>
      </c>
      <c r="K202" s="14">
        <f t="shared" si="210"/>
        <v>0.24</v>
      </c>
      <c r="L202" s="14">
        <f t="shared" si="210"/>
        <v>0.09</v>
      </c>
      <c r="M202" s="14">
        <f t="shared" si="210"/>
        <v>0.51</v>
      </c>
      <c r="N202" s="14">
        <f t="shared" si="210"/>
        <v>0.09</v>
      </c>
      <c r="O202" s="14">
        <f t="shared" si="210"/>
        <v>0.09</v>
      </c>
      <c r="P202" s="14">
        <f t="shared" si="210"/>
        <v>0.24</v>
      </c>
      <c r="Q202" s="14">
        <f t="shared" si="210"/>
        <v>0.09</v>
      </c>
      <c r="R202" s="14">
        <f t="shared" si="210"/>
        <v>0.51</v>
      </c>
      <c r="S202" s="14">
        <f t="shared" si="210"/>
        <v>0.09</v>
      </c>
      <c r="T202" s="14">
        <f t="shared" si="210"/>
        <v>0.09</v>
      </c>
      <c r="U202" s="14">
        <f t="shared" si="210"/>
        <v>0.24</v>
      </c>
      <c r="V202" s="14">
        <f t="shared" si="210"/>
        <v>0.09</v>
      </c>
      <c r="W202" s="14">
        <f t="shared" si="210"/>
        <v>0.51</v>
      </c>
      <c r="X202" s="14">
        <f t="shared" si="210"/>
        <v>0.09</v>
      </c>
      <c r="Y202" s="14">
        <f t="shared" si="210"/>
        <v>0.09</v>
      </c>
      <c r="Z202" s="14">
        <f t="shared" si="210"/>
        <v>0.24</v>
      </c>
      <c r="AA202" s="14">
        <f t="shared" si="210"/>
        <v>0.09</v>
      </c>
      <c r="AB202" s="14">
        <f t="shared" si="210"/>
        <v>0.51</v>
      </c>
    </row>
    <row r="203" ht="12.75" customHeight="1">
      <c r="A203" s="18">
        <v>159.0</v>
      </c>
      <c r="B203" s="16" t="s">
        <v>211</v>
      </c>
      <c r="C203" s="35" t="str">
        <f t="shared" ref="C203:C207" si="211">H203+M203+R203+W203+AB203</f>
        <v>#REF!</v>
      </c>
      <c r="D203" s="29">
        <v>8.07</v>
      </c>
      <c r="E203" s="48">
        <v>8.07</v>
      </c>
      <c r="F203" s="48">
        <v>9.27</v>
      </c>
      <c r="G203" s="48">
        <v>8.07</v>
      </c>
      <c r="H203" s="36" t="str">
        <f>SUM(#REF!)</f>
        <v>#REF!</v>
      </c>
      <c r="I203" s="19">
        <v>0.09</v>
      </c>
      <c r="J203" s="19">
        <v>0.09</v>
      </c>
      <c r="K203" s="19">
        <v>0.24</v>
      </c>
      <c r="L203" s="19">
        <v>0.09</v>
      </c>
      <c r="M203" s="36">
        <f t="shared" ref="M203:M207" si="212">SUM(I203:L203)</f>
        <v>0.51</v>
      </c>
      <c r="N203" s="19">
        <v>0.09</v>
      </c>
      <c r="O203" s="19">
        <v>0.09</v>
      </c>
      <c r="P203" s="19">
        <v>0.24</v>
      </c>
      <c r="Q203" s="19">
        <v>0.09</v>
      </c>
      <c r="R203" s="36">
        <f t="shared" ref="R203:R207" si="213">SUM(N203:Q203)</f>
        <v>0.51</v>
      </c>
      <c r="S203" s="19">
        <v>0.09</v>
      </c>
      <c r="T203" s="19">
        <v>0.09</v>
      </c>
      <c r="U203" s="19">
        <v>0.24</v>
      </c>
      <c r="V203" s="19">
        <v>0.09</v>
      </c>
      <c r="W203" s="36">
        <f t="shared" ref="W203:W207" si="214">SUM(S203:V203)</f>
        <v>0.51</v>
      </c>
      <c r="X203" s="19">
        <v>0.09</v>
      </c>
      <c r="Y203" s="19">
        <v>0.09</v>
      </c>
      <c r="Z203" s="19">
        <v>0.24</v>
      </c>
      <c r="AA203" s="19">
        <v>0.09</v>
      </c>
      <c r="AB203" s="36">
        <f t="shared" ref="AB203:AB207" si="215">SUM(X203:AA203)</f>
        <v>0.51</v>
      </c>
    </row>
    <row r="204" ht="12.75" customHeight="1">
      <c r="A204" s="18">
        <v>160.0</v>
      </c>
      <c r="B204" s="16" t="s">
        <v>256</v>
      </c>
      <c r="C204" s="35">
        <f t="shared" si="211"/>
        <v>0</v>
      </c>
      <c r="D204" s="17"/>
      <c r="E204" s="17"/>
      <c r="F204" s="17"/>
      <c r="G204" s="17"/>
      <c r="H204" s="36">
        <f t="shared" ref="H204:H207" si="216">SUM(D204:G204)</f>
        <v>0</v>
      </c>
      <c r="I204" s="17"/>
      <c r="J204" s="17"/>
      <c r="K204" s="17"/>
      <c r="L204" s="17"/>
      <c r="M204" s="36">
        <f t="shared" si="212"/>
        <v>0</v>
      </c>
      <c r="N204" s="17"/>
      <c r="O204" s="17"/>
      <c r="P204" s="17"/>
      <c r="Q204" s="17"/>
      <c r="R204" s="36">
        <f t="shared" si="213"/>
        <v>0</v>
      </c>
      <c r="S204" s="17"/>
      <c r="T204" s="17"/>
      <c r="U204" s="17"/>
      <c r="V204" s="17"/>
      <c r="W204" s="36">
        <f t="shared" si="214"/>
        <v>0</v>
      </c>
      <c r="X204" s="17"/>
      <c r="Y204" s="17"/>
      <c r="Z204" s="17"/>
      <c r="AA204" s="17"/>
      <c r="AB204" s="36">
        <f t="shared" si="215"/>
        <v>0</v>
      </c>
    </row>
    <row r="205" ht="12.75" customHeight="1">
      <c r="A205" s="18">
        <v>161.0</v>
      </c>
      <c r="B205" s="16" t="s">
        <v>213</v>
      </c>
      <c r="C205" s="35">
        <f t="shared" si="211"/>
        <v>0.93</v>
      </c>
      <c r="D205" s="17"/>
      <c r="E205" s="19">
        <v>0.93</v>
      </c>
      <c r="F205" s="17"/>
      <c r="G205" s="17"/>
      <c r="H205" s="36">
        <f t="shared" si="216"/>
        <v>0.93</v>
      </c>
      <c r="I205" s="17"/>
      <c r="J205" s="17"/>
      <c r="K205" s="17"/>
      <c r="L205" s="17"/>
      <c r="M205" s="36">
        <f t="shared" si="212"/>
        <v>0</v>
      </c>
      <c r="N205" s="17"/>
      <c r="O205" s="17"/>
      <c r="P205" s="17"/>
      <c r="Q205" s="17"/>
      <c r="R205" s="36">
        <f t="shared" si="213"/>
        <v>0</v>
      </c>
      <c r="S205" s="17"/>
      <c r="T205" s="17"/>
      <c r="U205" s="17"/>
      <c r="V205" s="17"/>
      <c r="W205" s="36">
        <f t="shared" si="214"/>
        <v>0</v>
      </c>
      <c r="X205" s="17"/>
      <c r="Y205" s="17"/>
      <c r="Z205" s="17"/>
      <c r="AA205" s="17"/>
      <c r="AB205" s="36">
        <f t="shared" si="215"/>
        <v>0</v>
      </c>
    </row>
    <row r="206" ht="12.75" customHeight="1">
      <c r="A206" s="18">
        <v>162.0</v>
      </c>
      <c r="B206" s="16" t="s">
        <v>214</v>
      </c>
      <c r="C206" s="35">
        <f t="shared" si="211"/>
        <v>0</v>
      </c>
      <c r="D206" s="17"/>
      <c r="E206" s="17"/>
      <c r="F206" s="17"/>
      <c r="G206" s="17"/>
      <c r="H206" s="36">
        <f t="shared" si="216"/>
        <v>0</v>
      </c>
      <c r="I206" s="17"/>
      <c r="J206" s="17"/>
      <c r="K206" s="17"/>
      <c r="L206" s="17"/>
      <c r="M206" s="36">
        <f t="shared" si="212"/>
        <v>0</v>
      </c>
      <c r="N206" s="17"/>
      <c r="O206" s="17"/>
      <c r="P206" s="17"/>
      <c r="Q206" s="17"/>
      <c r="R206" s="36">
        <f t="shared" si="213"/>
        <v>0</v>
      </c>
      <c r="S206" s="17"/>
      <c r="T206" s="17"/>
      <c r="U206" s="17"/>
      <c r="V206" s="17"/>
      <c r="W206" s="36">
        <f t="shared" si="214"/>
        <v>0</v>
      </c>
      <c r="X206" s="17"/>
      <c r="Y206" s="17"/>
      <c r="Z206" s="17"/>
      <c r="AA206" s="17"/>
      <c r="AB206" s="36">
        <f t="shared" si="215"/>
        <v>0</v>
      </c>
    </row>
    <row r="207" ht="12.75" customHeight="1">
      <c r="A207" s="18">
        <v>163.0</v>
      </c>
      <c r="B207" s="16" t="s">
        <v>257</v>
      </c>
      <c r="C207" s="35">
        <f t="shared" si="211"/>
        <v>0</v>
      </c>
      <c r="D207" s="17"/>
      <c r="E207" s="17"/>
      <c r="F207" s="17"/>
      <c r="G207" s="17"/>
      <c r="H207" s="36">
        <f t="shared" si="216"/>
        <v>0</v>
      </c>
      <c r="I207" s="17"/>
      <c r="J207" s="17"/>
      <c r="K207" s="17"/>
      <c r="L207" s="17"/>
      <c r="M207" s="36">
        <f t="shared" si="212"/>
        <v>0</v>
      </c>
      <c r="N207" s="17"/>
      <c r="O207" s="17"/>
      <c r="P207" s="17"/>
      <c r="Q207" s="17"/>
      <c r="R207" s="36">
        <f t="shared" si="213"/>
        <v>0</v>
      </c>
      <c r="S207" s="17"/>
      <c r="T207" s="17"/>
      <c r="U207" s="17"/>
      <c r="V207" s="17"/>
      <c r="W207" s="36">
        <f t="shared" si="214"/>
        <v>0</v>
      </c>
      <c r="X207" s="17"/>
      <c r="Y207" s="17"/>
      <c r="Z207" s="17"/>
      <c r="AA207" s="17"/>
      <c r="AB207" s="36">
        <f t="shared" si="215"/>
        <v>0</v>
      </c>
    </row>
    <row r="208" ht="12.75" customHeight="1">
      <c r="A208" s="12" t="s">
        <v>258</v>
      </c>
      <c r="B208" s="13" t="s">
        <v>219</v>
      </c>
      <c r="C208" s="14">
        <f t="shared" ref="C208:AB208" si="217">SUM(C209:C215)</f>
        <v>0</v>
      </c>
      <c r="D208" s="14">
        <f t="shared" si="217"/>
        <v>0</v>
      </c>
      <c r="E208" s="14">
        <f t="shared" si="217"/>
        <v>0</v>
      </c>
      <c r="F208" s="14">
        <f t="shared" si="217"/>
        <v>0</v>
      </c>
      <c r="G208" s="14">
        <f t="shared" si="217"/>
        <v>0</v>
      </c>
      <c r="H208" s="14">
        <f t="shared" si="217"/>
        <v>0</v>
      </c>
      <c r="I208" s="14">
        <f t="shared" si="217"/>
        <v>0</v>
      </c>
      <c r="J208" s="14">
        <f t="shared" si="217"/>
        <v>0</v>
      </c>
      <c r="K208" s="14">
        <f t="shared" si="217"/>
        <v>0</v>
      </c>
      <c r="L208" s="14">
        <f t="shared" si="217"/>
        <v>0</v>
      </c>
      <c r="M208" s="14">
        <f t="shared" si="217"/>
        <v>0</v>
      </c>
      <c r="N208" s="14">
        <f t="shared" si="217"/>
        <v>0</v>
      </c>
      <c r="O208" s="14">
        <f t="shared" si="217"/>
        <v>0</v>
      </c>
      <c r="P208" s="14">
        <f t="shared" si="217"/>
        <v>0</v>
      </c>
      <c r="Q208" s="14">
        <f t="shared" si="217"/>
        <v>0</v>
      </c>
      <c r="R208" s="14">
        <f t="shared" si="217"/>
        <v>0</v>
      </c>
      <c r="S208" s="14">
        <f t="shared" si="217"/>
        <v>0</v>
      </c>
      <c r="T208" s="14">
        <f t="shared" si="217"/>
        <v>0</v>
      </c>
      <c r="U208" s="14">
        <f t="shared" si="217"/>
        <v>0</v>
      </c>
      <c r="V208" s="14">
        <f t="shared" si="217"/>
        <v>0</v>
      </c>
      <c r="W208" s="14">
        <f t="shared" si="217"/>
        <v>0</v>
      </c>
      <c r="X208" s="14">
        <f t="shared" si="217"/>
        <v>0</v>
      </c>
      <c r="Y208" s="14">
        <f t="shared" si="217"/>
        <v>0</v>
      </c>
      <c r="Z208" s="14">
        <f t="shared" si="217"/>
        <v>0</v>
      </c>
      <c r="AA208" s="14">
        <f t="shared" si="217"/>
        <v>0</v>
      </c>
      <c r="AB208" s="14">
        <f t="shared" si="217"/>
        <v>0</v>
      </c>
    </row>
    <row r="209" ht="12.75" customHeight="1">
      <c r="A209" s="18">
        <v>164.0</v>
      </c>
      <c r="B209" s="16" t="s">
        <v>259</v>
      </c>
      <c r="C209" s="35">
        <f t="shared" ref="C209:C215" si="218">H209+M209+R209+W209+AB209</f>
        <v>0</v>
      </c>
      <c r="D209" s="19"/>
      <c r="E209" s="19"/>
      <c r="F209" s="19"/>
      <c r="G209" s="19"/>
      <c r="H209" s="36">
        <f t="shared" ref="H209:H215" si="219">SUM(D209:G209)</f>
        <v>0</v>
      </c>
      <c r="I209" s="17"/>
      <c r="J209" s="17"/>
      <c r="K209" s="17"/>
      <c r="L209" s="17"/>
      <c r="M209" s="36">
        <f t="shared" ref="M209:M215" si="220">SUM(I209:L209)</f>
        <v>0</v>
      </c>
      <c r="N209" s="17"/>
      <c r="O209" s="17"/>
      <c r="P209" s="17"/>
      <c r="Q209" s="17"/>
      <c r="R209" s="36">
        <f t="shared" ref="R209:R215" si="221">SUM(N209:Q209)</f>
        <v>0</v>
      </c>
      <c r="S209" s="17"/>
      <c r="T209" s="17"/>
      <c r="U209" s="17"/>
      <c r="V209" s="17"/>
      <c r="W209" s="36">
        <f t="shared" ref="W209:W215" si="222">SUM(S209:V209)</f>
        <v>0</v>
      </c>
      <c r="X209" s="17"/>
      <c r="Y209" s="17"/>
      <c r="Z209" s="17"/>
      <c r="AA209" s="17"/>
      <c r="AB209" s="36">
        <f t="shared" ref="AB209:AB215" si="223">SUM(X209:AA209)</f>
        <v>0</v>
      </c>
    </row>
    <row r="210" ht="12.75" customHeight="1">
      <c r="A210" s="18">
        <v>165.0</v>
      </c>
      <c r="B210" s="16" t="s">
        <v>260</v>
      </c>
      <c r="C210" s="35">
        <f t="shared" si="218"/>
        <v>0</v>
      </c>
      <c r="D210" s="17"/>
      <c r="E210" s="17"/>
      <c r="F210" s="17"/>
      <c r="G210" s="17"/>
      <c r="H210" s="36">
        <f t="shared" si="219"/>
        <v>0</v>
      </c>
      <c r="I210" s="17"/>
      <c r="J210" s="17"/>
      <c r="K210" s="17"/>
      <c r="L210" s="17"/>
      <c r="M210" s="36">
        <f t="shared" si="220"/>
        <v>0</v>
      </c>
      <c r="N210" s="17"/>
      <c r="O210" s="17"/>
      <c r="P210" s="17"/>
      <c r="Q210" s="17"/>
      <c r="R210" s="36">
        <f t="shared" si="221"/>
        <v>0</v>
      </c>
      <c r="S210" s="17"/>
      <c r="T210" s="17"/>
      <c r="U210" s="17"/>
      <c r="V210" s="17"/>
      <c r="W210" s="36">
        <f t="shared" si="222"/>
        <v>0</v>
      </c>
      <c r="X210" s="17"/>
      <c r="Y210" s="17"/>
      <c r="Z210" s="17"/>
      <c r="AA210" s="17"/>
      <c r="AB210" s="36">
        <f t="shared" si="223"/>
        <v>0</v>
      </c>
    </row>
    <row r="211" ht="12.75" customHeight="1">
      <c r="A211" s="18">
        <v>166.0</v>
      </c>
      <c r="B211" s="16" t="s">
        <v>261</v>
      </c>
      <c r="C211" s="35">
        <f t="shared" si="218"/>
        <v>0</v>
      </c>
      <c r="D211" s="17"/>
      <c r="E211" s="17"/>
      <c r="F211" s="17"/>
      <c r="G211" s="17"/>
      <c r="H211" s="36">
        <f t="shared" si="219"/>
        <v>0</v>
      </c>
      <c r="I211" s="17"/>
      <c r="J211" s="17"/>
      <c r="K211" s="17"/>
      <c r="L211" s="17"/>
      <c r="M211" s="36">
        <f t="shared" si="220"/>
        <v>0</v>
      </c>
      <c r="N211" s="17"/>
      <c r="O211" s="17"/>
      <c r="P211" s="17"/>
      <c r="Q211" s="17"/>
      <c r="R211" s="36">
        <f t="shared" si="221"/>
        <v>0</v>
      </c>
      <c r="S211" s="17"/>
      <c r="T211" s="17"/>
      <c r="U211" s="17"/>
      <c r="V211" s="17"/>
      <c r="W211" s="36">
        <f t="shared" si="222"/>
        <v>0</v>
      </c>
      <c r="X211" s="17"/>
      <c r="Y211" s="17"/>
      <c r="Z211" s="17"/>
      <c r="AA211" s="17"/>
      <c r="AB211" s="36">
        <f t="shared" si="223"/>
        <v>0</v>
      </c>
    </row>
    <row r="212" ht="12.75" customHeight="1">
      <c r="A212" s="18">
        <v>167.0</v>
      </c>
      <c r="B212" s="16" t="s">
        <v>262</v>
      </c>
      <c r="C212" s="35">
        <f t="shared" si="218"/>
        <v>0</v>
      </c>
      <c r="D212" s="17"/>
      <c r="E212" s="17"/>
      <c r="F212" s="17"/>
      <c r="G212" s="17"/>
      <c r="H212" s="36">
        <f t="shared" si="219"/>
        <v>0</v>
      </c>
      <c r="I212" s="17"/>
      <c r="J212" s="17"/>
      <c r="K212" s="17"/>
      <c r="L212" s="17"/>
      <c r="M212" s="36">
        <f t="shared" si="220"/>
        <v>0</v>
      </c>
      <c r="N212" s="17"/>
      <c r="O212" s="17"/>
      <c r="P212" s="17"/>
      <c r="Q212" s="17"/>
      <c r="R212" s="36">
        <f t="shared" si="221"/>
        <v>0</v>
      </c>
      <c r="S212" s="17"/>
      <c r="T212" s="17"/>
      <c r="U212" s="17"/>
      <c r="V212" s="17"/>
      <c r="W212" s="36">
        <f t="shared" si="222"/>
        <v>0</v>
      </c>
      <c r="X212" s="17"/>
      <c r="Y212" s="17"/>
      <c r="Z212" s="17"/>
      <c r="AA212" s="17"/>
      <c r="AB212" s="36">
        <f t="shared" si="223"/>
        <v>0</v>
      </c>
    </row>
    <row r="213" ht="12.75" customHeight="1">
      <c r="A213" s="18">
        <v>168.0</v>
      </c>
      <c r="B213" s="16" t="s">
        <v>263</v>
      </c>
      <c r="C213" s="35">
        <f t="shared" si="218"/>
        <v>0</v>
      </c>
      <c r="D213" s="17"/>
      <c r="E213" s="17"/>
      <c r="F213" s="17"/>
      <c r="G213" s="17"/>
      <c r="H213" s="36">
        <f t="shared" si="219"/>
        <v>0</v>
      </c>
      <c r="I213" s="17"/>
      <c r="J213" s="17"/>
      <c r="K213" s="17"/>
      <c r="L213" s="17"/>
      <c r="M213" s="36">
        <f t="shared" si="220"/>
        <v>0</v>
      </c>
      <c r="N213" s="17"/>
      <c r="O213" s="17"/>
      <c r="P213" s="17"/>
      <c r="Q213" s="17"/>
      <c r="R213" s="36">
        <f t="shared" si="221"/>
        <v>0</v>
      </c>
      <c r="S213" s="17"/>
      <c r="T213" s="17"/>
      <c r="U213" s="17"/>
      <c r="V213" s="17"/>
      <c r="W213" s="36">
        <f t="shared" si="222"/>
        <v>0</v>
      </c>
      <c r="X213" s="17"/>
      <c r="Y213" s="17"/>
      <c r="Z213" s="17"/>
      <c r="AA213" s="17"/>
      <c r="AB213" s="36">
        <f t="shared" si="223"/>
        <v>0</v>
      </c>
    </row>
    <row r="214" ht="12.75" customHeight="1">
      <c r="A214" s="18">
        <v>169.0</v>
      </c>
      <c r="B214" s="16" t="s">
        <v>264</v>
      </c>
      <c r="C214" s="35">
        <f t="shared" si="218"/>
        <v>0</v>
      </c>
      <c r="D214" s="17"/>
      <c r="E214" s="17"/>
      <c r="F214" s="17"/>
      <c r="G214" s="17"/>
      <c r="H214" s="36">
        <f t="shared" si="219"/>
        <v>0</v>
      </c>
      <c r="I214" s="17"/>
      <c r="J214" s="17"/>
      <c r="K214" s="17"/>
      <c r="L214" s="17"/>
      <c r="M214" s="36">
        <f t="shared" si="220"/>
        <v>0</v>
      </c>
      <c r="N214" s="17"/>
      <c r="O214" s="17"/>
      <c r="P214" s="17"/>
      <c r="Q214" s="17"/>
      <c r="R214" s="36">
        <f t="shared" si="221"/>
        <v>0</v>
      </c>
      <c r="S214" s="17"/>
      <c r="T214" s="17"/>
      <c r="U214" s="17"/>
      <c r="V214" s="17"/>
      <c r="W214" s="36">
        <f t="shared" si="222"/>
        <v>0</v>
      </c>
      <c r="X214" s="17"/>
      <c r="Y214" s="17"/>
      <c r="Z214" s="17"/>
      <c r="AA214" s="17"/>
      <c r="AB214" s="36">
        <f t="shared" si="223"/>
        <v>0</v>
      </c>
    </row>
    <row r="215" ht="12.75" customHeight="1">
      <c r="A215" s="18">
        <v>170.0</v>
      </c>
      <c r="B215" s="16" t="s">
        <v>265</v>
      </c>
      <c r="C215" s="35">
        <f t="shared" si="218"/>
        <v>0</v>
      </c>
      <c r="D215" s="17"/>
      <c r="E215" s="17"/>
      <c r="F215" s="17"/>
      <c r="G215" s="17"/>
      <c r="H215" s="36">
        <f t="shared" si="219"/>
        <v>0</v>
      </c>
      <c r="I215" s="17"/>
      <c r="J215" s="17"/>
      <c r="K215" s="17"/>
      <c r="L215" s="17"/>
      <c r="M215" s="36">
        <f t="shared" si="220"/>
        <v>0</v>
      </c>
      <c r="N215" s="17"/>
      <c r="O215" s="17"/>
      <c r="P215" s="17"/>
      <c r="Q215" s="17"/>
      <c r="R215" s="36">
        <f t="shared" si="221"/>
        <v>0</v>
      </c>
      <c r="S215" s="17"/>
      <c r="T215" s="17"/>
      <c r="U215" s="17"/>
      <c r="V215" s="17"/>
      <c r="W215" s="36">
        <f t="shared" si="222"/>
        <v>0</v>
      </c>
      <c r="X215" s="17"/>
      <c r="Y215" s="17"/>
      <c r="Z215" s="17"/>
      <c r="AA215" s="17"/>
      <c r="AB215" s="36">
        <f t="shared" si="223"/>
        <v>0</v>
      </c>
    </row>
    <row r="216" ht="12.75" customHeight="1">
      <c r="A216" s="12" t="s">
        <v>266</v>
      </c>
      <c r="B216" s="13" t="s">
        <v>267</v>
      </c>
      <c r="C216" s="14">
        <f t="shared" ref="C216:AB216" si="224">SUM(C217:C220)</f>
        <v>0</v>
      </c>
      <c r="D216" s="14">
        <f t="shared" si="224"/>
        <v>0</v>
      </c>
      <c r="E216" s="14">
        <f t="shared" si="224"/>
        <v>0</v>
      </c>
      <c r="F216" s="14">
        <f t="shared" si="224"/>
        <v>0</v>
      </c>
      <c r="G216" s="14">
        <f t="shared" si="224"/>
        <v>0</v>
      </c>
      <c r="H216" s="14">
        <f t="shared" si="224"/>
        <v>0</v>
      </c>
      <c r="I216" s="14">
        <f t="shared" si="224"/>
        <v>0</v>
      </c>
      <c r="J216" s="14">
        <f t="shared" si="224"/>
        <v>0</v>
      </c>
      <c r="K216" s="14">
        <f t="shared" si="224"/>
        <v>0</v>
      </c>
      <c r="L216" s="14">
        <f t="shared" si="224"/>
        <v>0</v>
      </c>
      <c r="M216" s="14">
        <f t="shared" si="224"/>
        <v>0</v>
      </c>
      <c r="N216" s="14">
        <f t="shared" si="224"/>
        <v>0</v>
      </c>
      <c r="O216" s="14">
        <f t="shared" si="224"/>
        <v>0</v>
      </c>
      <c r="P216" s="14">
        <f t="shared" si="224"/>
        <v>0</v>
      </c>
      <c r="Q216" s="14">
        <f t="shared" si="224"/>
        <v>0</v>
      </c>
      <c r="R216" s="14">
        <f t="shared" si="224"/>
        <v>0</v>
      </c>
      <c r="S216" s="14">
        <f t="shared" si="224"/>
        <v>0</v>
      </c>
      <c r="T216" s="14">
        <f t="shared" si="224"/>
        <v>0</v>
      </c>
      <c r="U216" s="14">
        <f t="shared" si="224"/>
        <v>0</v>
      </c>
      <c r="V216" s="14">
        <f t="shared" si="224"/>
        <v>0</v>
      </c>
      <c r="W216" s="14">
        <f t="shared" si="224"/>
        <v>0</v>
      </c>
      <c r="X216" s="14">
        <f t="shared" si="224"/>
        <v>0</v>
      </c>
      <c r="Y216" s="14">
        <f t="shared" si="224"/>
        <v>0</v>
      </c>
      <c r="Z216" s="14">
        <f t="shared" si="224"/>
        <v>0</v>
      </c>
      <c r="AA216" s="14">
        <f t="shared" si="224"/>
        <v>0</v>
      </c>
      <c r="AB216" s="14">
        <f t="shared" si="224"/>
        <v>0</v>
      </c>
    </row>
    <row r="217" ht="12.75" customHeight="1">
      <c r="A217" s="18">
        <v>171.0</v>
      </c>
      <c r="B217" s="16" t="s">
        <v>268</v>
      </c>
      <c r="C217" s="35">
        <f t="shared" ref="C217:C220" si="225">H217+M217+R217+W217+AB217</f>
        <v>0</v>
      </c>
      <c r="D217" s="17"/>
      <c r="E217" s="17"/>
      <c r="F217" s="17"/>
      <c r="G217" s="17"/>
      <c r="H217" s="36">
        <f t="shared" ref="H217:H220" si="226">SUM(D217:G217)</f>
        <v>0</v>
      </c>
      <c r="I217" s="17"/>
      <c r="J217" s="17"/>
      <c r="K217" s="17"/>
      <c r="L217" s="17"/>
      <c r="M217" s="36">
        <f t="shared" ref="M217:M220" si="227">SUM(I217:L217)</f>
        <v>0</v>
      </c>
      <c r="N217" s="17"/>
      <c r="O217" s="17"/>
      <c r="P217" s="17"/>
      <c r="Q217" s="17"/>
      <c r="R217" s="36">
        <f t="shared" ref="R217:R220" si="228">SUM(N217:Q217)</f>
        <v>0</v>
      </c>
      <c r="S217" s="17"/>
      <c r="T217" s="17"/>
      <c r="U217" s="17"/>
      <c r="V217" s="17"/>
      <c r="W217" s="36">
        <f t="shared" ref="W217:W220" si="229">SUM(S217:V217)</f>
        <v>0</v>
      </c>
      <c r="X217" s="17"/>
      <c r="Y217" s="17"/>
      <c r="Z217" s="17"/>
      <c r="AA217" s="17"/>
      <c r="AB217" s="36">
        <f t="shared" ref="AB217:AB220" si="230">SUM(X217:AA217)</f>
        <v>0</v>
      </c>
    </row>
    <row r="218" ht="12.75" customHeight="1">
      <c r="A218" s="18">
        <v>172.0</v>
      </c>
      <c r="B218" s="16" t="s">
        <v>269</v>
      </c>
      <c r="C218" s="35">
        <f t="shared" si="225"/>
        <v>0</v>
      </c>
      <c r="D218" s="17"/>
      <c r="E218" s="17"/>
      <c r="F218" s="17"/>
      <c r="G218" s="17"/>
      <c r="H218" s="36">
        <f t="shared" si="226"/>
        <v>0</v>
      </c>
      <c r="I218" s="17"/>
      <c r="J218" s="17"/>
      <c r="K218" s="17"/>
      <c r="L218" s="17"/>
      <c r="M218" s="36">
        <f t="shared" si="227"/>
        <v>0</v>
      </c>
      <c r="N218" s="17"/>
      <c r="O218" s="17"/>
      <c r="P218" s="17"/>
      <c r="Q218" s="17"/>
      <c r="R218" s="36">
        <f t="shared" si="228"/>
        <v>0</v>
      </c>
      <c r="S218" s="17"/>
      <c r="T218" s="17"/>
      <c r="U218" s="17"/>
      <c r="V218" s="17"/>
      <c r="W218" s="36">
        <f t="shared" si="229"/>
        <v>0</v>
      </c>
      <c r="X218" s="17"/>
      <c r="Y218" s="17"/>
      <c r="Z218" s="17"/>
      <c r="AA218" s="17"/>
      <c r="AB218" s="36">
        <f t="shared" si="230"/>
        <v>0</v>
      </c>
    </row>
    <row r="219" ht="12.75" customHeight="1">
      <c r="A219" s="18">
        <v>173.0</v>
      </c>
      <c r="B219" s="16" t="s">
        <v>270</v>
      </c>
      <c r="C219" s="35">
        <f t="shared" si="225"/>
        <v>0</v>
      </c>
      <c r="D219" s="17"/>
      <c r="E219" s="17"/>
      <c r="F219" s="17"/>
      <c r="G219" s="17"/>
      <c r="H219" s="36">
        <f t="shared" si="226"/>
        <v>0</v>
      </c>
      <c r="I219" s="17"/>
      <c r="J219" s="17"/>
      <c r="K219" s="17"/>
      <c r="L219" s="17"/>
      <c r="M219" s="36">
        <f t="shared" si="227"/>
        <v>0</v>
      </c>
      <c r="N219" s="17"/>
      <c r="O219" s="17"/>
      <c r="P219" s="17"/>
      <c r="Q219" s="17"/>
      <c r="R219" s="36">
        <f t="shared" si="228"/>
        <v>0</v>
      </c>
      <c r="S219" s="17"/>
      <c r="T219" s="17"/>
      <c r="U219" s="17"/>
      <c r="V219" s="17"/>
      <c r="W219" s="36">
        <f t="shared" si="229"/>
        <v>0</v>
      </c>
      <c r="X219" s="17"/>
      <c r="Y219" s="17"/>
      <c r="Z219" s="17"/>
      <c r="AA219" s="17"/>
      <c r="AB219" s="36">
        <f t="shared" si="230"/>
        <v>0</v>
      </c>
    </row>
    <row r="220" ht="12.75" customHeight="1">
      <c r="A220" s="18">
        <v>174.0</v>
      </c>
      <c r="B220" s="16" t="s">
        <v>271</v>
      </c>
      <c r="C220" s="35">
        <f t="shared" si="225"/>
        <v>0</v>
      </c>
      <c r="D220" s="17"/>
      <c r="E220" s="17"/>
      <c r="F220" s="17"/>
      <c r="G220" s="17"/>
      <c r="H220" s="36">
        <f t="shared" si="226"/>
        <v>0</v>
      </c>
      <c r="I220" s="17"/>
      <c r="J220" s="17"/>
      <c r="K220" s="17"/>
      <c r="L220" s="17"/>
      <c r="M220" s="36">
        <f t="shared" si="227"/>
        <v>0</v>
      </c>
      <c r="N220" s="17"/>
      <c r="O220" s="17"/>
      <c r="P220" s="17"/>
      <c r="Q220" s="17"/>
      <c r="R220" s="36">
        <f t="shared" si="228"/>
        <v>0</v>
      </c>
      <c r="S220" s="17"/>
      <c r="T220" s="17"/>
      <c r="U220" s="17"/>
      <c r="V220" s="17"/>
      <c r="W220" s="36">
        <f t="shared" si="229"/>
        <v>0</v>
      </c>
      <c r="X220" s="17"/>
      <c r="Y220" s="17"/>
      <c r="Z220" s="17"/>
      <c r="AA220" s="17"/>
      <c r="AB220" s="36">
        <f t="shared" si="230"/>
        <v>0</v>
      </c>
    </row>
    <row r="221" ht="12.75" customHeight="1">
      <c r="A221" s="12" t="s">
        <v>272</v>
      </c>
      <c r="B221" s="13" t="s">
        <v>223</v>
      </c>
      <c r="C221" s="14">
        <f t="shared" ref="C221:AB221" si="231">SUM(C222:C224)</f>
        <v>0.261</v>
      </c>
      <c r="D221" s="14">
        <f t="shared" si="231"/>
        <v>0</v>
      </c>
      <c r="E221" s="14">
        <f t="shared" si="231"/>
        <v>0.02</v>
      </c>
      <c r="F221" s="14">
        <f t="shared" si="231"/>
        <v>0</v>
      </c>
      <c r="G221" s="14">
        <f t="shared" si="231"/>
        <v>0</v>
      </c>
      <c r="H221" s="14">
        <f t="shared" si="231"/>
        <v>0.02</v>
      </c>
      <c r="I221" s="14">
        <f t="shared" si="231"/>
        <v>0</v>
      </c>
      <c r="J221" s="14">
        <f t="shared" si="231"/>
        <v>0.049</v>
      </c>
      <c r="K221" s="14">
        <f t="shared" si="231"/>
        <v>0</v>
      </c>
      <c r="L221" s="14">
        <f t="shared" si="231"/>
        <v>0</v>
      </c>
      <c r="M221" s="14">
        <f t="shared" si="231"/>
        <v>0.049</v>
      </c>
      <c r="N221" s="14">
        <f t="shared" si="231"/>
        <v>0</v>
      </c>
      <c r="O221" s="14">
        <f t="shared" si="231"/>
        <v>0.041</v>
      </c>
      <c r="P221" s="14">
        <f t="shared" si="231"/>
        <v>0</v>
      </c>
      <c r="Q221" s="14">
        <f t="shared" si="231"/>
        <v>0</v>
      </c>
      <c r="R221" s="14">
        <f t="shared" si="231"/>
        <v>0.041</v>
      </c>
      <c r="S221" s="14">
        <f t="shared" si="231"/>
        <v>0</v>
      </c>
      <c r="T221" s="14">
        <f t="shared" si="231"/>
        <v>0.07</v>
      </c>
      <c r="U221" s="14">
        <f t="shared" si="231"/>
        <v>0</v>
      </c>
      <c r="V221" s="14">
        <f t="shared" si="231"/>
        <v>0</v>
      </c>
      <c r="W221" s="14">
        <f t="shared" si="231"/>
        <v>0.07</v>
      </c>
      <c r="X221" s="14">
        <f t="shared" si="231"/>
        <v>0</v>
      </c>
      <c r="Y221" s="14">
        <f t="shared" si="231"/>
        <v>0.081</v>
      </c>
      <c r="Z221" s="14">
        <f t="shared" si="231"/>
        <v>0</v>
      </c>
      <c r="AA221" s="14">
        <f t="shared" si="231"/>
        <v>0</v>
      </c>
      <c r="AB221" s="14">
        <f t="shared" si="231"/>
        <v>0.081</v>
      </c>
    </row>
    <row r="222" ht="12.75" customHeight="1">
      <c r="A222" s="18">
        <v>175.0</v>
      </c>
      <c r="B222" s="16" t="s">
        <v>224</v>
      </c>
      <c r="C222" s="35">
        <f t="shared" ref="C222:C224" si="232">H222+M222+R222+W222+AB222</f>
        <v>0</v>
      </c>
      <c r="D222" s="19">
        <v>0.0</v>
      </c>
      <c r="E222" s="19">
        <v>0.0</v>
      </c>
      <c r="F222" s="19">
        <v>0.0</v>
      </c>
      <c r="G222" s="19">
        <v>0.0</v>
      </c>
      <c r="H222" s="36">
        <f t="shared" ref="H222:H224" si="233">SUM(D222:G222)</f>
        <v>0</v>
      </c>
      <c r="I222" s="19">
        <v>0.0</v>
      </c>
      <c r="J222" s="19">
        <v>0.0</v>
      </c>
      <c r="K222" s="19">
        <v>0.0</v>
      </c>
      <c r="L222" s="19">
        <v>0.0</v>
      </c>
      <c r="M222" s="36">
        <f t="shared" ref="M222:M224" si="234">SUM(I222:L222)</f>
        <v>0</v>
      </c>
      <c r="N222" s="19">
        <v>0.0</v>
      </c>
      <c r="O222" s="19">
        <v>0.0</v>
      </c>
      <c r="P222" s="19">
        <v>0.0</v>
      </c>
      <c r="Q222" s="19">
        <v>0.0</v>
      </c>
      <c r="R222" s="36">
        <f t="shared" ref="R222:R224" si="235">SUM(N222:Q222)</f>
        <v>0</v>
      </c>
      <c r="S222" s="19">
        <v>0.0</v>
      </c>
      <c r="T222" s="19">
        <v>0.0</v>
      </c>
      <c r="U222" s="19">
        <v>0.0</v>
      </c>
      <c r="V222" s="19">
        <v>0.0</v>
      </c>
      <c r="W222" s="36">
        <f t="shared" ref="W222:W224" si="236">SUM(S222:V222)</f>
        <v>0</v>
      </c>
      <c r="X222" s="19">
        <v>0.0</v>
      </c>
      <c r="Y222" s="19">
        <v>0.0</v>
      </c>
      <c r="Z222" s="19">
        <v>0.0</v>
      </c>
      <c r="AA222" s="19">
        <v>0.0</v>
      </c>
      <c r="AB222" s="36">
        <f t="shared" ref="AB222:AB224" si="237">SUM(X222:AA222)</f>
        <v>0</v>
      </c>
    </row>
    <row r="223" ht="12.75" customHeight="1">
      <c r="A223" s="18">
        <v>176.0</v>
      </c>
      <c r="B223" s="16" t="s">
        <v>225</v>
      </c>
      <c r="C223" s="35">
        <f t="shared" si="232"/>
        <v>0.261</v>
      </c>
      <c r="D223" s="19">
        <v>0.0</v>
      </c>
      <c r="E223" s="19">
        <v>0.02</v>
      </c>
      <c r="F223" s="19">
        <v>0.0</v>
      </c>
      <c r="G223" s="19">
        <v>0.0</v>
      </c>
      <c r="H223" s="36">
        <f t="shared" si="233"/>
        <v>0.02</v>
      </c>
      <c r="I223" s="19">
        <v>0.0</v>
      </c>
      <c r="J223" s="19">
        <v>0.049</v>
      </c>
      <c r="K223" s="19">
        <v>0.0</v>
      </c>
      <c r="L223" s="19">
        <v>0.0</v>
      </c>
      <c r="M223" s="36">
        <f t="shared" si="234"/>
        <v>0.049</v>
      </c>
      <c r="N223" s="19">
        <v>0.0</v>
      </c>
      <c r="O223" s="19">
        <v>0.041</v>
      </c>
      <c r="P223" s="19">
        <v>0.0</v>
      </c>
      <c r="Q223" s="19">
        <v>0.0</v>
      </c>
      <c r="R223" s="36">
        <f t="shared" si="235"/>
        <v>0.041</v>
      </c>
      <c r="S223" s="19">
        <v>0.0</v>
      </c>
      <c r="T223" s="19">
        <v>0.07</v>
      </c>
      <c r="U223" s="19">
        <v>0.0</v>
      </c>
      <c r="V223" s="19">
        <v>0.0</v>
      </c>
      <c r="W223" s="36">
        <f t="shared" si="236"/>
        <v>0.07</v>
      </c>
      <c r="X223" s="19">
        <v>0.0</v>
      </c>
      <c r="Y223" s="19">
        <v>0.081</v>
      </c>
      <c r="Z223" s="19">
        <v>0.0</v>
      </c>
      <c r="AA223" s="19">
        <v>0.0</v>
      </c>
      <c r="AB223" s="36">
        <f t="shared" si="237"/>
        <v>0.081</v>
      </c>
    </row>
    <row r="224" ht="12.75" customHeight="1">
      <c r="A224" s="18">
        <v>177.0</v>
      </c>
      <c r="B224" s="16" t="s">
        <v>226</v>
      </c>
      <c r="C224" s="35">
        <f t="shared" si="232"/>
        <v>0</v>
      </c>
      <c r="D224" s="19">
        <v>0.0</v>
      </c>
      <c r="E224" s="19">
        <v>0.0</v>
      </c>
      <c r="F224" s="19">
        <v>0.0</v>
      </c>
      <c r="G224" s="19">
        <v>0.0</v>
      </c>
      <c r="H224" s="36">
        <f t="shared" si="233"/>
        <v>0</v>
      </c>
      <c r="I224" s="19">
        <v>0.0</v>
      </c>
      <c r="J224" s="19">
        <v>0.0</v>
      </c>
      <c r="K224" s="19">
        <v>0.0</v>
      </c>
      <c r="L224" s="19">
        <v>0.0</v>
      </c>
      <c r="M224" s="36">
        <f t="shared" si="234"/>
        <v>0</v>
      </c>
      <c r="N224" s="19">
        <v>0.0</v>
      </c>
      <c r="O224" s="19">
        <v>0.0</v>
      </c>
      <c r="P224" s="19">
        <v>0.0</v>
      </c>
      <c r="Q224" s="19">
        <v>0.0</v>
      </c>
      <c r="R224" s="36">
        <f t="shared" si="235"/>
        <v>0</v>
      </c>
      <c r="S224" s="19">
        <v>0.0</v>
      </c>
      <c r="T224" s="19">
        <v>0.0</v>
      </c>
      <c r="U224" s="19">
        <v>0.0</v>
      </c>
      <c r="V224" s="19">
        <v>0.0</v>
      </c>
      <c r="W224" s="36">
        <f t="shared" si="236"/>
        <v>0</v>
      </c>
      <c r="X224" s="19">
        <v>0.0</v>
      </c>
      <c r="Y224" s="19">
        <v>0.0</v>
      </c>
      <c r="Z224" s="19">
        <v>0.0</v>
      </c>
      <c r="AA224" s="19">
        <v>0.0</v>
      </c>
      <c r="AB224" s="36">
        <f t="shared" si="237"/>
        <v>0</v>
      </c>
    </row>
    <row r="225" ht="12.75" customHeight="1">
      <c r="A225" s="12" t="s">
        <v>273</v>
      </c>
      <c r="B225" s="13" t="s">
        <v>274</v>
      </c>
      <c r="C225" s="14">
        <f t="shared" ref="C225:AB225" si="238">SUM(C226:C231)</f>
        <v>0</v>
      </c>
      <c r="D225" s="14">
        <f t="shared" si="238"/>
        <v>0</v>
      </c>
      <c r="E225" s="14">
        <f t="shared" si="238"/>
        <v>0</v>
      </c>
      <c r="F225" s="14">
        <f t="shared" si="238"/>
        <v>0</v>
      </c>
      <c r="G225" s="14">
        <f t="shared" si="238"/>
        <v>0</v>
      </c>
      <c r="H225" s="14">
        <f t="shared" si="238"/>
        <v>0</v>
      </c>
      <c r="I225" s="14">
        <f t="shared" si="238"/>
        <v>0</v>
      </c>
      <c r="J225" s="14">
        <f t="shared" si="238"/>
        <v>0</v>
      </c>
      <c r="K225" s="14">
        <f t="shared" si="238"/>
        <v>0</v>
      </c>
      <c r="L225" s="14">
        <f t="shared" si="238"/>
        <v>0</v>
      </c>
      <c r="M225" s="14">
        <f t="shared" si="238"/>
        <v>0</v>
      </c>
      <c r="N225" s="14">
        <f t="shared" si="238"/>
        <v>0</v>
      </c>
      <c r="O225" s="14">
        <f t="shared" si="238"/>
        <v>0</v>
      </c>
      <c r="P225" s="14">
        <f t="shared" si="238"/>
        <v>0</v>
      </c>
      <c r="Q225" s="14">
        <f t="shared" si="238"/>
        <v>0</v>
      </c>
      <c r="R225" s="14">
        <f t="shared" si="238"/>
        <v>0</v>
      </c>
      <c r="S225" s="14">
        <f t="shared" si="238"/>
        <v>0</v>
      </c>
      <c r="T225" s="14">
        <f t="shared" si="238"/>
        <v>0</v>
      </c>
      <c r="U225" s="14">
        <f t="shared" si="238"/>
        <v>0</v>
      </c>
      <c r="V225" s="14">
        <f t="shared" si="238"/>
        <v>0</v>
      </c>
      <c r="W225" s="14">
        <f t="shared" si="238"/>
        <v>0</v>
      </c>
      <c r="X225" s="14">
        <f t="shared" si="238"/>
        <v>0</v>
      </c>
      <c r="Y225" s="14">
        <f t="shared" si="238"/>
        <v>0</v>
      </c>
      <c r="Z225" s="14">
        <f t="shared" si="238"/>
        <v>0</v>
      </c>
      <c r="AA225" s="14">
        <f t="shared" si="238"/>
        <v>0</v>
      </c>
      <c r="AB225" s="14">
        <f t="shared" si="238"/>
        <v>0</v>
      </c>
    </row>
    <row r="226" ht="12.75" customHeight="1">
      <c r="A226" s="18">
        <v>178.0</v>
      </c>
      <c r="B226" s="16" t="s">
        <v>275</v>
      </c>
      <c r="C226" s="35">
        <f t="shared" ref="C226:C231" si="239">H226+M226+R226+W226+AB226</f>
        <v>0</v>
      </c>
      <c r="D226" s="17"/>
      <c r="E226" s="17"/>
      <c r="F226" s="17"/>
      <c r="G226" s="17"/>
      <c r="H226" s="36">
        <f t="shared" ref="H226:H231" si="240">SUM(D226:G226)</f>
        <v>0</v>
      </c>
      <c r="I226" s="17"/>
      <c r="J226" s="17"/>
      <c r="K226" s="17"/>
      <c r="L226" s="17"/>
      <c r="M226" s="36">
        <f t="shared" ref="M226:M231" si="241">SUM(I226:L226)</f>
        <v>0</v>
      </c>
      <c r="N226" s="17"/>
      <c r="O226" s="17"/>
      <c r="P226" s="17"/>
      <c r="Q226" s="17"/>
      <c r="R226" s="36">
        <f t="shared" ref="R226:R231" si="242">SUM(N226:Q226)</f>
        <v>0</v>
      </c>
      <c r="S226" s="17"/>
      <c r="T226" s="17"/>
      <c r="U226" s="17"/>
      <c r="V226" s="17"/>
      <c r="W226" s="36">
        <f t="shared" ref="W226:W231" si="243">SUM(S226:V226)</f>
        <v>0</v>
      </c>
      <c r="X226" s="17"/>
      <c r="Y226" s="17"/>
      <c r="Z226" s="17"/>
      <c r="AA226" s="17"/>
      <c r="AB226" s="36">
        <f t="shared" ref="AB226:AB231" si="244">SUM(X226:AA226)</f>
        <v>0</v>
      </c>
    </row>
    <row r="227" ht="12.75" customHeight="1">
      <c r="A227" s="18">
        <v>179.0</v>
      </c>
      <c r="B227" s="16" t="s">
        <v>132</v>
      </c>
      <c r="C227" s="35">
        <f t="shared" si="239"/>
        <v>0</v>
      </c>
      <c r="D227" s="17"/>
      <c r="E227" s="17"/>
      <c r="F227" s="17"/>
      <c r="G227" s="17"/>
      <c r="H227" s="36">
        <f t="shared" si="240"/>
        <v>0</v>
      </c>
      <c r="I227" s="17"/>
      <c r="J227" s="17"/>
      <c r="K227" s="17"/>
      <c r="L227" s="17"/>
      <c r="M227" s="36">
        <f t="shared" si="241"/>
        <v>0</v>
      </c>
      <c r="N227" s="17"/>
      <c r="O227" s="17"/>
      <c r="P227" s="17"/>
      <c r="Q227" s="17"/>
      <c r="R227" s="36">
        <f t="shared" si="242"/>
        <v>0</v>
      </c>
      <c r="S227" s="17"/>
      <c r="T227" s="17"/>
      <c r="U227" s="17"/>
      <c r="V227" s="17"/>
      <c r="W227" s="36">
        <f t="shared" si="243"/>
        <v>0</v>
      </c>
      <c r="X227" s="17"/>
      <c r="Y227" s="17"/>
      <c r="Z227" s="17"/>
      <c r="AA227" s="17"/>
      <c r="AB227" s="36">
        <f t="shared" si="244"/>
        <v>0</v>
      </c>
    </row>
    <row r="228" ht="12.75" customHeight="1">
      <c r="A228" s="18">
        <v>180.0</v>
      </c>
      <c r="B228" s="16" t="s">
        <v>276</v>
      </c>
      <c r="C228" s="35">
        <f t="shared" si="239"/>
        <v>0</v>
      </c>
      <c r="D228" s="17"/>
      <c r="E228" s="17"/>
      <c r="F228" s="17"/>
      <c r="G228" s="17"/>
      <c r="H228" s="36">
        <f t="shared" si="240"/>
        <v>0</v>
      </c>
      <c r="I228" s="17"/>
      <c r="J228" s="17"/>
      <c r="K228" s="17"/>
      <c r="L228" s="17"/>
      <c r="M228" s="36">
        <f t="shared" si="241"/>
        <v>0</v>
      </c>
      <c r="N228" s="17"/>
      <c r="O228" s="17"/>
      <c r="P228" s="17"/>
      <c r="Q228" s="17"/>
      <c r="R228" s="36">
        <f t="shared" si="242"/>
        <v>0</v>
      </c>
      <c r="S228" s="17"/>
      <c r="T228" s="17"/>
      <c r="U228" s="17"/>
      <c r="V228" s="17"/>
      <c r="W228" s="36">
        <f t="shared" si="243"/>
        <v>0</v>
      </c>
      <c r="X228" s="17"/>
      <c r="Y228" s="17"/>
      <c r="Z228" s="17"/>
      <c r="AA228" s="17"/>
      <c r="AB228" s="36">
        <f t="shared" si="244"/>
        <v>0</v>
      </c>
    </row>
    <row r="229" ht="12.75" customHeight="1">
      <c r="A229" s="18">
        <v>181.0</v>
      </c>
      <c r="B229" s="16" t="s">
        <v>277</v>
      </c>
      <c r="C229" s="35">
        <f t="shared" si="239"/>
        <v>0</v>
      </c>
      <c r="D229" s="17"/>
      <c r="E229" s="17"/>
      <c r="F229" s="17"/>
      <c r="G229" s="17"/>
      <c r="H229" s="36">
        <f t="shared" si="240"/>
        <v>0</v>
      </c>
      <c r="I229" s="17"/>
      <c r="J229" s="17"/>
      <c r="K229" s="17"/>
      <c r="L229" s="17"/>
      <c r="M229" s="36">
        <f t="shared" si="241"/>
        <v>0</v>
      </c>
      <c r="N229" s="17"/>
      <c r="O229" s="17"/>
      <c r="P229" s="17"/>
      <c r="Q229" s="17"/>
      <c r="R229" s="36">
        <f t="shared" si="242"/>
        <v>0</v>
      </c>
      <c r="S229" s="17"/>
      <c r="T229" s="17"/>
      <c r="U229" s="17"/>
      <c r="V229" s="17"/>
      <c r="W229" s="36">
        <f t="shared" si="243"/>
        <v>0</v>
      </c>
      <c r="X229" s="17"/>
      <c r="Y229" s="17"/>
      <c r="Z229" s="17"/>
      <c r="AA229" s="17"/>
      <c r="AB229" s="36">
        <f t="shared" si="244"/>
        <v>0</v>
      </c>
    </row>
    <row r="230" ht="12.75" customHeight="1">
      <c r="A230" s="18">
        <v>182.0</v>
      </c>
      <c r="B230" s="16" t="s">
        <v>278</v>
      </c>
      <c r="C230" s="35">
        <f t="shared" si="239"/>
        <v>0</v>
      </c>
      <c r="D230" s="17"/>
      <c r="E230" s="17"/>
      <c r="F230" s="17"/>
      <c r="G230" s="17"/>
      <c r="H230" s="36">
        <f t="shared" si="240"/>
        <v>0</v>
      </c>
      <c r="I230" s="17"/>
      <c r="J230" s="17"/>
      <c r="K230" s="17"/>
      <c r="L230" s="17"/>
      <c r="M230" s="36">
        <f t="shared" si="241"/>
        <v>0</v>
      </c>
      <c r="N230" s="17"/>
      <c r="O230" s="17"/>
      <c r="P230" s="17"/>
      <c r="Q230" s="17"/>
      <c r="R230" s="36">
        <f t="shared" si="242"/>
        <v>0</v>
      </c>
      <c r="S230" s="17"/>
      <c r="T230" s="17"/>
      <c r="U230" s="17"/>
      <c r="V230" s="17"/>
      <c r="W230" s="36">
        <f t="shared" si="243"/>
        <v>0</v>
      </c>
      <c r="X230" s="17"/>
      <c r="Y230" s="17"/>
      <c r="Z230" s="17"/>
      <c r="AA230" s="17"/>
      <c r="AB230" s="36">
        <f t="shared" si="244"/>
        <v>0</v>
      </c>
    </row>
    <row r="231" ht="12.75" customHeight="1">
      <c r="A231" s="18">
        <v>183.0</v>
      </c>
      <c r="B231" s="16" t="s">
        <v>279</v>
      </c>
      <c r="C231" s="35">
        <f t="shared" si="239"/>
        <v>0</v>
      </c>
      <c r="D231" s="17"/>
      <c r="E231" s="17"/>
      <c r="F231" s="17"/>
      <c r="G231" s="17"/>
      <c r="H231" s="36">
        <f t="shared" si="240"/>
        <v>0</v>
      </c>
      <c r="I231" s="17"/>
      <c r="J231" s="17"/>
      <c r="K231" s="17"/>
      <c r="L231" s="17"/>
      <c r="M231" s="36">
        <f t="shared" si="241"/>
        <v>0</v>
      </c>
      <c r="N231" s="17"/>
      <c r="O231" s="17"/>
      <c r="P231" s="17"/>
      <c r="Q231" s="17"/>
      <c r="R231" s="36">
        <f t="shared" si="242"/>
        <v>0</v>
      </c>
      <c r="S231" s="17"/>
      <c r="T231" s="17"/>
      <c r="U231" s="17"/>
      <c r="V231" s="17"/>
      <c r="W231" s="36">
        <f t="shared" si="243"/>
        <v>0</v>
      </c>
      <c r="X231" s="17"/>
      <c r="Y231" s="17"/>
      <c r="Z231" s="17"/>
      <c r="AA231" s="17"/>
      <c r="AB231" s="36">
        <f t="shared" si="244"/>
        <v>0</v>
      </c>
    </row>
    <row r="232" ht="12.75" customHeight="1">
      <c r="A232" s="12" t="s">
        <v>280</v>
      </c>
      <c r="B232" s="13" t="s">
        <v>281</v>
      </c>
      <c r="C232" s="14">
        <f t="shared" ref="C232:AB232" si="245">C233</f>
        <v>0</v>
      </c>
      <c r="D232" s="14" t="str">
        <f t="shared" si="245"/>
        <v/>
      </c>
      <c r="E232" s="14" t="str">
        <f t="shared" si="245"/>
        <v/>
      </c>
      <c r="F232" s="14" t="str">
        <f t="shared" si="245"/>
        <v/>
      </c>
      <c r="G232" s="14" t="str">
        <f t="shared" si="245"/>
        <v/>
      </c>
      <c r="H232" s="14">
        <f t="shared" si="245"/>
        <v>0</v>
      </c>
      <c r="I232" s="14" t="str">
        <f t="shared" si="245"/>
        <v/>
      </c>
      <c r="J232" s="14" t="str">
        <f t="shared" si="245"/>
        <v/>
      </c>
      <c r="K232" s="14" t="str">
        <f t="shared" si="245"/>
        <v/>
      </c>
      <c r="L232" s="14" t="str">
        <f t="shared" si="245"/>
        <v/>
      </c>
      <c r="M232" s="14">
        <f t="shared" si="245"/>
        <v>0</v>
      </c>
      <c r="N232" s="14" t="str">
        <f t="shared" si="245"/>
        <v/>
      </c>
      <c r="O232" s="14" t="str">
        <f t="shared" si="245"/>
        <v/>
      </c>
      <c r="P232" s="14" t="str">
        <f t="shared" si="245"/>
        <v/>
      </c>
      <c r="Q232" s="14" t="str">
        <f t="shared" si="245"/>
        <v/>
      </c>
      <c r="R232" s="14">
        <f t="shared" si="245"/>
        <v>0</v>
      </c>
      <c r="S232" s="14" t="str">
        <f t="shared" si="245"/>
        <v/>
      </c>
      <c r="T232" s="14" t="str">
        <f t="shared" si="245"/>
        <v/>
      </c>
      <c r="U232" s="14" t="str">
        <f t="shared" si="245"/>
        <v/>
      </c>
      <c r="V232" s="14" t="str">
        <f t="shared" si="245"/>
        <v/>
      </c>
      <c r="W232" s="14">
        <f t="shared" si="245"/>
        <v>0</v>
      </c>
      <c r="X232" s="14" t="str">
        <f t="shared" si="245"/>
        <v/>
      </c>
      <c r="Y232" s="14" t="str">
        <f t="shared" si="245"/>
        <v/>
      </c>
      <c r="Z232" s="14" t="str">
        <f t="shared" si="245"/>
        <v/>
      </c>
      <c r="AA232" s="14" t="str">
        <f t="shared" si="245"/>
        <v/>
      </c>
      <c r="AB232" s="14">
        <f t="shared" si="245"/>
        <v>0</v>
      </c>
    </row>
    <row r="233" ht="12.75" customHeight="1">
      <c r="A233" s="18">
        <v>184.0</v>
      </c>
      <c r="B233" s="16" t="s">
        <v>282</v>
      </c>
      <c r="C233" s="35">
        <f>H233+M233+R233+W233+AB233</f>
        <v>0</v>
      </c>
      <c r="D233" s="17"/>
      <c r="E233" s="17"/>
      <c r="F233" s="17"/>
      <c r="G233" s="17"/>
      <c r="H233" s="36">
        <f>SUM(D233:G233)</f>
        <v>0</v>
      </c>
      <c r="I233" s="17"/>
      <c r="J233" s="17"/>
      <c r="K233" s="17"/>
      <c r="L233" s="17"/>
      <c r="M233" s="36">
        <f>SUM(I233:L233)</f>
        <v>0</v>
      </c>
      <c r="N233" s="17"/>
      <c r="O233" s="17"/>
      <c r="P233" s="17"/>
      <c r="Q233" s="17"/>
      <c r="R233" s="36">
        <f>SUM(N233:Q233)</f>
        <v>0</v>
      </c>
      <c r="S233" s="17"/>
      <c r="T233" s="17"/>
      <c r="U233" s="17"/>
      <c r="V233" s="17"/>
      <c r="W233" s="36">
        <f>SUM(S233:V233)</f>
        <v>0</v>
      </c>
      <c r="X233" s="17"/>
      <c r="Y233" s="17"/>
      <c r="Z233" s="17"/>
      <c r="AA233" s="17"/>
      <c r="AB233" s="36">
        <f>SUM(X233:AA233)</f>
        <v>0</v>
      </c>
    </row>
    <row r="234" ht="12.75" customHeight="1">
      <c r="A234" s="12" t="s">
        <v>283</v>
      </c>
      <c r="B234" s="13" t="s">
        <v>228</v>
      </c>
      <c r="C234" s="14">
        <f t="shared" ref="C234:AB234" si="246">SUM(C235:C241)</f>
        <v>0.72</v>
      </c>
      <c r="D234" s="14">
        <f t="shared" si="246"/>
        <v>0.18</v>
      </c>
      <c r="E234" s="14">
        <f t="shared" si="246"/>
        <v>0.18</v>
      </c>
      <c r="F234" s="14">
        <f t="shared" si="246"/>
        <v>0.18</v>
      </c>
      <c r="G234" s="14">
        <f t="shared" si="246"/>
        <v>0.18</v>
      </c>
      <c r="H234" s="14">
        <f t="shared" si="246"/>
        <v>0.72</v>
      </c>
      <c r="I234" s="14">
        <f t="shared" si="246"/>
        <v>0</v>
      </c>
      <c r="J234" s="14">
        <f t="shared" si="246"/>
        <v>0</v>
      </c>
      <c r="K234" s="14">
        <f t="shared" si="246"/>
        <v>0</v>
      </c>
      <c r="L234" s="14">
        <f t="shared" si="246"/>
        <v>0</v>
      </c>
      <c r="M234" s="14">
        <f t="shared" si="246"/>
        <v>0</v>
      </c>
      <c r="N234" s="14">
        <f t="shared" si="246"/>
        <v>0</v>
      </c>
      <c r="O234" s="14">
        <f t="shared" si="246"/>
        <v>0</v>
      </c>
      <c r="P234" s="14">
        <f t="shared" si="246"/>
        <v>0</v>
      </c>
      <c r="Q234" s="14">
        <f t="shared" si="246"/>
        <v>0</v>
      </c>
      <c r="R234" s="14">
        <f t="shared" si="246"/>
        <v>0</v>
      </c>
      <c r="S234" s="14">
        <f t="shared" si="246"/>
        <v>0</v>
      </c>
      <c r="T234" s="14">
        <f t="shared" si="246"/>
        <v>0</v>
      </c>
      <c r="U234" s="14">
        <f t="shared" si="246"/>
        <v>0</v>
      </c>
      <c r="V234" s="14">
        <f t="shared" si="246"/>
        <v>0</v>
      </c>
      <c r="W234" s="14">
        <f t="shared" si="246"/>
        <v>0</v>
      </c>
      <c r="X234" s="14">
        <f t="shared" si="246"/>
        <v>0</v>
      </c>
      <c r="Y234" s="14">
        <f t="shared" si="246"/>
        <v>0</v>
      </c>
      <c r="Z234" s="14">
        <f t="shared" si="246"/>
        <v>0</v>
      </c>
      <c r="AA234" s="14">
        <f t="shared" si="246"/>
        <v>0</v>
      </c>
      <c r="AB234" s="14">
        <f t="shared" si="246"/>
        <v>0</v>
      </c>
    </row>
    <row r="235" ht="12.75" customHeight="1">
      <c r="A235" s="18">
        <v>185.1</v>
      </c>
      <c r="B235" s="16" t="s">
        <v>229</v>
      </c>
      <c r="C235" s="35">
        <f t="shared" ref="C235:C241" si="247">H235+M235+R235+W235+AB235</f>
        <v>0</v>
      </c>
      <c r="D235" s="17"/>
      <c r="E235" s="17"/>
      <c r="F235" s="17"/>
      <c r="G235" s="17"/>
      <c r="H235" s="36">
        <f t="shared" ref="H235:H241" si="248">SUM(D235:G235)</f>
        <v>0</v>
      </c>
      <c r="I235" s="17"/>
      <c r="J235" s="17"/>
      <c r="K235" s="17"/>
      <c r="L235" s="17"/>
      <c r="M235" s="36">
        <f t="shared" ref="M235:M241" si="249">SUM(I235:L235)</f>
        <v>0</v>
      </c>
      <c r="N235" s="17"/>
      <c r="O235" s="17"/>
      <c r="P235" s="17"/>
      <c r="Q235" s="17"/>
      <c r="R235" s="36">
        <f t="shared" ref="R235:R241" si="250">SUM(N235:Q235)</f>
        <v>0</v>
      </c>
      <c r="S235" s="17"/>
      <c r="T235" s="17"/>
      <c r="U235" s="17"/>
      <c r="V235" s="17"/>
      <c r="W235" s="36">
        <f t="shared" ref="W235:W241" si="251">SUM(S235:V235)</f>
        <v>0</v>
      </c>
      <c r="X235" s="17"/>
      <c r="Y235" s="17"/>
      <c r="Z235" s="17"/>
      <c r="AA235" s="17"/>
      <c r="AB235" s="36">
        <f t="shared" ref="AB235:AB241" si="252">SUM(X235:AA235)</f>
        <v>0</v>
      </c>
    </row>
    <row r="236" ht="12.75" customHeight="1">
      <c r="A236" s="18">
        <v>185.2</v>
      </c>
      <c r="B236" s="16" t="s">
        <v>230</v>
      </c>
      <c r="C236" s="35">
        <f t="shared" si="247"/>
        <v>0</v>
      </c>
      <c r="D236" s="17"/>
      <c r="E236" s="17"/>
      <c r="F236" s="17"/>
      <c r="G236" s="17"/>
      <c r="H236" s="36">
        <f t="shared" si="248"/>
        <v>0</v>
      </c>
      <c r="I236" s="17"/>
      <c r="J236" s="17"/>
      <c r="K236" s="17"/>
      <c r="L236" s="17"/>
      <c r="M236" s="36">
        <f t="shared" si="249"/>
        <v>0</v>
      </c>
      <c r="N236" s="17"/>
      <c r="O236" s="17"/>
      <c r="P236" s="17"/>
      <c r="Q236" s="17"/>
      <c r="R236" s="36">
        <f t="shared" si="250"/>
        <v>0</v>
      </c>
      <c r="S236" s="17"/>
      <c r="T236" s="17"/>
      <c r="U236" s="17"/>
      <c r="V236" s="17"/>
      <c r="W236" s="36">
        <f t="shared" si="251"/>
        <v>0</v>
      </c>
      <c r="X236" s="17"/>
      <c r="Y236" s="17"/>
      <c r="Z236" s="17"/>
      <c r="AA236" s="17"/>
      <c r="AB236" s="36">
        <f t="shared" si="252"/>
        <v>0</v>
      </c>
    </row>
    <row r="237" ht="12.75" customHeight="1">
      <c r="A237" s="18">
        <v>186.0</v>
      </c>
      <c r="B237" s="16" t="s">
        <v>284</v>
      </c>
      <c r="C237" s="35">
        <f t="shared" si="247"/>
        <v>0.72</v>
      </c>
      <c r="D237" s="29">
        <f t="shared" ref="D237:G237" si="253">0.015*4*3</f>
        <v>0.18</v>
      </c>
      <c r="E237" s="29">
        <f t="shared" si="253"/>
        <v>0.18</v>
      </c>
      <c r="F237" s="29">
        <f t="shared" si="253"/>
        <v>0.18</v>
      </c>
      <c r="G237" s="29">
        <f t="shared" si="253"/>
        <v>0.18</v>
      </c>
      <c r="H237" s="36">
        <f t="shared" si="248"/>
        <v>0.72</v>
      </c>
      <c r="I237" s="17"/>
      <c r="J237" s="17"/>
      <c r="K237" s="17"/>
      <c r="L237" s="17"/>
      <c r="M237" s="36">
        <f t="shared" si="249"/>
        <v>0</v>
      </c>
      <c r="N237" s="17"/>
      <c r="O237" s="17"/>
      <c r="P237" s="17"/>
      <c r="Q237" s="17"/>
      <c r="R237" s="36">
        <f t="shared" si="250"/>
        <v>0</v>
      </c>
      <c r="S237" s="17"/>
      <c r="T237" s="17"/>
      <c r="U237" s="17"/>
      <c r="V237" s="17"/>
      <c r="W237" s="36">
        <f t="shared" si="251"/>
        <v>0</v>
      </c>
      <c r="X237" s="17"/>
      <c r="Y237" s="17"/>
      <c r="Z237" s="17"/>
      <c r="AA237" s="17"/>
      <c r="AB237" s="36">
        <f t="shared" si="252"/>
        <v>0</v>
      </c>
    </row>
    <row r="238" ht="12.75" customHeight="1">
      <c r="A238" s="18">
        <v>187.0</v>
      </c>
      <c r="B238" s="16" t="s">
        <v>285</v>
      </c>
      <c r="C238" s="35">
        <f t="shared" si="247"/>
        <v>0</v>
      </c>
      <c r="D238" s="17"/>
      <c r="E238" s="17"/>
      <c r="F238" s="17"/>
      <c r="G238" s="17"/>
      <c r="H238" s="36">
        <f t="shared" si="248"/>
        <v>0</v>
      </c>
      <c r="I238" s="17"/>
      <c r="J238" s="17"/>
      <c r="K238" s="17"/>
      <c r="L238" s="17"/>
      <c r="M238" s="36">
        <f t="shared" si="249"/>
        <v>0</v>
      </c>
      <c r="N238" s="17"/>
      <c r="O238" s="17"/>
      <c r="P238" s="17"/>
      <c r="Q238" s="17"/>
      <c r="R238" s="36">
        <f t="shared" si="250"/>
        <v>0</v>
      </c>
      <c r="S238" s="17"/>
      <c r="T238" s="17"/>
      <c r="U238" s="17"/>
      <c r="V238" s="17"/>
      <c r="W238" s="36">
        <f t="shared" si="251"/>
        <v>0</v>
      </c>
      <c r="X238" s="17"/>
      <c r="Y238" s="17"/>
      <c r="Z238" s="17"/>
      <c r="AA238" s="17"/>
      <c r="AB238" s="36">
        <f t="shared" si="252"/>
        <v>0</v>
      </c>
    </row>
    <row r="239" ht="12.75" customHeight="1">
      <c r="A239" s="18">
        <v>188.0</v>
      </c>
      <c r="B239" s="16" t="s">
        <v>232</v>
      </c>
      <c r="C239" s="35">
        <f t="shared" si="247"/>
        <v>0</v>
      </c>
      <c r="D239" s="17"/>
      <c r="E239" s="17"/>
      <c r="F239" s="17"/>
      <c r="G239" s="17"/>
      <c r="H239" s="36">
        <f t="shared" si="248"/>
        <v>0</v>
      </c>
      <c r="I239" s="17"/>
      <c r="J239" s="17"/>
      <c r="K239" s="17"/>
      <c r="L239" s="17"/>
      <c r="M239" s="36">
        <f t="shared" si="249"/>
        <v>0</v>
      </c>
      <c r="N239" s="17"/>
      <c r="O239" s="17"/>
      <c r="P239" s="17"/>
      <c r="Q239" s="17"/>
      <c r="R239" s="36">
        <f t="shared" si="250"/>
        <v>0</v>
      </c>
      <c r="S239" s="17"/>
      <c r="T239" s="17"/>
      <c r="U239" s="17"/>
      <c r="V239" s="17"/>
      <c r="W239" s="36">
        <f t="shared" si="251"/>
        <v>0</v>
      </c>
      <c r="X239" s="17"/>
      <c r="Y239" s="17"/>
      <c r="Z239" s="17"/>
      <c r="AA239" s="17"/>
      <c r="AB239" s="36">
        <f t="shared" si="252"/>
        <v>0</v>
      </c>
    </row>
    <row r="240" ht="12.75" customHeight="1">
      <c r="A240" s="18">
        <v>189.0</v>
      </c>
      <c r="B240" s="16" t="s">
        <v>233</v>
      </c>
      <c r="C240" s="35">
        <f t="shared" si="247"/>
        <v>0</v>
      </c>
      <c r="D240" s="17"/>
      <c r="E240" s="17"/>
      <c r="F240" s="17"/>
      <c r="G240" s="17"/>
      <c r="H240" s="36">
        <f t="shared" si="248"/>
        <v>0</v>
      </c>
      <c r="I240" s="17"/>
      <c r="J240" s="17"/>
      <c r="K240" s="17"/>
      <c r="L240" s="17"/>
      <c r="M240" s="36">
        <f t="shared" si="249"/>
        <v>0</v>
      </c>
      <c r="N240" s="17"/>
      <c r="O240" s="17"/>
      <c r="P240" s="17"/>
      <c r="Q240" s="17"/>
      <c r="R240" s="36">
        <f t="shared" si="250"/>
        <v>0</v>
      </c>
      <c r="S240" s="17"/>
      <c r="T240" s="17"/>
      <c r="U240" s="17"/>
      <c r="V240" s="17"/>
      <c r="W240" s="36">
        <f t="shared" si="251"/>
        <v>0</v>
      </c>
      <c r="X240" s="17"/>
      <c r="Y240" s="17"/>
      <c r="Z240" s="17"/>
      <c r="AA240" s="17"/>
      <c r="AB240" s="36">
        <f t="shared" si="252"/>
        <v>0</v>
      </c>
    </row>
    <row r="241" ht="12.75" customHeight="1">
      <c r="A241" s="18">
        <v>190.0</v>
      </c>
      <c r="B241" s="16" t="s">
        <v>286</v>
      </c>
      <c r="C241" s="35">
        <f t="shared" si="247"/>
        <v>0</v>
      </c>
      <c r="D241" s="17"/>
      <c r="E241" s="17"/>
      <c r="F241" s="17"/>
      <c r="G241" s="17"/>
      <c r="H241" s="36">
        <f t="shared" si="248"/>
        <v>0</v>
      </c>
      <c r="I241" s="17"/>
      <c r="J241" s="17"/>
      <c r="K241" s="17"/>
      <c r="L241" s="17"/>
      <c r="M241" s="36">
        <f t="shared" si="249"/>
        <v>0</v>
      </c>
      <c r="N241" s="17"/>
      <c r="O241" s="17"/>
      <c r="P241" s="17"/>
      <c r="Q241" s="17"/>
      <c r="R241" s="36">
        <f t="shared" si="250"/>
        <v>0</v>
      </c>
      <c r="S241" s="17"/>
      <c r="T241" s="17"/>
      <c r="U241" s="17"/>
      <c r="V241" s="17"/>
      <c r="W241" s="36">
        <f t="shared" si="251"/>
        <v>0</v>
      </c>
      <c r="X241" s="17"/>
      <c r="Y241" s="17"/>
      <c r="Z241" s="17"/>
      <c r="AA241" s="17"/>
      <c r="AB241" s="36">
        <f t="shared" si="252"/>
        <v>0</v>
      </c>
    </row>
    <row r="242" ht="12.75" customHeight="1">
      <c r="A242" s="12" t="s">
        <v>287</v>
      </c>
      <c r="B242" s="13" t="s">
        <v>288</v>
      </c>
      <c r="C242" s="14">
        <f t="shared" ref="C242:AB242" si="254">SUM(C243:C244)</f>
        <v>0</v>
      </c>
      <c r="D242" s="14">
        <f t="shared" si="254"/>
        <v>0</v>
      </c>
      <c r="E242" s="14">
        <f t="shared" si="254"/>
        <v>0</v>
      </c>
      <c r="F242" s="14">
        <f t="shared" si="254"/>
        <v>0</v>
      </c>
      <c r="G242" s="14">
        <f t="shared" si="254"/>
        <v>0</v>
      </c>
      <c r="H242" s="14">
        <f t="shared" si="254"/>
        <v>0</v>
      </c>
      <c r="I242" s="14">
        <f t="shared" si="254"/>
        <v>0</v>
      </c>
      <c r="J242" s="14">
        <f t="shared" si="254"/>
        <v>0</v>
      </c>
      <c r="K242" s="14">
        <f t="shared" si="254"/>
        <v>0</v>
      </c>
      <c r="L242" s="14">
        <f t="shared" si="254"/>
        <v>0</v>
      </c>
      <c r="M242" s="14">
        <f t="shared" si="254"/>
        <v>0</v>
      </c>
      <c r="N242" s="14">
        <f t="shared" si="254"/>
        <v>0</v>
      </c>
      <c r="O242" s="14">
        <f t="shared" si="254"/>
        <v>0</v>
      </c>
      <c r="P242" s="14">
        <f t="shared" si="254"/>
        <v>0</v>
      </c>
      <c r="Q242" s="14">
        <f t="shared" si="254"/>
        <v>0</v>
      </c>
      <c r="R242" s="14">
        <f t="shared" si="254"/>
        <v>0</v>
      </c>
      <c r="S242" s="14">
        <f t="shared" si="254"/>
        <v>0</v>
      </c>
      <c r="T242" s="14">
        <f t="shared" si="254"/>
        <v>0</v>
      </c>
      <c r="U242" s="14">
        <f t="shared" si="254"/>
        <v>0</v>
      </c>
      <c r="V242" s="14">
        <f t="shared" si="254"/>
        <v>0</v>
      </c>
      <c r="W242" s="14">
        <f t="shared" si="254"/>
        <v>0</v>
      </c>
      <c r="X242" s="14">
        <f t="shared" si="254"/>
        <v>0</v>
      </c>
      <c r="Y242" s="14">
        <f t="shared" si="254"/>
        <v>0</v>
      </c>
      <c r="Z242" s="14">
        <f t="shared" si="254"/>
        <v>0</v>
      </c>
      <c r="AA242" s="14">
        <f t="shared" si="254"/>
        <v>0</v>
      </c>
      <c r="AB242" s="14">
        <f t="shared" si="254"/>
        <v>0</v>
      </c>
    </row>
    <row r="243" ht="12.75" customHeight="1">
      <c r="A243" s="18">
        <v>191.0</v>
      </c>
      <c r="B243" s="16" t="s">
        <v>289</v>
      </c>
      <c r="C243" s="35">
        <f t="shared" ref="C243:C244" si="255">H243+M243+R243+W243+AB243</f>
        <v>0</v>
      </c>
      <c r="D243" s="17"/>
      <c r="E243" s="17"/>
      <c r="F243" s="17"/>
      <c r="G243" s="17"/>
      <c r="H243" s="36">
        <f t="shared" ref="H243:H244" si="256">SUM(D243:G243)</f>
        <v>0</v>
      </c>
      <c r="I243" s="17"/>
      <c r="J243" s="17"/>
      <c r="K243" s="17"/>
      <c r="L243" s="17"/>
      <c r="M243" s="36">
        <f t="shared" ref="M243:M244" si="257">SUM(I243:L243)</f>
        <v>0</v>
      </c>
      <c r="N243" s="17"/>
      <c r="O243" s="17"/>
      <c r="P243" s="17"/>
      <c r="Q243" s="17"/>
      <c r="R243" s="36">
        <f t="shared" ref="R243:R244" si="258">SUM(N243:Q243)</f>
        <v>0</v>
      </c>
      <c r="S243" s="17"/>
      <c r="T243" s="17"/>
      <c r="U243" s="17"/>
      <c r="V243" s="17"/>
      <c r="W243" s="36">
        <f t="shared" ref="W243:W244" si="259">SUM(S243:V243)</f>
        <v>0</v>
      </c>
      <c r="X243" s="17"/>
      <c r="Y243" s="17"/>
      <c r="Z243" s="17"/>
      <c r="AA243" s="17"/>
      <c r="AB243" s="36">
        <f t="shared" ref="AB243:AB244" si="260">SUM(X243:AA243)</f>
        <v>0</v>
      </c>
    </row>
    <row r="244" ht="12.75" customHeight="1">
      <c r="A244" s="18">
        <v>192.0</v>
      </c>
      <c r="B244" s="16" t="s">
        <v>290</v>
      </c>
      <c r="C244" s="35">
        <f t="shared" si="255"/>
        <v>0</v>
      </c>
      <c r="D244" s="17"/>
      <c r="E244" s="17"/>
      <c r="F244" s="17"/>
      <c r="G244" s="17"/>
      <c r="H244" s="36">
        <f t="shared" si="256"/>
        <v>0</v>
      </c>
      <c r="I244" s="17"/>
      <c r="J244" s="17"/>
      <c r="K244" s="17"/>
      <c r="L244" s="17"/>
      <c r="M244" s="36">
        <f t="shared" si="257"/>
        <v>0</v>
      </c>
      <c r="N244" s="17"/>
      <c r="O244" s="17"/>
      <c r="P244" s="17"/>
      <c r="Q244" s="17"/>
      <c r="R244" s="36">
        <f t="shared" si="258"/>
        <v>0</v>
      </c>
      <c r="S244" s="17"/>
      <c r="T244" s="17"/>
      <c r="U244" s="17"/>
      <c r="V244" s="17"/>
      <c r="W244" s="36">
        <f t="shared" si="259"/>
        <v>0</v>
      </c>
      <c r="X244" s="17"/>
      <c r="Y244" s="17"/>
      <c r="Z244" s="17"/>
      <c r="AA244" s="17"/>
      <c r="AB244" s="36">
        <f t="shared" si="260"/>
        <v>0</v>
      </c>
    </row>
    <row r="245" ht="12.75" customHeight="1">
      <c r="A245" s="12" t="s">
        <v>291</v>
      </c>
      <c r="B245" s="13" t="s">
        <v>235</v>
      </c>
      <c r="C245" s="14">
        <f t="shared" ref="C245:AB245" si="261">SUM(C246:C248)</f>
        <v>0</v>
      </c>
      <c r="D245" s="14">
        <f t="shared" si="261"/>
        <v>0</v>
      </c>
      <c r="E245" s="14">
        <f t="shared" si="261"/>
        <v>0</v>
      </c>
      <c r="F245" s="14">
        <f t="shared" si="261"/>
        <v>0</v>
      </c>
      <c r="G245" s="14">
        <f t="shared" si="261"/>
        <v>0</v>
      </c>
      <c r="H245" s="14">
        <f t="shared" si="261"/>
        <v>0</v>
      </c>
      <c r="I245" s="14">
        <f t="shared" si="261"/>
        <v>0</v>
      </c>
      <c r="J245" s="14">
        <f t="shared" si="261"/>
        <v>0</v>
      </c>
      <c r="K245" s="14">
        <f t="shared" si="261"/>
        <v>0</v>
      </c>
      <c r="L245" s="14">
        <f t="shared" si="261"/>
        <v>0</v>
      </c>
      <c r="M245" s="14">
        <f t="shared" si="261"/>
        <v>0</v>
      </c>
      <c r="N245" s="14">
        <f t="shared" si="261"/>
        <v>0</v>
      </c>
      <c r="O245" s="14">
        <f t="shared" si="261"/>
        <v>0</v>
      </c>
      <c r="P245" s="14">
        <f t="shared" si="261"/>
        <v>0</v>
      </c>
      <c r="Q245" s="14">
        <f t="shared" si="261"/>
        <v>0</v>
      </c>
      <c r="R245" s="14">
        <f t="shared" si="261"/>
        <v>0</v>
      </c>
      <c r="S245" s="14">
        <f t="shared" si="261"/>
        <v>0</v>
      </c>
      <c r="T245" s="14">
        <f t="shared" si="261"/>
        <v>0</v>
      </c>
      <c r="U245" s="14">
        <f t="shared" si="261"/>
        <v>0</v>
      </c>
      <c r="V245" s="14">
        <f t="shared" si="261"/>
        <v>0</v>
      </c>
      <c r="W245" s="14">
        <f t="shared" si="261"/>
        <v>0</v>
      </c>
      <c r="X245" s="14">
        <f t="shared" si="261"/>
        <v>0</v>
      </c>
      <c r="Y245" s="14">
        <f t="shared" si="261"/>
        <v>0</v>
      </c>
      <c r="Z245" s="14">
        <f t="shared" si="261"/>
        <v>0</v>
      </c>
      <c r="AA245" s="14">
        <f t="shared" si="261"/>
        <v>0</v>
      </c>
      <c r="AB245" s="14">
        <f t="shared" si="261"/>
        <v>0</v>
      </c>
    </row>
    <row r="246" ht="12.75" customHeight="1">
      <c r="A246" s="18">
        <v>193.0</v>
      </c>
      <c r="B246" s="16" t="s">
        <v>292</v>
      </c>
      <c r="C246" s="35">
        <f t="shared" ref="C246:C248" si="262">H246+M246+R246+W246+AB246</f>
        <v>0</v>
      </c>
      <c r="D246" s="17"/>
      <c r="E246" s="17"/>
      <c r="F246" s="17"/>
      <c r="G246" s="17"/>
      <c r="H246" s="36">
        <f t="shared" ref="H246:H248" si="263">SUM(D246:G246)</f>
        <v>0</v>
      </c>
      <c r="I246" s="17"/>
      <c r="J246" s="17"/>
      <c r="K246" s="17"/>
      <c r="L246" s="17"/>
      <c r="M246" s="36">
        <f t="shared" ref="M246:M248" si="264">SUM(I246:L246)</f>
        <v>0</v>
      </c>
      <c r="N246" s="17"/>
      <c r="O246" s="17"/>
      <c r="P246" s="17"/>
      <c r="Q246" s="17"/>
      <c r="R246" s="36">
        <f t="shared" ref="R246:R248" si="265">SUM(N246:Q246)</f>
        <v>0</v>
      </c>
      <c r="S246" s="17"/>
      <c r="T246" s="17"/>
      <c r="U246" s="17"/>
      <c r="V246" s="17"/>
      <c r="W246" s="36">
        <f t="shared" ref="W246:W248" si="266">SUM(S246:V246)</f>
        <v>0</v>
      </c>
      <c r="X246" s="17"/>
      <c r="Y246" s="17"/>
      <c r="Z246" s="17"/>
      <c r="AA246" s="17"/>
      <c r="AB246" s="36">
        <f t="shared" ref="AB246:AB248" si="267">SUM(X246:AA246)</f>
        <v>0</v>
      </c>
    </row>
    <row r="247" ht="12.75" customHeight="1">
      <c r="A247" s="18">
        <v>194.1</v>
      </c>
      <c r="B247" s="16" t="s">
        <v>236</v>
      </c>
      <c r="C247" s="35">
        <f t="shared" si="262"/>
        <v>0</v>
      </c>
      <c r="D247" s="17"/>
      <c r="E247" s="17"/>
      <c r="F247" s="17"/>
      <c r="G247" s="17"/>
      <c r="H247" s="36">
        <f t="shared" si="263"/>
        <v>0</v>
      </c>
      <c r="I247" s="17"/>
      <c r="J247" s="17"/>
      <c r="K247" s="17"/>
      <c r="L247" s="17"/>
      <c r="M247" s="36">
        <f t="shared" si="264"/>
        <v>0</v>
      </c>
      <c r="N247" s="17"/>
      <c r="O247" s="17"/>
      <c r="P247" s="17"/>
      <c r="Q247" s="17"/>
      <c r="R247" s="36">
        <f t="shared" si="265"/>
        <v>0</v>
      </c>
      <c r="S247" s="17"/>
      <c r="T247" s="17"/>
      <c r="U247" s="17"/>
      <c r="V247" s="17"/>
      <c r="W247" s="36">
        <f t="shared" si="266"/>
        <v>0</v>
      </c>
      <c r="X247" s="17"/>
      <c r="Y247" s="17"/>
      <c r="Z247" s="17"/>
      <c r="AA247" s="17"/>
      <c r="AB247" s="36">
        <f t="shared" si="267"/>
        <v>0</v>
      </c>
    </row>
    <row r="248" ht="12.75" customHeight="1">
      <c r="A248" s="18">
        <v>194.2</v>
      </c>
      <c r="B248" s="16" t="s">
        <v>293</v>
      </c>
      <c r="C248" s="35">
        <f t="shared" si="262"/>
        <v>0</v>
      </c>
      <c r="D248" s="17"/>
      <c r="E248" s="17"/>
      <c r="F248" s="17"/>
      <c r="G248" s="17"/>
      <c r="H248" s="36">
        <f t="shared" si="263"/>
        <v>0</v>
      </c>
      <c r="I248" s="17"/>
      <c r="J248" s="17"/>
      <c r="K248" s="17"/>
      <c r="L248" s="17"/>
      <c r="M248" s="36">
        <f t="shared" si="264"/>
        <v>0</v>
      </c>
      <c r="N248" s="17"/>
      <c r="O248" s="17"/>
      <c r="P248" s="17"/>
      <c r="Q248" s="17"/>
      <c r="R248" s="36">
        <f t="shared" si="265"/>
        <v>0</v>
      </c>
      <c r="S248" s="17"/>
      <c r="T248" s="17"/>
      <c r="U248" s="17"/>
      <c r="V248" s="17"/>
      <c r="W248" s="36">
        <f t="shared" si="266"/>
        <v>0</v>
      </c>
      <c r="X248" s="17"/>
      <c r="Y248" s="17"/>
      <c r="Z248" s="17"/>
      <c r="AA248" s="17"/>
      <c r="AB248" s="36">
        <f t="shared" si="267"/>
        <v>0</v>
      </c>
    </row>
    <row r="249" ht="12.75" customHeight="1">
      <c r="A249" s="12" t="s">
        <v>294</v>
      </c>
      <c r="B249" s="13" t="s">
        <v>295</v>
      </c>
      <c r="C249" s="14">
        <f t="shared" ref="C249:AB249" si="268">SUM(C250:C252)</f>
        <v>1.71</v>
      </c>
      <c r="D249" s="14">
        <f t="shared" si="268"/>
        <v>1.71</v>
      </c>
      <c r="E249" s="14">
        <f t="shared" si="268"/>
        <v>0</v>
      </c>
      <c r="F249" s="14">
        <f t="shared" si="268"/>
        <v>0</v>
      </c>
      <c r="G249" s="14">
        <f t="shared" si="268"/>
        <v>0</v>
      </c>
      <c r="H249" s="14">
        <f t="shared" si="268"/>
        <v>1.71</v>
      </c>
      <c r="I249" s="14">
        <f t="shared" si="268"/>
        <v>0</v>
      </c>
      <c r="J249" s="14">
        <f t="shared" si="268"/>
        <v>0</v>
      </c>
      <c r="K249" s="14">
        <f t="shared" si="268"/>
        <v>0</v>
      </c>
      <c r="L249" s="14">
        <f t="shared" si="268"/>
        <v>0</v>
      </c>
      <c r="M249" s="14">
        <f t="shared" si="268"/>
        <v>0</v>
      </c>
      <c r="N249" s="14">
        <f t="shared" si="268"/>
        <v>0</v>
      </c>
      <c r="O249" s="14">
        <f t="shared" si="268"/>
        <v>0</v>
      </c>
      <c r="P249" s="14">
        <f t="shared" si="268"/>
        <v>0</v>
      </c>
      <c r="Q249" s="14">
        <f t="shared" si="268"/>
        <v>0</v>
      </c>
      <c r="R249" s="14">
        <f t="shared" si="268"/>
        <v>0</v>
      </c>
      <c r="S249" s="14">
        <f t="shared" si="268"/>
        <v>0</v>
      </c>
      <c r="T249" s="14">
        <f t="shared" si="268"/>
        <v>0</v>
      </c>
      <c r="U249" s="14">
        <f t="shared" si="268"/>
        <v>0</v>
      </c>
      <c r="V249" s="14">
        <f t="shared" si="268"/>
        <v>0</v>
      </c>
      <c r="W249" s="14">
        <f t="shared" si="268"/>
        <v>0</v>
      </c>
      <c r="X249" s="14">
        <f t="shared" si="268"/>
        <v>0</v>
      </c>
      <c r="Y249" s="14">
        <f t="shared" si="268"/>
        <v>0</v>
      </c>
      <c r="Z249" s="14">
        <f t="shared" si="268"/>
        <v>0</v>
      </c>
      <c r="AA249" s="14">
        <f t="shared" si="268"/>
        <v>0</v>
      </c>
      <c r="AB249" s="14">
        <f t="shared" si="268"/>
        <v>0</v>
      </c>
    </row>
    <row r="250" ht="12.75" customHeight="1">
      <c r="A250" s="18">
        <v>195.0</v>
      </c>
      <c r="B250" s="16" t="s">
        <v>296</v>
      </c>
      <c r="C250" s="35">
        <f t="shared" ref="C250:C254" si="269">H250+M250+R250+W250+AB250</f>
        <v>1.71</v>
      </c>
      <c r="D250" s="19">
        <v>1.71</v>
      </c>
      <c r="E250" s="17"/>
      <c r="F250" s="17"/>
      <c r="G250" s="17"/>
      <c r="H250" s="36">
        <f t="shared" ref="H250:H254" si="270">SUM(D250:G250)</f>
        <v>1.71</v>
      </c>
      <c r="I250" s="17"/>
      <c r="J250" s="17"/>
      <c r="K250" s="17"/>
      <c r="L250" s="17"/>
      <c r="M250" s="36">
        <f t="shared" ref="M250:M254" si="271">SUM(I250:L250)</f>
        <v>0</v>
      </c>
      <c r="N250" s="17"/>
      <c r="O250" s="17"/>
      <c r="P250" s="17"/>
      <c r="Q250" s="17"/>
      <c r="R250" s="36">
        <f t="shared" ref="R250:R254" si="272">SUM(N250:Q250)</f>
        <v>0</v>
      </c>
      <c r="S250" s="17"/>
      <c r="T250" s="17"/>
      <c r="U250" s="17"/>
      <c r="V250" s="17"/>
      <c r="W250" s="36">
        <f t="shared" ref="W250:W254" si="273">SUM(S250:V250)</f>
        <v>0</v>
      </c>
      <c r="X250" s="17"/>
      <c r="Y250" s="17"/>
      <c r="Z250" s="17"/>
      <c r="AA250" s="17"/>
      <c r="AB250" s="36">
        <f t="shared" ref="AB250:AB254" si="274">SUM(X250:AA250)</f>
        <v>0</v>
      </c>
    </row>
    <row r="251" ht="12.75" customHeight="1">
      <c r="A251" s="18">
        <v>196.0</v>
      </c>
      <c r="B251" s="16" t="s">
        <v>297</v>
      </c>
      <c r="C251" s="35">
        <f t="shared" si="269"/>
        <v>0</v>
      </c>
      <c r="D251" s="17"/>
      <c r="E251" s="17"/>
      <c r="F251" s="17"/>
      <c r="G251" s="17"/>
      <c r="H251" s="36">
        <f t="shared" si="270"/>
        <v>0</v>
      </c>
      <c r="I251" s="17"/>
      <c r="J251" s="17"/>
      <c r="K251" s="17"/>
      <c r="L251" s="17"/>
      <c r="M251" s="36">
        <f t="shared" si="271"/>
        <v>0</v>
      </c>
      <c r="N251" s="17"/>
      <c r="O251" s="17"/>
      <c r="P251" s="17"/>
      <c r="Q251" s="17"/>
      <c r="R251" s="36">
        <f t="shared" si="272"/>
        <v>0</v>
      </c>
      <c r="S251" s="17"/>
      <c r="T251" s="17"/>
      <c r="U251" s="17"/>
      <c r="V251" s="17"/>
      <c r="W251" s="36">
        <f t="shared" si="273"/>
        <v>0</v>
      </c>
      <c r="X251" s="17"/>
      <c r="Y251" s="17"/>
      <c r="Z251" s="17"/>
      <c r="AA251" s="17"/>
      <c r="AB251" s="36">
        <f t="shared" si="274"/>
        <v>0</v>
      </c>
    </row>
    <row r="252" ht="12.75" customHeight="1">
      <c r="A252" s="18">
        <v>197.0</v>
      </c>
      <c r="B252" s="16" t="s">
        <v>298</v>
      </c>
      <c r="C252" s="35">
        <f t="shared" si="269"/>
        <v>0</v>
      </c>
      <c r="D252" s="17"/>
      <c r="E252" s="17"/>
      <c r="F252" s="17"/>
      <c r="G252" s="17"/>
      <c r="H252" s="36">
        <f t="shared" si="270"/>
        <v>0</v>
      </c>
      <c r="I252" s="17"/>
      <c r="J252" s="17"/>
      <c r="K252" s="17"/>
      <c r="L252" s="17"/>
      <c r="M252" s="36">
        <f t="shared" si="271"/>
        <v>0</v>
      </c>
      <c r="N252" s="17"/>
      <c r="O252" s="17"/>
      <c r="P252" s="17"/>
      <c r="Q252" s="17"/>
      <c r="R252" s="36">
        <f t="shared" si="272"/>
        <v>0</v>
      </c>
      <c r="S252" s="17"/>
      <c r="T252" s="17"/>
      <c r="U252" s="17"/>
      <c r="V252" s="17"/>
      <c r="W252" s="36">
        <f t="shared" si="273"/>
        <v>0</v>
      </c>
      <c r="X252" s="17"/>
      <c r="Y252" s="17"/>
      <c r="Z252" s="17"/>
      <c r="AA252" s="17"/>
      <c r="AB252" s="36">
        <f t="shared" si="274"/>
        <v>0</v>
      </c>
    </row>
    <row r="253" ht="12.75" customHeight="1">
      <c r="A253" s="12">
        <v>198.0</v>
      </c>
      <c r="B253" s="13" t="s">
        <v>239</v>
      </c>
      <c r="C253" s="14">
        <f t="shared" si="269"/>
        <v>0</v>
      </c>
      <c r="D253" s="14"/>
      <c r="E253" s="14"/>
      <c r="F253" s="14"/>
      <c r="G253" s="14"/>
      <c r="H253" s="14">
        <f t="shared" si="270"/>
        <v>0</v>
      </c>
      <c r="I253" s="14"/>
      <c r="J253" s="14"/>
      <c r="K253" s="14"/>
      <c r="L253" s="14"/>
      <c r="M253" s="14">
        <f t="shared" si="271"/>
        <v>0</v>
      </c>
      <c r="N253" s="14"/>
      <c r="O253" s="14"/>
      <c r="P253" s="14"/>
      <c r="Q253" s="14"/>
      <c r="R253" s="14">
        <f t="shared" si="272"/>
        <v>0</v>
      </c>
      <c r="S253" s="14"/>
      <c r="T253" s="14"/>
      <c r="U253" s="14"/>
      <c r="V253" s="14"/>
      <c r="W253" s="14">
        <f t="shared" si="273"/>
        <v>0</v>
      </c>
      <c r="X253" s="14"/>
      <c r="Y253" s="14"/>
      <c r="Z253" s="14"/>
      <c r="AA253" s="14"/>
      <c r="AB253" s="14">
        <f t="shared" si="274"/>
        <v>0</v>
      </c>
    </row>
    <row r="254" ht="12.75" customHeight="1">
      <c r="A254" s="12">
        <v>199.0</v>
      </c>
      <c r="B254" s="13" t="s">
        <v>240</v>
      </c>
      <c r="C254" s="14">
        <f t="shared" si="269"/>
        <v>0</v>
      </c>
      <c r="D254" s="14"/>
      <c r="E254" s="14"/>
      <c r="F254" s="14"/>
      <c r="G254" s="14"/>
      <c r="H254" s="14">
        <f t="shared" si="270"/>
        <v>0</v>
      </c>
      <c r="I254" s="14"/>
      <c r="J254" s="14"/>
      <c r="K254" s="14"/>
      <c r="L254" s="14"/>
      <c r="M254" s="14">
        <f t="shared" si="271"/>
        <v>0</v>
      </c>
      <c r="N254" s="14"/>
      <c r="O254" s="14"/>
      <c r="P254" s="14"/>
      <c r="Q254" s="14"/>
      <c r="R254" s="14">
        <f t="shared" si="272"/>
        <v>0</v>
      </c>
      <c r="S254" s="14"/>
      <c r="T254" s="14"/>
      <c r="U254" s="14"/>
      <c r="V254" s="14"/>
      <c r="W254" s="14">
        <f t="shared" si="273"/>
        <v>0</v>
      </c>
      <c r="X254" s="14"/>
      <c r="Y254" s="14"/>
      <c r="Z254" s="14"/>
      <c r="AA254" s="14"/>
      <c r="AB254" s="14">
        <f t="shared" si="274"/>
        <v>0</v>
      </c>
    </row>
    <row r="255" ht="12.75" customHeight="1">
      <c r="A255" s="6" t="s">
        <v>299</v>
      </c>
      <c r="B255" s="7" t="s">
        <v>300</v>
      </c>
      <c r="C255" s="8">
        <f t="shared" ref="C255:AB255" si="275">+SUM(C256:C262)</f>
        <v>0</v>
      </c>
      <c r="D255" s="8">
        <f t="shared" si="275"/>
        <v>0</v>
      </c>
      <c r="E255" s="8">
        <f t="shared" si="275"/>
        <v>0</v>
      </c>
      <c r="F255" s="8">
        <f t="shared" si="275"/>
        <v>0</v>
      </c>
      <c r="G255" s="8">
        <f t="shared" si="275"/>
        <v>0</v>
      </c>
      <c r="H255" s="8">
        <f t="shared" si="275"/>
        <v>0</v>
      </c>
      <c r="I255" s="8">
        <f t="shared" si="275"/>
        <v>0</v>
      </c>
      <c r="J255" s="8">
        <f t="shared" si="275"/>
        <v>0</v>
      </c>
      <c r="K255" s="8">
        <f t="shared" si="275"/>
        <v>0</v>
      </c>
      <c r="L255" s="8">
        <f t="shared" si="275"/>
        <v>0</v>
      </c>
      <c r="M255" s="8">
        <f t="shared" si="275"/>
        <v>0</v>
      </c>
      <c r="N255" s="8">
        <f t="shared" si="275"/>
        <v>0</v>
      </c>
      <c r="O255" s="8">
        <f t="shared" si="275"/>
        <v>0</v>
      </c>
      <c r="P255" s="8">
        <f t="shared" si="275"/>
        <v>0</v>
      </c>
      <c r="Q255" s="8">
        <f t="shared" si="275"/>
        <v>0</v>
      </c>
      <c r="R255" s="8">
        <f t="shared" si="275"/>
        <v>0</v>
      </c>
      <c r="S255" s="8">
        <f t="shared" si="275"/>
        <v>0</v>
      </c>
      <c r="T255" s="8">
        <f t="shared" si="275"/>
        <v>0</v>
      </c>
      <c r="U255" s="8">
        <f t="shared" si="275"/>
        <v>0</v>
      </c>
      <c r="V255" s="8">
        <f t="shared" si="275"/>
        <v>0</v>
      </c>
      <c r="W255" s="8">
        <f t="shared" si="275"/>
        <v>0</v>
      </c>
      <c r="X255" s="8">
        <f t="shared" si="275"/>
        <v>0</v>
      </c>
      <c r="Y255" s="8">
        <f t="shared" si="275"/>
        <v>0</v>
      </c>
      <c r="Z255" s="8">
        <f t="shared" si="275"/>
        <v>0</v>
      </c>
      <c r="AA255" s="8">
        <f t="shared" si="275"/>
        <v>0</v>
      </c>
      <c r="AB255" s="8">
        <f t="shared" si="275"/>
        <v>0</v>
      </c>
    </row>
    <row r="256" ht="12.75" customHeight="1">
      <c r="A256" s="18">
        <v>1.0</v>
      </c>
      <c r="B256" s="16" t="s">
        <v>301</v>
      </c>
      <c r="C256" s="35">
        <f t="shared" ref="C256:C262" si="276">H256+M256+R256+W256+AB256</f>
        <v>0</v>
      </c>
      <c r="D256" s="17"/>
      <c r="E256" s="17"/>
      <c r="F256" s="17"/>
      <c r="G256" s="17"/>
      <c r="H256" s="36">
        <f t="shared" ref="H256:H262" si="277">SUM(D256:G256)</f>
        <v>0</v>
      </c>
      <c r="I256" s="17"/>
      <c r="J256" s="17"/>
      <c r="K256" s="17"/>
      <c r="L256" s="17"/>
      <c r="M256" s="36">
        <f t="shared" ref="M256:M262" si="278">SUM(I256:L256)</f>
        <v>0</v>
      </c>
      <c r="N256" s="17"/>
      <c r="O256" s="17"/>
      <c r="P256" s="17"/>
      <c r="Q256" s="17"/>
      <c r="R256" s="36">
        <f t="shared" ref="R256:R262" si="279">SUM(N256:Q256)</f>
        <v>0</v>
      </c>
      <c r="S256" s="17"/>
      <c r="T256" s="17"/>
      <c r="U256" s="17"/>
      <c r="V256" s="17"/>
      <c r="W256" s="36">
        <f t="shared" ref="W256:W262" si="280">SUM(S256:V256)</f>
        <v>0</v>
      </c>
      <c r="X256" s="17"/>
      <c r="Y256" s="17"/>
      <c r="Z256" s="17"/>
      <c r="AA256" s="17"/>
      <c r="AB256" s="36">
        <f t="shared" ref="AB256:AB262" si="281">SUM(X256:AA256)</f>
        <v>0</v>
      </c>
    </row>
    <row r="257" ht="12.75" customHeight="1">
      <c r="A257" s="18">
        <v>2.0</v>
      </c>
      <c r="B257" s="16" t="s">
        <v>302</v>
      </c>
      <c r="C257" s="35">
        <f t="shared" si="276"/>
        <v>0</v>
      </c>
      <c r="D257" s="17"/>
      <c r="E257" s="17"/>
      <c r="F257" s="17"/>
      <c r="G257" s="17"/>
      <c r="H257" s="36">
        <f t="shared" si="277"/>
        <v>0</v>
      </c>
      <c r="I257" s="17"/>
      <c r="J257" s="17"/>
      <c r="K257" s="17"/>
      <c r="L257" s="17"/>
      <c r="M257" s="36">
        <f t="shared" si="278"/>
        <v>0</v>
      </c>
      <c r="N257" s="17"/>
      <c r="O257" s="17"/>
      <c r="P257" s="17"/>
      <c r="Q257" s="17"/>
      <c r="R257" s="36">
        <f t="shared" si="279"/>
        <v>0</v>
      </c>
      <c r="S257" s="17"/>
      <c r="T257" s="17"/>
      <c r="U257" s="17"/>
      <c r="V257" s="17"/>
      <c r="W257" s="36">
        <f t="shared" si="280"/>
        <v>0</v>
      </c>
      <c r="X257" s="17"/>
      <c r="Y257" s="17"/>
      <c r="Z257" s="17"/>
      <c r="AA257" s="17"/>
      <c r="AB257" s="36">
        <f t="shared" si="281"/>
        <v>0</v>
      </c>
    </row>
    <row r="258" ht="12.75" customHeight="1">
      <c r="A258" s="18">
        <v>3.0</v>
      </c>
      <c r="B258" s="16" t="s">
        <v>303</v>
      </c>
      <c r="C258" s="35">
        <f t="shared" si="276"/>
        <v>0</v>
      </c>
      <c r="D258" s="17"/>
      <c r="E258" s="17"/>
      <c r="F258" s="17"/>
      <c r="G258" s="17"/>
      <c r="H258" s="36">
        <f t="shared" si="277"/>
        <v>0</v>
      </c>
      <c r="I258" s="17"/>
      <c r="J258" s="17"/>
      <c r="K258" s="17"/>
      <c r="L258" s="17"/>
      <c r="M258" s="36">
        <f t="shared" si="278"/>
        <v>0</v>
      </c>
      <c r="N258" s="17"/>
      <c r="O258" s="17"/>
      <c r="P258" s="17"/>
      <c r="Q258" s="17"/>
      <c r="R258" s="36">
        <f t="shared" si="279"/>
        <v>0</v>
      </c>
      <c r="S258" s="17"/>
      <c r="T258" s="17"/>
      <c r="U258" s="17"/>
      <c r="V258" s="17"/>
      <c r="W258" s="36">
        <f t="shared" si="280"/>
        <v>0</v>
      </c>
      <c r="X258" s="17"/>
      <c r="Y258" s="17"/>
      <c r="Z258" s="17"/>
      <c r="AA258" s="17"/>
      <c r="AB258" s="36">
        <f t="shared" si="281"/>
        <v>0</v>
      </c>
    </row>
    <row r="259" ht="12.75" customHeight="1">
      <c r="A259" s="18">
        <v>4.0</v>
      </c>
      <c r="B259" s="16" t="s">
        <v>304</v>
      </c>
      <c r="C259" s="35">
        <f t="shared" si="276"/>
        <v>0</v>
      </c>
      <c r="D259" s="17"/>
      <c r="E259" s="17"/>
      <c r="F259" s="17"/>
      <c r="G259" s="17"/>
      <c r="H259" s="36">
        <f t="shared" si="277"/>
        <v>0</v>
      </c>
      <c r="I259" s="17"/>
      <c r="J259" s="17"/>
      <c r="K259" s="17"/>
      <c r="L259" s="17"/>
      <c r="M259" s="36">
        <f t="shared" si="278"/>
        <v>0</v>
      </c>
      <c r="N259" s="17"/>
      <c r="O259" s="17"/>
      <c r="P259" s="17"/>
      <c r="Q259" s="17"/>
      <c r="R259" s="36">
        <f t="shared" si="279"/>
        <v>0</v>
      </c>
      <c r="S259" s="17"/>
      <c r="T259" s="17"/>
      <c r="U259" s="17"/>
      <c r="V259" s="17"/>
      <c r="W259" s="36">
        <f t="shared" si="280"/>
        <v>0</v>
      </c>
      <c r="X259" s="17"/>
      <c r="Y259" s="17"/>
      <c r="Z259" s="17"/>
      <c r="AA259" s="17"/>
      <c r="AB259" s="36">
        <f t="shared" si="281"/>
        <v>0</v>
      </c>
    </row>
    <row r="260" ht="12.75" customHeight="1">
      <c r="A260" s="18">
        <v>5.0</v>
      </c>
      <c r="B260" s="16" t="s">
        <v>305</v>
      </c>
      <c r="C260" s="35">
        <f t="shared" si="276"/>
        <v>0</v>
      </c>
      <c r="D260" s="17"/>
      <c r="E260" s="17"/>
      <c r="F260" s="17"/>
      <c r="G260" s="17"/>
      <c r="H260" s="36">
        <f t="shared" si="277"/>
        <v>0</v>
      </c>
      <c r="I260" s="17"/>
      <c r="J260" s="17"/>
      <c r="K260" s="17"/>
      <c r="L260" s="17"/>
      <c r="M260" s="36">
        <f t="shared" si="278"/>
        <v>0</v>
      </c>
      <c r="N260" s="17"/>
      <c r="O260" s="17"/>
      <c r="P260" s="17"/>
      <c r="Q260" s="17"/>
      <c r="R260" s="36">
        <f t="shared" si="279"/>
        <v>0</v>
      </c>
      <c r="S260" s="17"/>
      <c r="T260" s="17"/>
      <c r="U260" s="17"/>
      <c r="V260" s="17"/>
      <c r="W260" s="36">
        <f t="shared" si="280"/>
        <v>0</v>
      </c>
      <c r="X260" s="17"/>
      <c r="Y260" s="17"/>
      <c r="Z260" s="17"/>
      <c r="AA260" s="17"/>
      <c r="AB260" s="36">
        <f t="shared" si="281"/>
        <v>0</v>
      </c>
    </row>
    <row r="261" ht="12.75" customHeight="1">
      <c r="A261" s="18">
        <v>6.0</v>
      </c>
      <c r="B261" s="16" t="s">
        <v>306</v>
      </c>
      <c r="C261" s="35">
        <f t="shared" si="276"/>
        <v>0</v>
      </c>
      <c r="D261" s="17"/>
      <c r="E261" s="17"/>
      <c r="F261" s="17"/>
      <c r="G261" s="17"/>
      <c r="H261" s="36">
        <f t="shared" si="277"/>
        <v>0</v>
      </c>
      <c r="I261" s="17"/>
      <c r="J261" s="17"/>
      <c r="K261" s="17"/>
      <c r="L261" s="17"/>
      <c r="M261" s="36">
        <f t="shared" si="278"/>
        <v>0</v>
      </c>
      <c r="N261" s="17"/>
      <c r="O261" s="17"/>
      <c r="P261" s="17"/>
      <c r="Q261" s="17"/>
      <c r="R261" s="36">
        <f t="shared" si="279"/>
        <v>0</v>
      </c>
      <c r="S261" s="17"/>
      <c r="T261" s="17"/>
      <c r="U261" s="17"/>
      <c r="V261" s="17"/>
      <c r="W261" s="36">
        <f t="shared" si="280"/>
        <v>0</v>
      </c>
      <c r="X261" s="17"/>
      <c r="Y261" s="17"/>
      <c r="Z261" s="17"/>
      <c r="AA261" s="17"/>
      <c r="AB261" s="36">
        <f t="shared" si="281"/>
        <v>0</v>
      </c>
    </row>
    <row r="262" ht="12.75" customHeight="1">
      <c r="A262" s="18">
        <v>7.0</v>
      </c>
      <c r="B262" s="16" t="s">
        <v>307</v>
      </c>
      <c r="C262" s="35">
        <f t="shared" si="276"/>
        <v>0</v>
      </c>
      <c r="D262" s="17"/>
      <c r="E262" s="17"/>
      <c r="F262" s="17"/>
      <c r="G262" s="17"/>
      <c r="H262" s="36">
        <f t="shared" si="277"/>
        <v>0</v>
      </c>
      <c r="I262" s="17"/>
      <c r="J262" s="17"/>
      <c r="K262" s="17"/>
      <c r="L262" s="17"/>
      <c r="M262" s="36">
        <f t="shared" si="278"/>
        <v>0</v>
      </c>
      <c r="N262" s="17"/>
      <c r="O262" s="17"/>
      <c r="P262" s="17"/>
      <c r="Q262" s="17"/>
      <c r="R262" s="36">
        <f t="shared" si="279"/>
        <v>0</v>
      </c>
      <c r="S262" s="17"/>
      <c r="T262" s="17"/>
      <c r="U262" s="17"/>
      <c r="V262" s="17"/>
      <c r="W262" s="36">
        <f t="shared" si="280"/>
        <v>0</v>
      </c>
      <c r="X262" s="17"/>
      <c r="Y262" s="17"/>
      <c r="Z262" s="17"/>
      <c r="AA262" s="17"/>
      <c r="AB262" s="36">
        <f t="shared" si="281"/>
        <v>0</v>
      </c>
    </row>
    <row r="263" ht="12.75" customHeight="1">
      <c r="A263" s="21"/>
      <c r="B263" s="22" t="s">
        <v>308</v>
      </c>
      <c r="C263" s="23" t="str">
        <f t="shared" ref="C263:AB263" si="282">+C255+C3</f>
        <v>#REF!</v>
      </c>
      <c r="D263" s="23">
        <f t="shared" si="282"/>
        <v>40.47275</v>
      </c>
      <c r="E263" s="23">
        <f t="shared" si="282"/>
        <v>141.24675</v>
      </c>
      <c r="F263" s="23">
        <f t="shared" si="282"/>
        <v>131.18475</v>
      </c>
      <c r="G263" s="23">
        <f t="shared" si="282"/>
        <v>127.05675</v>
      </c>
      <c r="H263" s="23" t="str">
        <f t="shared" si="282"/>
        <v>#REF!</v>
      </c>
      <c r="I263" s="23">
        <f t="shared" si="282"/>
        <v>0.18</v>
      </c>
      <c r="J263" s="23">
        <f t="shared" si="282"/>
        <v>5.022</v>
      </c>
      <c r="K263" s="23">
        <f t="shared" si="282"/>
        <v>0.734</v>
      </c>
      <c r="L263" s="23">
        <f t="shared" si="282"/>
        <v>0.584</v>
      </c>
      <c r="M263" s="23">
        <f t="shared" si="282"/>
        <v>6.52</v>
      </c>
      <c r="N263" s="23">
        <f t="shared" si="282"/>
        <v>0.18</v>
      </c>
      <c r="O263" s="23">
        <f t="shared" si="282"/>
        <v>8.882</v>
      </c>
      <c r="P263" s="23">
        <f t="shared" si="282"/>
        <v>0.6805</v>
      </c>
      <c r="Q263" s="23">
        <f t="shared" si="282"/>
        <v>0.4505</v>
      </c>
      <c r="R263" s="23">
        <f t="shared" si="282"/>
        <v>10.193</v>
      </c>
      <c r="S263" s="23">
        <f t="shared" si="282"/>
        <v>0.18</v>
      </c>
      <c r="T263" s="23">
        <f t="shared" si="282"/>
        <v>10.711</v>
      </c>
      <c r="U263" s="23">
        <f t="shared" si="282"/>
        <v>1.498</v>
      </c>
      <c r="V263" s="23">
        <f t="shared" si="282"/>
        <v>1.428</v>
      </c>
      <c r="W263" s="23">
        <f t="shared" si="282"/>
        <v>13.817</v>
      </c>
      <c r="X263" s="23">
        <f t="shared" si="282"/>
        <v>0.195</v>
      </c>
      <c r="Y263" s="23">
        <f t="shared" si="282"/>
        <v>18.848</v>
      </c>
      <c r="Z263" s="23">
        <f t="shared" si="282"/>
        <v>1.306</v>
      </c>
      <c r="AA263" s="23">
        <f t="shared" si="282"/>
        <v>1.156</v>
      </c>
      <c r="AB263" s="23">
        <f t="shared" si="282"/>
        <v>21.515</v>
      </c>
    </row>
    <row r="264" ht="12.75" customHeight="1">
      <c r="A264" s="24"/>
      <c r="B264" s="4"/>
      <c r="C264" s="52"/>
      <c r="D264" s="25"/>
      <c r="E264" s="25"/>
      <c r="F264" s="25"/>
      <c r="G264" s="25"/>
      <c r="H264" s="52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</row>
    <row r="265" ht="12.75" customHeight="1">
      <c r="A265" s="24"/>
      <c r="B265" s="4"/>
      <c r="C265" s="52"/>
      <c r="D265" s="25"/>
      <c r="E265" s="25"/>
      <c r="F265" s="25"/>
      <c r="G265" s="25"/>
      <c r="H265" s="5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</row>
    <row r="266" ht="12.75" customHeight="1">
      <c r="A266" s="24"/>
      <c r="B266" s="4"/>
      <c r="C266" s="52"/>
      <c r="D266" s="25"/>
      <c r="E266" s="25"/>
      <c r="F266" s="25"/>
      <c r="G266" s="25"/>
      <c r="H266" s="52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</row>
    <row r="267" ht="12.75" customHeight="1">
      <c r="A267" s="24"/>
      <c r="B267" s="4"/>
      <c r="C267" s="52"/>
      <c r="D267" s="25"/>
      <c r="E267" s="25"/>
      <c r="F267" s="25"/>
      <c r="G267" s="25"/>
      <c r="H267" s="52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</row>
    <row r="268" ht="12.75" customHeight="1">
      <c r="A268" s="24"/>
      <c r="B268" s="4"/>
      <c r="C268" s="52"/>
      <c r="D268" s="25"/>
      <c r="E268" s="25"/>
      <c r="F268" s="25"/>
      <c r="G268" s="25"/>
      <c r="H268" s="52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</row>
    <row r="269" ht="12.75" customHeight="1">
      <c r="A269" s="24"/>
      <c r="B269" s="4"/>
      <c r="C269" s="52"/>
      <c r="D269" s="25"/>
      <c r="E269" s="25"/>
      <c r="F269" s="25"/>
      <c r="G269" s="25"/>
      <c r="H269" s="52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</row>
    <row r="270" ht="12.75" customHeight="1">
      <c r="A270" s="24"/>
      <c r="B270" s="4"/>
      <c r="C270" s="52"/>
      <c r="D270" s="25"/>
      <c r="E270" s="25"/>
      <c r="F270" s="25"/>
      <c r="G270" s="25"/>
      <c r="H270" s="52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</row>
    <row r="271" ht="12.75" customHeight="1">
      <c r="A271" s="24"/>
      <c r="B271" s="4"/>
      <c r="C271" s="52"/>
      <c r="D271" s="25"/>
      <c r="E271" s="25"/>
      <c r="F271" s="25"/>
      <c r="G271" s="25"/>
      <c r="H271" s="52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</row>
    <row r="272" ht="12.75" customHeight="1">
      <c r="A272" s="24"/>
      <c r="B272" s="4"/>
      <c r="C272" s="52"/>
      <c r="D272" s="25"/>
      <c r="E272" s="25"/>
      <c r="F272" s="25"/>
      <c r="G272" s="25"/>
      <c r="H272" s="52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</row>
    <row r="273" ht="12.75" customHeight="1">
      <c r="A273" s="24"/>
      <c r="B273" s="4"/>
      <c r="C273" s="52"/>
      <c r="D273" s="25"/>
      <c r="E273" s="25"/>
      <c r="F273" s="25"/>
      <c r="G273" s="25"/>
      <c r="H273" s="52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</row>
    <row r="274" ht="12.75" customHeight="1">
      <c r="A274" s="24"/>
      <c r="B274" s="4"/>
      <c r="C274" s="52"/>
      <c r="D274" s="25"/>
      <c r="E274" s="25"/>
      <c r="F274" s="25"/>
      <c r="G274" s="25"/>
      <c r="H274" s="52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</row>
    <row r="275" ht="12.75" customHeight="1">
      <c r="A275" s="24"/>
      <c r="B275" s="4"/>
      <c r="C275" s="52"/>
      <c r="D275" s="25"/>
      <c r="E275" s="25"/>
      <c r="F275" s="25"/>
      <c r="G275" s="25"/>
      <c r="H275" s="52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</row>
    <row r="276" ht="12.75" customHeight="1">
      <c r="A276" s="24"/>
      <c r="B276" s="4"/>
      <c r="C276" s="52"/>
      <c r="D276" s="25"/>
      <c r="E276" s="25"/>
      <c r="F276" s="25"/>
      <c r="G276" s="25"/>
      <c r="H276" s="52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</row>
    <row r="277" ht="12.75" customHeight="1">
      <c r="A277" s="24"/>
      <c r="B277" s="4"/>
      <c r="C277" s="52"/>
      <c r="D277" s="25"/>
      <c r="E277" s="25"/>
      <c r="F277" s="25"/>
      <c r="G277" s="25"/>
      <c r="H277" s="52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</row>
    <row r="278" ht="12.75" customHeight="1">
      <c r="A278" s="24"/>
      <c r="B278" s="4"/>
      <c r="C278" s="52"/>
      <c r="D278" s="25"/>
      <c r="E278" s="25"/>
      <c r="F278" s="25"/>
      <c r="G278" s="25"/>
      <c r="H278" s="52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</row>
    <row r="279" ht="12.75" customHeight="1">
      <c r="A279" s="24"/>
      <c r="B279" s="4"/>
      <c r="C279" s="52"/>
      <c r="D279" s="25"/>
      <c r="E279" s="25"/>
      <c r="F279" s="25"/>
      <c r="G279" s="25"/>
      <c r="H279" s="52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</row>
    <row r="280" ht="12.75" customHeight="1">
      <c r="A280" s="24"/>
      <c r="B280" s="4"/>
      <c r="C280" s="52"/>
      <c r="D280" s="25"/>
      <c r="E280" s="25"/>
      <c r="F280" s="25"/>
      <c r="G280" s="25"/>
      <c r="H280" s="52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</row>
    <row r="281" ht="12.75" customHeight="1">
      <c r="A281" s="24"/>
      <c r="B281" s="4"/>
      <c r="C281" s="52"/>
      <c r="D281" s="25"/>
      <c r="E281" s="25"/>
      <c r="F281" s="25"/>
      <c r="G281" s="25"/>
      <c r="H281" s="52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</row>
    <row r="282" ht="12.75" customHeight="1">
      <c r="A282" s="24"/>
      <c r="B282" s="4"/>
      <c r="C282" s="52"/>
      <c r="D282" s="25"/>
      <c r="E282" s="25"/>
      <c r="F282" s="25"/>
      <c r="G282" s="25"/>
      <c r="H282" s="52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</row>
    <row r="283" ht="12.75" customHeight="1">
      <c r="A283" s="24"/>
      <c r="B283" s="4"/>
      <c r="C283" s="52"/>
      <c r="D283" s="25"/>
      <c r="E283" s="25"/>
      <c r="F283" s="25"/>
      <c r="G283" s="25"/>
      <c r="H283" s="52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ht="12.75" customHeight="1">
      <c r="A284" s="24"/>
      <c r="B284" s="4"/>
      <c r="C284" s="52"/>
      <c r="D284" s="25"/>
      <c r="E284" s="25"/>
      <c r="F284" s="25"/>
      <c r="G284" s="25"/>
      <c r="H284" s="52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ht="12.75" customHeight="1">
      <c r="A285" s="24"/>
      <c r="B285" s="4"/>
      <c r="C285" s="52"/>
      <c r="D285" s="25"/>
      <c r="E285" s="25"/>
      <c r="F285" s="25"/>
      <c r="G285" s="25"/>
      <c r="H285" s="52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ht="12.75" customHeight="1">
      <c r="A286" s="24"/>
      <c r="B286" s="4"/>
      <c r="C286" s="52"/>
      <c r="D286" s="25"/>
      <c r="E286" s="25"/>
      <c r="F286" s="25"/>
      <c r="G286" s="25"/>
      <c r="H286" s="5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ht="12.75" customHeight="1">
      <c r="A287" s="24"/>
      <c r="B287" s="4"/>
      <c r="C287" s="52"/>
      <c r="D287" s="25"/>
      <c r="E287" s="25"/>
      <c r="F287" s="25"/>
      <c r="G287" s="25"/>
      <c r="H287" s="52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ht="12.75" customHeight="1">
      <c r="A288" s="24"/>
      <c r="B288" s="4"/>
      <c r="C288" s="52"/>
      <c r="D288" s="25"/>
      <c r="E288" s="25"/>
      <c r="F288" s="25"/>
      <c r="G288" s="25"/>
      <c r="H288" s="52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ht="12.75" customHeight="1">
      <c r="A289" s="24"/>
      <c r="B289" s="4"/>
      <c r="C289" s="52"/>
      <c r="D289" s="25"/>
      <c r="E289" s="25"/>
      <c r="F289" s="25"/>
      <c r="G289" s="25"/>
      <c r="H289" s="52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ht="12.75" customHeight="1">
      <c r="A290" s="24"/>
      <c r="B290" s="4"/>
      <c r="C290" s="52"/>
      <c r="D290" s="25"/>
      <c r="E290" s="25"/>
      <c r="F290" s="25"/>
      <c r="G290" s="25"/>
      <c r="H290" s="5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ht="12.75" customHeight="1">
      <c r="A291" s="24"/>
      <c r="B291" s="4"/>
      <c r="C291" s="52"/>
      <c r="D291" s="25"/>
      <c r="E291" s="25"/>
      <c r="F291" s="25"/>
      <c r="G291" s="25"/>
      <c r="H291" s="52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ht="12.75" customHeight="1">
      <c r="A292" s="24"/>
      <c r="B292" s="4"/>
      <c r="C292" s="52"/>
      <c r="D292" s="25"/>
      <c r="E292" s="25"/>
      <c r="F292" s="25"/>
      <c r="G292" s="25"/>
      <c r="H292" s="52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ht="12.75" customHeight="1">
      <c r="A293" s="24"/>
      <c r="B293" s="4"/>
      <c r="C293" s="52"/>
      <c r="D293" s="25"/>
      <c r="E293" s="25"/>
      <c r="F293" s="25"/>
      <c r="G293" s="25"/>
      <c r="H293" s="52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</row>
    <row r="294" ht="12.75" customHeight="1">
      <c r="A294" s="24"/>
      <c r="B294" s="4"/>
      <c r="C294" s="52"/>
      <c r="D294" s="25"/>
      <c r="E294" s="25"/>
      <c r="F294" s="25"/>
      <c r="G294" s="25"/>
      <c r="H294" s="52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</row>
    <row r="295" ht="12.75" customHeight="1">
      <c r="A295" s="24"/>
      <c r="B295" s="4"/>
      <c r="C295" s="52"/>
      <c r="D295" s="25"/>
      <c r="E295" s="25"/>
      <c r="F295" s="25"/>
      <c r="G295" s="25"/>
      <c r="H295" s="52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</row>
    <row r="296" ht="12.75" customHeight="1">
      <c r="A296" s="24"/>
      <c r="B296" s="4"/>
      <c r="C296" s="52"/>
      <c r="D296" s="25"/>
      <c r="E296" s="25"/>
      <c r="F296" s="25"/>
      <c r="G296" s="25"/>
      <c r="H296" s="52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</row>
    <row r="297" ht="12.75" customHeight="1">
      <c r="A297" s="24"/>
      <c r="B297" s="4"/>
      <c r="C297" s="52"/>
      <c r="D297" s="25"/>
      <c r="E297" s="25"/>
      <c r="F297" s="25"/>
      <c r="G297" s="25"/>
      <c r="H297" s="52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</row>
    <row r="298" ht="12.75" customHeight="1">
      <c r="A298" s="24"/>
      <c r="B298" s="4"/>
      <c r="C298" s="52"/>
      <c r="D298" s="25"/>
      <c r="E298" s="25"/>
      <c r="F298" s="25"/>
      <c r="G298" s="25"/>
      <c r="H298" s="52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</row>
    <row r="299" ht="12.75" customHeight="1">
      <c r="A299" s="24"/>
      <c r="B299" s="4"/>
      <c r="C299" s="52"/>
      <c r="D299" s="25"/>
      <c r="E299" s="25"/>
      <c r="F299" s="25"/>
      <c r="G299" s="25"/>
      <c r="H299" s="52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</row>
    <row r="300" ht="12.75" customHeight="1">
      <c r="A300" s="24"/>
      <c r="B300" s="4"/>
      <c r="C300" s="52"/>
      <c r="D300" s="25"/>
      <c r="E300" s="25"/>
      <c r="F300" s="25"/>
      <c r="G300" s="25"/>
      <c r="H300" s="52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</row>
    <row r="301" ht="12.75" customHeight="1">
      <c r="A301" s="24"/>
      <c r="B301" s="4"/>
      <c r="C301" s="52"/>
      <c r="D301" s="25"/>
      <c r="E301" s="25"/>
      <c r="F301" s="25"/>
      <c r="G301" s="25"/>
      <c r="H301" s="52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</row>
    <row r="302" ht="12.75" customHeight="1">
      <c r="A302" s="24"/>
      <c r="B302" s="4"/>
      <c r="C302" s="52"/>
      <c r="D302" s="25"/>
      <c r="E302" s="25"/>
      <c r="F302" s="25"/>
      <c r="G302" s="25"/>
      <c r="H302" s="52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</row>
    <row r="303" ht="12.75" customHeight="1">
      <c r="A303" s="24"/>
      <c r="B303" s="4"/>
      <c r="C303" s="52"/>
      <c r="D303" s="25"/>
      <c r="E303" s="25"/>
      <c r="F303" s="25"/>
      <c r="G303" s="25"/>
      <c r="H303" s="52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</row>
    <row r="304" ht="12.75" customHeight="1">
      <c r="A304" s="24"/>
      <c r="B304" s="4"/>
      <c r="C304" s="52"/>
      <c r="D304" s="25"/>
      <c r="E304" s="25"/>
      <c r="F304" s="25"/>
      <c r="G304" s="25"/>
      <c r="H304" s="52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</row>
    <row r="305" ht="12.75" customHeight="1">
      <c r="A305" s="24"/>
      <c r="B305" s="4"/>
      <c r="C305" s="52"/>
      <c r="D305" s="25"/>
      <c r="E305" s="25"/>
      <c r="F305" s="25"/>
      <c r="G305" s="25"/>
      <c r="H305" s="52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</row>
    <row r="306" ht="12.75" customHeight="1">
      <c r="A306" s="24"/>
      <c r="B306" s="4"/>
      <c r="C306" s="52"/>
      <c r="D306" s="25"/>
      <c r="E306" s="25"/>
      <c r="F306" s="25"/>
      <c r="G306" s="25"/>
      <c r="H306" s="52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</row>
    <row r="307" ht="12.75" customHeight="1">
      <c r="A307" s="24"/>
      <c r="B307" s="4"/>
      <c r="C307" s="52"/>
      <c r="D307" s="25"/>
      <c r="E307" s="25"/>
      <c r="F307" s="25"/>
      <c r="G307" s="25"/>
      <c r="H307" s="52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</row>
    <row r="308" ht="12.75" customHeight="1">
      <c r="A308" s="24"/>
      <c r="B308" s="4"/>
      <c r="C308" s="52"/>
      <c r="D308" s="25"/>
      <c r="E308" s="25"/>
      <c r="F308" s="25"/>
      <c r="G308" s="25"/>
      <c r="H308" s="52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</row>
    <row r="309" ht="12.75" customHeight="1">
      <c r="A309" s="24"/>
      <c r="B309" s="4"/>
      <c r="C309" s="52"/>
      <c r="D309" s="25"/>
      <c r="E309" s="25"/>
      <c r="F309" s="25"/>
      <c r="G309" s="25"/>
      <c r="H309" s="52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</row>
    <row r="310" ht="12.75" customHeight="1">
      <c r="A310" s="24"/>
      <c r="B310" s="4"/>
      <c r="C310" s="52"/>
      <c r="D310" s="25"/>
      <c r="E310" s="25"/>
      <c r="F310" s="25"/>
      <c r="G310" s="25"/>
      <c r="H310" s="52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</row>
    <row r="311" ht="12.75" customHeight="1">
      <c r="A311" s="24"/>
      <c r="B311" s="4"/>
      <c r="C311" s="52"/>
      <c r="D311" s="25"/>
      <c r="E311" s="25"/>
      <c r="F311" s="25"/>
      <c r="G311" s="25"/>
      <c r="H311" s="5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</row>
    <row r="312" ht="12.75" customHeight="1">
      <c r="A312" s="24"/>
      <c r="B312" s="4"/>
      <c r="C312" s="52"/>
      <c r="D312" s="25"/>
      <c r="E312" s="25"/>
      <c r="F312" s="25"/>
      <c r="G312" s="25"/>
      <c r="H312" s="52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 ht="12.75" customHeight="1">
      <c r="A313" s="24"/>
      <c r="B313" s="4"/>
      <c r="C313" s="52"/>
      <c r="D313" s="25"/>
      <c r="E313" s="25"/>
      <c r="F313" s="25"/>
      <c r="G313" s="25"/>
      <c r="H313" s="52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</row>
    <row r="314" ht="12.75" customHeight="1">
      <c r="A314" s="24"/>
      <c r="B314" s="4"/>
      <c r="C314" s="52"/>
      <c r="D314" s="25"/>
      <c r="E314" s="25"/>
      <c r="F314" s="25"/>
      <c r="G314" s="25"/>
      <c r="H314" s="52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</row>
    <row r="315" ht="12.75" customHeight="1">
      <c r="A315" s="24"/>
      <c r="B315" s="4"/>
      <c r="C315" s="52"/>
      <c r="D315" s="25"/>
      <c r="E315" s="25"/>
      <c r="F315" s="25"/>
      <c r="G315" s="25"/>
      <c r="H315" s="52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</row>
    <row r="316" ht="12.75" customHeight="1">
      <c r="A316" s="24"/>
      <c r="B316" s="4"/>
      <c r="C316" s="52"/>
      <c r="D316" s="25"/>
      <c r="E316" s="25"/>
      <c r="F316" s="25"/>
      <c r="G316" s="25"/>
      <c r="H316" s="52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</row>
    <row r="317" ht="12.75" customHeight="1">
      <c r="A317" s="24"/>
      <c r="B317" s="4"/>
      <c r="C317" s="52"/>
      <c r="D317" s="25"/>
      <c r="E317" s="25"/>
      <c r="F317" s="25"/>
      <c r="G317" s="25"/>
      <c r="H317" s="52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</row>
    <row r="318" ht="12.75" customHeight="1">
      <c r="A318" s="24"/>
      <c r="B318" s="4"/>
      <c r="C318" s="52"/>
      <c r="D318" s="25"/>
      <c r="E318" s="25"/>
      <c r="F318" s="25"/>
      <c r="G318" s="25"/>
      <c r="H318" s="52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</row>
    <row r="319" ht="12.75" customHeight="1">
      <c r="A319" s="24"/>
      <c r="B319" s="4"/>
      <c r="C319" s="52"/>
      <c r="D319" s="25"/>
      <c r="E319" s="25"/>
      <c r="F319" s="25"/>
      <c r="G319" s="25"/>
      <c r="H319" s="52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</row>
    <row r="320" ht="12.75" customHeight="1">
      <c r="A320" s="24"/>
      <c r="B320" s="4"/>
      <c r="C320" s="52"/>
      <c r="D320" s="25"/>
      <c r="E320" s="25"/>
      <c r="F320" s="25"/>
      <c r="G320" s="25"/>
      <c r="H320" s="52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</row>
    <row r="321" ht="12.75" customHeight="1">
      <c r="A321" s="24"/>
      <c r="B321" s="4"/>
      <c r="C321" s="52"/>
      <c r="D321" s="25"/>
      <c r="E321" s="25"/>
      <c r="F321" s="25"/>
      <c r="G321" s="25"/>
      <c r="H321" s="52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</row>
    <row r="322" ht="12.75" customHeight="1">
      <c r="A322" s="24"/>
      <c r="B322" s="4"/>
      <c r="C322" s="52"/>
      <c r="D322" s="25"/>
      <c r="E322" s="25"/>
      <c r="F322" s="25"/>
      <c r="G322" s="25"/>
      <c r="H322" s="52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</row>
    <row r="323" ht="12.75" customHeight="1">
      <c r="A323" s="24"/>
      <c r="B323" s="4"/>
      <c r="C323" s="52"/>
      <c r="D323" s="25"/>
      <c r="E323" s="25"/>
      <c r="F323" s="25"/>
      <c r="G323" s="25"/>
      <c r="H323" s="52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</row>
    <row r="324" ht="12.75" customHeight="1">
      <c r="A324" s="24"/>
      <c r="B324" s="4"/>
      <c r="C324" s="52"/>
      <c r="D324" s="25"/>
      <c r="E324" s="25"/>
      <c r="F324" s="25"/>
      <c r="G324" s="25"/>
      <c r="H324" s="52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</row>
    <row r="325" ht="12.75" customHeight="1">
      <c r="A325" s="24"/>
      <c r="B325" s="4"/>
      <c r="C325" s="52"/>
      <c r="D325" s="25"/>
      <c r="E325" s="25"/>
      <c r="F325" s="25"/>
      <c r="G325" s="25"/>
      <c r="H325" s="52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</row>
    <row r="326" ht="12.75" customHeight="1">
      <c r="A326" s="24"/>
      <c r="B326" s="4"/>
      <c r="C326" s="52"/>
      <c r="D326" s="25"/>
      <c r="E326" s="25"/>
      <c r="F326" s="25"/>
      <c r="G326" s="25"/>
      <c r="H326" s="52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</row>
    <row r="327" ht="12.75" customHeight="1">
      <c r="A327" s="24"/>
      <c r="B327" s="4"/>
      <c r="C327" s="52"/>
      <c r="D327" s="25"/>
      <c r="E327" s="25"/>
      <c r="F327" s="25"/>
      <c r="G327" s="25"/>
      <c r="H327" s="52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</row>
    <row r="328" ht="12.75" customHeight="1">
      <c r="A328" s="24"/>
      <c r="B328" s="4"/>
      <c r="C328" s="52"/>
      <c r="D328" s="25"/>
      <c r="E328" s="25"/>
      <c r="F328" s="25"/>
      <c r="G328" s="25"/>
      <c r="H328" s="52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</row>
    <row r="329" ht="12.75" customHeight="1">
      <c r="A329" s="24"/>
      <c r="B329" s="4"/>
      <c r="C329" s="52"/>
      <c r="D329" s="25"/>
      <c r="E329" s="25"/>
      <c r="F329" s="25"/>
      <c r="G329" s="25"/>
      <c r="H329" s="52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</row>
    <row r="330" ht="12.75" customHeight="1">
      <c r="A330" s="24"/>
      <c r="B330" s="4"/>
      <c r="C330" s="52"/>
      <c r="D330" s="25"/>
      <c r="E330" s="25"/>
      <c r="F330" s="25"/>
      <c r="G330" s="25"/>
      <c r="H330" s="52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</row>
    <row r="331" ht="12.75" customHeight="1">
      <c r="A331" s="24"/>
      <c r="B331" s="4"/>
      <c r="C331" s="52"/>
      <c r="D331" s="25"/>
      <c r="E331" s="25"/>
      <c r="F331" s="25"/>
      <c r="G331" s="25"/>
      <c r="H331" s="52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</row>
    <row r="332" ht="12.75" customHeight="1">
      <c r="A332" s="24"/>
      <c r="B332" s="4"/>
      <c r="C332" s="52"/>
      <c r="D332" s="25"/>
      <c r="E332" s="25"/>
      <c r="F332" s="25"/>
      <c r="G332" s="25"/>
      <c r="H332" s="52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</row>
    <row r="333" ht="12.75" customHeight="1">
      <c r="A333" s="24"/>
      <c r="B333" s="4"/>
      <c r="C333" s="52"/>
      <c r="D333" s="25"/>
      <c r="E333" s="25"/>
      <c r="F333" s="25"/>
      <c r="G333" s="25"/>
      <c r="H333" s="52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</row>
    <row r="334" ht="12.75" customHeight="1">
      <c r="A334" s="24"/>
      <c r="B334" s="4"/>
      <c r="C334" s="52"/>
      <c r="D334" s="25"/>
      <c r="E334" s="25"/>
      <c r="F334" s="25"/>
      <c r="G334" s="25"/>
      <c r="H334" s="52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</row>
    <row r="335" ht="12.75" customHeight="1">
      <c r="A335" s="24"/>
      <c r="B335" s="4"/>
      <c r="C335" s="52"/>
      <c r="D335" s="25"/>
      <c r="E335" s="25"/>
      <c r="F335" s="25"/>
      <c r="G335" s="25"/>
      <c r="H335" s="52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</row>
    <row r="336" ht="12.75" customHeight="1">
      <c r="A336" s="24"/>
      <c r="B336" s="4"/>
      <c r="C336" s="52"/>
      <c r="D336" s="25"/>
      <c r="E336" s="25"/>
      <c r="F336" s="25"/>
      <c r="G336" s="25"/>
      <c r="H336" s="52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</row>
    <row r="337" ht="12.75" customHeight="1">
      <c r="A337" s="24"/>
      <c r="B337" s="4"/>
      <c r="C337" s="52"/>
      <c r="D337" s="25"/>
      <c r="E337" s="25"/>
      <c r="F337" s="25"/>
      <c r="G337" s="25"/>
      <c r="H337" s="52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</row>
    <row r="338" ht="12.75" customHeight="1">
      <c r="A338" s="24"/>
      <c r="B338" s="4"/>
      <c r="C338" s="52"/>
      <c r="D338" s="25"/>
      <c r="E338" s="25"/>
      <c r="F338" s="25"/>
      <c r="G338" s="25"/>
      <c r="H338" s="52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</row>
    <row r="339" ht="12.75" customHeight="1">
      <c r="A339" s="24"/>
      <c r="B339" s="4"/>
      <c r="C339" s="52"/>
      <c r="D339" s="25"/>
      <c r="E339" s="25"/>
      <c r="F339" s="25"/>
      <c r="G339" s="25"/>
      <c r="H339" s="52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</row>
    <row r="340" ht="12.75" customHeight="1">
      <c r="A340" s="24"/>
      <c r="B340" s="4"/>
      <c r="C340" s="52"/>
      <c r="D340" s="25"/>
      <c r="E340" s="25"/>
      <c r="F340" s="25"/>
      <c r="G340" s="25"/>
      <c r="H340" s="52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</row>
    <row r="341" ht="12.75" customHeight="1">
      <c r="A341" s="24"/>
      <c r="B341" s="4"/>
      <c r="C341" s="52"/>
      <c r="D341" s="25"/>
      <c r="E341" s="25"/>
      <c r="F341" s="25"/>
      <c r="G341" s="25"/>
      <c r="H341" s="52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</row>
    <row r="342" ht="12.75" customHeight="1">
      <c r="A342" s="24"/>
      <c r="B342" s="4"/>
      <c r="C342" s="52"/>
      <c r="D342" s="25"/>
      <c r="E342" s="25"/>
      <c r="F342" s="25"/>
      <c r="G342" s="25"/>
      <c r="H342" s="52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</row>
    <row r="343" ht="12.75" customHeight="1">
      <c r="A343" s="24"/>
      <c r="B343" s="4"/>
      <c r="C343" s="52"/>
      <c r="D343" s="25"/>
      <c r="E343" s="25"/>
      <c r="F343" s="25"/>
      <c r="G343" s="25"/>
      <c r="H343" s="52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</row>
    <row r="344" ht="12.75" customHeight="1">
      <c r="A344" s="24"/>
      <c r="B344" s="4"/>
      <c r="C344" s="52"/>
      <c r="D344" s="25"/>
      <c r="E344" s="25"/>
      <c r="F344" s="25"/>
      <c r="G344" s="25"/>
      <c r="H344" s="52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</row>
    <row r="345" ht="12.75" customHeight="1">
      <c r="A345" s="24"/>
      <c r="B345" s="4"/>
      <c r="C345" s="52"/>
      <c r="D345" s="25"/>
      <c r="E345" s="25"/>
      <c r="F345" s="25"/>
      <c r="G345" s="25"/>
      <c r="H345" s="52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</row>
    <row r="346" ht="12.75" customHeight="1">
      <c r="A346" s="24"/>
      <c r="B346" s="4"/>
      <c r="C346" s="52"/>
      <c r="D346" s="25"/>
      <c r="E346" s="25"/>
      <c r="F346" s="25"/>
      <c r="G346" s="25"/>
      <c r="H346" s="52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</row>
    <row r="347" ht="12.75" customHeight="1">
      <c r="A347" s="24"/>
      <c r="B347" s="4"/>
      <c r="C347" s="52"/>
      <c r="D347" s="25"/>
      <c r="E347" s="25"/>
      <c r="F347" s="25"/>
      <c r="G347" s="25"/>
      <c r="H347" s="52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</row>
    <row r="348" ht="12.75" customHeight="1">
      <c r="A348" s="24"/>
      <c r="B348" s="4"/>
      <c r="C348" s="52"/>
      <c r="D348" s="25"/>
      <c r="E348" s="25"/>
      <c r="F348" s="25"/>
      <c r="G348" s="25"/>
      <c r="H348" s="52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</row>
    <row r="349" ht="12.75" customHeight="1">
      <c r="A349" s="24"/>
      <c r="B349" s="4"/>
      <c r="C349" s="52"/>
      <c r="D349" s="25"/>
      <c r="E349" s="25"/>
      <c r="F349" s="25"/>
      <c r="G349" s="25"/>
      <c r="H349" s="52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</row>
    <row r="350" ht="12.75" customHeight="1">
      <c r="A350" s="24"/>
      <c r="B350" s="4"/>
      <c r="C350" s="52"/>
      <c r="D350" s="25"/>
      <c r="E350" s="25"/>
      <c r="F350" s="25"/>
      <c r="G350" s="25"/>
      <c r="H350" s="52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</row>
    <row r="351" ht="12.75" customHeight="1">
      <c r="A351" s="24"/>
      <c r="B351" s="4"/>
      <c r="C351" s="52"/>
      <c r="D351" s="25"/>
      <c r="E351" s="25"/>
      <c r="F351" s="25"/>
      <c r="G351" s="25"/>
      <c r="H351" s="52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</row>
    <row r="352" ht="12.75" customHeight="1">
      <c r="A352" s="24"/>
      <c r="B352" s="4"/>
      <c r="C352" s="52"/>
      <c r="D352" s="25"/>
      <c r="E352" s="25"/>
      <c r="F352" s="25"/>
      <c r="G352" s="25"/>
      <c r="H352" s="52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</row>
    <row r="353" ht="12.75" customHeight="1">
      <c r="A353" s="24"/>
      <c r="B353" s="4"/>
      <c r="C353" s="52"/>
      <c r="D353" s="25"/>
      <c r="E353" s="25"/>
      <c r="F353" s="25"/>
      <c r="G353" s="25"/>
      <c r="H353" s="52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</row>
    <row r="354" ht="12.75" customHeight="1">
      <c r="A354" s="24"/>
      <c r="B354" s="4"/>
      <c r="C354" s="52"/>
      <c r="D354" s="25"/>
      <c r="E354" s="25"/>
      <c r="F354" s="25"/>
      <c r="G354" s="25"/>
      <c r="H354" s="52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</row>
    <row r="355" ht="12.75" customHeight="1">
      <c r="A355" s="24"/>
      <c r="B355" s="4"/>
      <c r="C355" s="52"/>
      <c r="D355" s="25"/>
      <c r="E355" s="25"/>
      <c r="F355" s="25"/>
      <c r="G355" s="25"/>
      <c r="H355" s="52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</row>
    <row r="356" ht="12.75" customHeight="1">
      <c r="A356" s="24"/>
      <c r="B356" s="4"/>
      <c r="C356" s="52"/>
      <c r="D356" s="25"/>
      <c r="E356" s="25"/>
      <c r="F356" s="25"/>
      <c r="G356" s="25"/>
      <c r="H356" s="52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</row>
    <row r="357" ht="12.75" customHeight="1">
      <c r="A357" s="24"/>
      <c r="B357" s="4"/>
      <c r="C357" s="52"/>
      <c r="D357" s="25"/>
      <c r="E357" s="25"/>
      <c r="F357" s="25"/>
      <c r="G357" s="25"/>
      <c r="H357" s="52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</row>
    <row r="358" ht="12.75" customHeight="1">
      <c r="A358" s="24"/>
      <c r="B358" s="4"/>
      <c r="C358" s="52"/>
      <c r="D358" s="25"/>
      <c r="E358" s="25"/>
      <c r="F358" s="25"/>
      <c r="G358" s="25"/>
      <c r="H358" s="52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</row>
    <row r="359" ht="12.75" customHeight="1">
      <c r="A359" s="24"/>
      <c r="B359" s="4"/>
      <c r="C359" s="52"/>
      <c r="D359" s="25"/>
      <c r="E359" s="25"/>
      <c r="F359" s="25"/>
      <c r="G359" s="25"/>
      <c r="H359" s="52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</row>
    <row r="360" ht="12.75" customHeight="1">
      <c r="A360" s="24"/>
      <c r="B360" s="4"/>
      <c r="C360" s="52"/>
      <c r="D360" s="25"/>
      <c r="E360" s="25"/>
      <c r="F360" s="25"/>
      <c r="G360" s="25"/>
      <c r="H360" s="52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</row>
    <row r="361" ht="12.75" customHeight="1">
      <c r="A361" s="24"/>
      <c r="B361" s="4"/>
      <c r="C361" s="52"/>
      <c r="D361" s="25"/>
      <c r="E361" s="25"/>
      <c r="F361" s="25"/>
      <c r="G361" s="25"/>
      <c r="H361" s="52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</row>
    <row r="362" ht="12.75" customHeight="1">
      <c r="A362" s="24"/>
      <c r="B362" s="4"/>
      <c r="C362" s="52"/>
      <c r="D362" s="25"/>
      <c r="E362" s="25"/>
      <c r="F362" s="25"/>
      <c r="G362" s="25"/>
      <c r="H362" s="52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</row>
    <row r="363" ht="12.75" customHeight="1">
      <c r="A363" s="24"/>
      <c r="B363" s="4"/>
      <c r="C363" s="52"/>
      <c r="D363" s="25"/>
      <c r="E363" s="25"/>
      <c r="F363" s="25"/>
      <c r="G363" s="25"/>
      <c r="H363" s="52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</row>
    <row r="364" ht="12.75" customHeight="1">
      <c r="A364" s="24"/>
      <c r="B364" s="4"/>
      <c r="C364" s="52"/>
      <c r="D364" s="25"/>
      <c r="E364" s="25"/>
      <c r="F364" s="25"/>
      <c r="G364" s="25"/>
      <c r="H364" s="52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</row>
    <row r="365" ht="12.75" customHeight="1">
      <c r="A365" s="24"/>
      <c r="B365" s="4"/>
      <c r="C365" s="52"/>
      <c r="D365" s="25"/>
      <c r="E365" s="25"/>
      <c r="F365" s="25"/>
      <c r="G365" s="25"/>
      <c r="H365" s="52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</row>
    <row r="366" ht="12.75" customHeight="1">
      <c r="A366" s="24"/>
      <c r="B366" s="4"/>
      <c r="C366" s="52"/>
      <c r="D366" s="25"/>
      <c r="E366" s="25"/>
      <c r="F366" s="25"/>
      <c r="G366" s="25"/>
      <c r="H366" s="52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</row>
    <row r="367" ht="12.75" customHeight="1">
      <c r="A367" s="24"/>
      <c r="B367" s="4"/>
      <c r="C367" s="52"/>
      <c r="D367" s="25"/>
      <c r="E367" s="25"/>
      <c r="F367" s="25"/>
      <c r="G367" s="25"/>
      <c r="H367" s="52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</row>
    <row r="368" ht="12.75" customHeight="1">
      <c r="A368" s="24"/>
      <c r="B368" s="4"/>
      <c r="C368" s="52"/>
      <c r="D368" s="25"/>
      <c r="E368" s="25"/>
      <c r="F368" s="25"/>
      <c r="G368" s="25"/>
      <c r="H368" s="52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</row>
    <row r="369" ht="12.75" customHeight="1">
      <c r="A369" s="24"/>
      <c r="B369" s="4"/>
      <c r="C369" s="52"/>
      <c r="D369" s="25"/>
      <c r="E369" s="25"/>
      <c r="F369" s="25"/>
      <c r="G369" s="25"/>
      <c r="H369" s="52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</row>
    <row r="370" ht="12.75" customHeight="1">
      <c r="A370" s="24"/>
      <c r="B370" s="4"/>
      <c r="C370" s="52"/>
      <c r="D370" s="25"/>
      <c r="E370" s="25"/>
      <c r="F370" s="25"/>
      <c r="G370" s="25"/>
      <c r="H370" s="52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</row>
    <row r="371" ht="12.75" customHeight="1">
      <c r="A371" s="24"/>
      <c r="B371" s="4"/>
      <c r="C371" s="52"/>
      <c r="D371" s="25"/>
      <c r="E371" s="25"/>
      <c r="F371" s="25"/>
      <c r="G371" s="25"/>
      <c r="H371" s="52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</row>
    <row r="372" ht="12.75" customHeight="1">
      <c r="A372" s="24"/>
      <c r="B372" s="4"/>
      <c r="C372" s="52"/>
      <c r="D372" s="25"/>
      <c r="E372" s="25"/>
      <c r="F372" s="25"/>
      <c r="G372" s="25"/>
      <c r="H372" s="52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</row>
    <row r="373" ht="12.75" customHeight="1">
      <c r="A373" s="24"/>
      <c r="B373" s="4"/>
      <c r="C373" s="52"/>
      <c r="D373" s="25"/>
      <c r="E373" s="25"/>
      <c r="F373" s="25"/>
      <c r="G373" s="25"/>
      <c r="H373" s="52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</row>
    <row r="374" ht="12.75" customHeight="1">
      <c r="A374" s="24"/>
      <c r="B374" s="4"/>
      <c r="C374" s="52"/>
      <c r="D374" s="25"/>
      <c r="E374" s="25"/>
      <c r="F374" s="25"/>
      <c r="G374" s="25"/>
      <c r="H374" s="52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</row>
    <row r="375" ht="12.75" customHeight="1">
      <c r="A375" s="24"/>
      <c r="B375" s="4"/>
      <c r="C375" s="52"/>
      <c r="D375" s="25"/>
      <c r="E375" s="25"/>
      <c r="F375" s="25"/>
      <c r="G375" s="25"/>
      <c r="H375" s="52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</row>
    <row r="376" ht="12.75" customHeight="1">
      <c r="A376" s="24"/>
      <c r="B376" s="4"/>
      <c r="C376" s="52"/>
      <c r="D376" s="25"/>
      <c r="E376" s="25"/>
      <c r="F376" s="25"/>
      <c r="G376" s="25"/>
      <c r="H376" s="52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</row>
    <row r="377" ht="12.75" customHeight="1">
      <c r="A377" s="24"/>
      <c r="B377" s="4"/>
      <c r="C377" s="52"/>
      <c r="D377" s="25"/>
      <c r="E377" s="25"/>
      <c r="F377" s="25"/>
      <c r="G377" s="25"/>
      <c r="H377" s="52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</row>
    <row r="378" ht="12.75" customHeight="1">
      <c r="A378" s="24"/>
      <c r="B378" s="4"/>
      <c r="C378" s="52"/>
      <c r="D378" s="25"/>
      <c r="E378" s="25"/>
      <c r="F378" s="25"/>
      <c r="G378" s="25"/>
      <c r="H378" s="52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</row>
    <row r="379" ht="12.75" customHeight="1">
      <c r="A379" s="24"/>
      <c r="B379" s="4"/>
      <c r="C379" s="52"/>
      <c r="D379" s="25"/>
      <c r="E379" s="25"/>
      <c r="F379" s="25"/>
      <c r="G379" s="25"/>
      <c r="H379" s="52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</row>
    <row r="380" ht="12.75" customHeight="1">
      <c r="A380" s="24"/>
      <c r="B380" s="4"/>
      <c r="C380" s="52"/>
      <c r="D380" s="25"/>
      <c r="E380" s="25"/>
      <c r="F380" s="25"/>
      <c r="G380" s="25"/>
      <c r="H380" s="52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</row>
    <row r="381" ht="12.75" customHeight="1">
      <c r="A381" s="24"/>
      <c r="B381" s="4"/>
      <c r="C381" s="52"/>
      <c r="D381" s="25"/>
      <c r="E381" s="25"/>
      <c r="F381" s="25"/>
      <c r="G381" s="25"/>
      <c r="H381" s="52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</row>
    <row r="382" ht="12.75" customHeight="1">
      <c r="A382" s="24"/>
      <c r="B382" s="4"/>
      <c r="C382" s="52"/>
      <c r="D382" s="25"/>
      <c r="E382" s="25"/>
      <c r="F382" s="25"/>
      <c r="G382" s="25"/>
      <c r="H382" s="52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</row>
    <row r="383" ht="12.75" customHeight="1">
      <c r="A383" s="24"/>
      <c r="B383" s="4"/>
      <c r="C383" s="52"/>
      <c r="D383" s="25"/>
      <c r="E383" s="25"/>
      <c r="F383" s="25"/>
      <c r="G383" s="25"/>
      <c r="H383" s="52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</row>
    <row r="384" ht="12.75" customHeight="1">
      <c r="A384" s="24"/>
      <c r="B384" s="4"/>
      <c r="C384" s="52"/>
      <c r="D384" s="25"/>
      <c r="E384" s="25"/>
      <c r="F384" s="25"/>
      <c r="G384" s="25"/>
      <c r="H384" s="52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</row>
    <row r="385" ht="12.75" customHeight="1">
      <c r="A385" s="24"/>
      <c r="B385" s="4"/>
      <c r="C385" s="52"/>
      <c r="D385" s="25"/>
      <c r="E385" s="25"/>
      <c r="F385" s="25"/>
      <c r="G385" s="25"/>
      <c r="H385" s="52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</row>
    <row r="386" ht="12.75" customHeight="1">
      <c r="A386" s="24"/>
      <c r="B386" s="4"/>
      <c r="C386" s="52"/>
      <c r="D386" s="25"/>
      <c r="E386" s="25"/>
      <c r="F386" s="25"/>
      <c r="G386" s="25"/>
      <c r="H386" s="52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</row>
    <row r="387" ht="12.75" customHeight="1">
      <c r="A387" s="24"/>
      <c r="B387" s="4"/>
      <c r="C387" s="52"/>
      <c r="D387" s="25"/>
      <c r="E387" s="25"/>
      <c r="F387" s="25"/>
      <c r="G387" s="25"/>
      <c r="H387" s="52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</row>
    <row r="388" ht="12.75" customHeight="1">
      <c r="A388" s="24"/>
      <c r="B388" s="4"/>
      <c r="C388" s="52"/>
      <c r="D388" s="25"/>
      <c r="E388" s="25"/>
      <c r="F388" s="25"/>
      <c r="G388" s="25"/>
      <c r="H388" s="52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</row>
    <row r="389" ht="12.75" customHeight="1">
      <c r="A389" s="24"/>
      <c r="B389" s="4"/>
      <c r="C389" s="52"/>
      <c r="D389" s="25"/>
      <c r="E389" s="25"/>
      <c r="F389" s="25"/>
      <c r="G389" s="25"/>
      <c r="H389" s="52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</row>
    <row r="390" ht="12.75" customHeight="1">
      <c r="A390" s="24"/>
      <c r="B390" s="4"/>
      <c r="C390" s="52"/>
      <c r="D390" s="25"/>
      <c r="E390" s="25"/>
      <c r="F390" s="25"/>
      <c r="G390" s="25"/>
      <c r="H390" s="52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</row>
    <row r="391" ht="12.75" customHeight="1">
      <c r="A391" s="24"/>
      <c r="B391" s="4"/>
      <c r="C391" s="52"/>
      <c r="D391" s="25"/>
      <c r="E391" s="25"/>
      <c r="F391" s="25"/>
      <c r="G391" s="25"/>
      <c r="H391" s="52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</row>
    <row r="392" ht="12.75" customHeight="1">
      <c r="A392" s="24"/>
      <c r="B392" s="4"/>
      <c r="C392" s="52"/>
      <c r="D392" s="25"/>
      <c r="E392" s="25"/>
      <c r="F392" s="25"/>
      <c r="G392" s="25"/>
      <c r="H392" s="52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</row>
    <row r="393" ht="12.75" customHeight="1">
      <c r="A393" s="24"/>
      <c r="B393" s="4"/>
      <c r="C393" s="52"/>
      <c r="D393" s="25"/>
      <c r="E393" s="25"/>
      <c r="F393" s="25"/>
      <c r="G393" s="25"/>
      <c r="H393" s="52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</row>
    <row r="394" ht="12.75" customHeight="1">
      <c r="A394" s="24"/>
      <c r="B394" s="4"/>
      <c r="C394" s="52"/>
      <c r="D394" s="25"/>
      <c r="E394" s="25"/>
      <c r="F394" s="25"/>
      <c r="G394" s="25"/>
      <c r="H394" s="52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</row>
    <row r="395" ht="12.75" customHeight="1">
      <c r="A395" s="24"/>
      <c r="B395" s="4"/>
      <c r="C395" s="52"/>
      <c r="D395" s="25"/>
      <c r="E395" s="25"/>
      <c r="F395" s="25"/>
      <c r="G395" s="25"/>
      <c r="H395" s="52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</row>
    <row r="396" ht="12.75" customHeight="1">
      <c r="A396" s="24"/>
      <c r="B396" s="4"/>
      <c r="C396" s="52"/>
      <c r="D396" s="25"/>
      <c r="E396" s="25"/>
      <c r="F396" s="25"/>
      <c r="G396" s="25"/>
      <c r="H396" s="52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</row>
    <row r="397" ht="12.75" customHeight="1">
      <c r="A397" s="24"/>
      <c r="B397" s="4"/>
      <c r="C397" s="52"/>
      <c r="D397" s="25"/>
      <c r="E397" s="25"/>
      <c r="F397" s="25"/>
      <c r="G397" s="25"/>
      <c r="H397" s="52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</row>
    <row r="398" ht="12.75" customHeight="1">
      <c r="A398" s="24"/>
      <c r="B398" s="4"/>
      <c r="C398" s="52"/>
      <c r="D398" s="25"/>
      <c r="E398" s="25"/>
      <c r="F398" s="25"/>
      <c r="G398" s="25"/>
      <c r="H398" s="52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</row>
    <row r="399" ht="12.75" customHeight="1">
      <c r="A399" s="24"/>
      <c r="B399" s="4"/>
      <c r="C399" s="52"/>
      <c r="D399" s="25"/>
      <c r="E399" s="25"/>
      <c r="F399" s="25"/>
      <c r="G399" s="25"/>
      <c r="H399" s="52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</row>
    <row r="400" ht="12.75" customHeight="1">
      <c r="A400" s="24"/>
      <c r="B400" s="4"/>
      <c r="C400" s="52"/>
      <c r="D400" s="25"/>
      <c r="E400" s="25"/>
      <c r="F400" s="25"/>
      <c r="G400" s="25"/>
      <c r="H400" s="52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</row>
    <row r="401" ht="12.75" customHeight="1">
      <c r="A401" s="24"/>
      <c r="B401" s="4"/>
      <c r="C401" s="52"/>
      <c r="D401" s="25"/>
      <c r="E401" s="25"/>
      <c r="F401" s="25"/>
      <c r="G401" s="25"/>
      <c r="H401" s="52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</row>
    <row r="402" ht="12.75" customHeight="1">
      <c r="A402" s="24"/>
      <c r="B402" s="4"/>
      <c r="C402" s="52"/>
      <c r="D402" s="25"/>
      <c r="E402" s="25"/>
      <c r="F402" s="25"/>
      <c r="G402" s="25"/>
      <c r="H402" s="52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</row>
    <row r="403" ht="12.75" customHeight="1">
      <c r="A403" s="24"/>
      <c r="B403" s="4"/>
      <c r="C403" s="52"/>
      <c r="D403" s="25"/>
      <c r="E403" s="25"/>
      <c r="F403" s="25"/>
      <c r="G403" s="25"/>
      <c r="H403" s="52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</row>
    <row r="404" ht="12.75" customHeight="1">
      <c r="A404" s="24"/>
      <c r="B404" s="4"/>
      <c r="C404" s="52"/>
      <c r="D404" s="25"/>
      <c r="E404" s="25"/>
      <c r="F404" s="25"/>
      <c r="G404" s="25"/>
      <c r="H404" s="52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</row>
    <row r="405" ht="12.75" customHeight="1">
      <c r="A405" s="24"/>
      <c r="B405" s="4"/>
      <c r="C405" s="52"/>
      <c r="D405" s="25"/>
      <c r="E405" s="25"/>
      <c r="F405" s="25"/>
      <c r="G405" s="25"/>
      <c r="H405" s="52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</row>
    <row r="406" ht="12.75" customHeight="1">
      <c r="A406" s="24"/>
      <c r="B406" s="4"/>
      <c r="C406" s="52"/>
      <c r="D406" s="25"/>
      <c r="E406" s="25"/>
      <c r="F406" s="25"/>
      <c r="G406" s="25"/>
      <c r="H406" s="52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</row>
    <row r="407" ht="12.75" customHeight="1">
      <c r="A407" s="24"/>
      <c r="B407" s="4"/>
      <c r="C407" s="52"/>
      <c r="D407" s="25"/>
      <c r="E407" s="25"/>
      <c r="F407" s="25"/>
      <c r="G407" s="25"/>
      <c r="H407" s="52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</row>
    <row r="408" ht="12.75" customHeight="1">
      <c r="A408" s="24"/>
      <c r="B408" s="4"/>
      <c r="C408" s="52"/>
      <c r="D408" s="25"/>
      <c r="E408" s="25"/>
      <c r="F408" s="25"/>
      <c r="G408" s="25"/>
      <c r="H408" s="52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</row>
    <row r="409" ht="12.75" customHeight="1">
      <c r="A409" s="24"/>
      <c r="B409" s="4"/>
      <c r="C409" s="52"/>
      <c r="D409" s="25"/>
      <c r="E409" s="25"/>
      <c r="F409" s="25"/>
      <c r="G409" s="25"/>
      <c r="H409" s="52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</row>
    <row r="410" ht="12.75" customHeight="1">
      <c r="A410" s="24"/>
      <c r="B410" s="4"/>
      <c r="C410" s="52"/>
      <c r="D410" s="25"/>
      <c r="E410" s="25"/>
      <c r="F410" s="25"/>
      <c r="G410" s="25"/>
      <c r="H410" s="52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</row>
    <row r="411" ht="12.75" customHeight="1">
      <c r="A411" s="24"/>
      <c r="B411" s="4"/>
      <c r="C411" s="52"/>
      <c r="D411" s="25"/>
      <c r="E411" s="25"/>
      <c r="F411" s="25"/>
      <c r="G411" s="25"/>
      <c r="H411" s="52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</row>
    <row r="412" ht="12.75" customHeight="1">
      <c r="A412" s="24"/>
      <c r="B412" s="4"/>
      <c r="C412" s="52"/>
      <c r="D412" s="25"/>
      <c r="E412" s="25"/>
      <c r="F412" s="25"/>
      <c r="G412" s="25"/>
      <c r="H412" s="52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</row>
    <row r="413" ht="12.75" customHeight="1">
      <c r="A413" s="24"/>
      <c r="B413" s="4"/>
      <c r="C413" s="52"/>
      <c r="D413" s="25"/>
      <c r="E413" s="25"/>
      <c r="F413" s="25"/>
      <c r="G413" s="25"/>
      <c r="H413" s="52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</row>
    <row r="414" ht="12.75" customHeight="1">
      <c r="A414" s="24"/>
      <c r="B414" s="4"/>
      <c r="C414" s="52"/>
      <c r="D414" s="25"/>
      <c r="E414" s="25"/>
      <c r="F414" s="25"/>
      <c r="G414" s="25"/>
      <c r="H414" s="52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</row>
    <row r="415" ht="12.75" customHeight="1">
      <c r="A415" s="24"/>
      <c r="B415" s="4"/>
      <c r="C415" s="52"/>
      <c r="D415" s="25"/>
      <c r="E415" s="25"/>
      <c r="F415" s="25"/>
      <c r="G415" s="25"/>
      <c r="H415" s="52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</row>
    <row r="416" ht="12.75" customHeight="1">
      <c r="A416" s="24"/>
      <c r="B416" s="4"/>
      <c r="C416" s="52"/>
      <c r="D416" s="25"/>
      <c r="E416" s="25"/>
      <c r="F416" s="25"/>
      <c r="G416" s="25"/>
      <c r="H416" s="52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</row>
    <row r="417" ht="12.75" customHeight="1">
      <c r="A417" s="24"/>
      <c r="B417" s="4"/>
      <c r="C417" s="52"/>
      <c r="D417" s="25"/>
      <c r="E417" s="25"/>
      <c r="F417" s="25"/>
      <c r="G417" s="25"/>
      <c r="H417" s="52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</row>
    <row r="418" ht="12.75" customHeight="1">
      <c r="A418" s="24"/>
      <c r="B418" s="4"/>
      <c r="C418" s="52"/>
      <c r="D418" s="25"/>
      <c r="E418" s="25"/>
      <c r="F418" s="25"/>
      <c r="G418" s="25"/>
      <c r="H418" s="52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</row>
    <row r="419" ht="12.75" customHeight="1">
      <c r="A419" s="24"/>
      <c r="B419" s="4"/>
      <c r="C419" s="52"/>
      <c r="D419" s="25"/>
      <c r="E419" s="25"/>
      <c r="F419" s="25"/>
      <c r="G419" s="25"/>
      <c r="H419" s="52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</row>
    <row r="420" ht="12.75" customHeight="1">
      <c r="A420" s="24"/>
      <c r="B420" s="4"/>
      <c r="C420" s="52"/>
      <c r="D420" s="25"/>
      <c r="E420" s="25"/>
      <c r="F420" s="25"/>
      <c r="G420" s="25"/>
      <c r="H420" s="52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</row>
    <row r="421" ht="12.75" customHeight="1">
      <c r="A421" s="24"/>
      <c r="B421" s="4"/>
      <c r="C421" s="52"/>
      <c r="D421" s="25"/>
      <c r="E421" s="25"/>
      <c r="F421" s="25"/>
      <c r="G421" s="25"/>
      <c r="H421" s="52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</row>
    <row r="422" ht="12.75" customHeight="1">
      <c r="A422" s="24"/>
      <c r="B422" s="4"/>
      <c r="C422" s="52"/>
      <c r="D422" s="25"/>
      <c r="E422" s="25"/>
      <c r="F422" s="25"/>
      <c r="G422" s="25"/>
      <c r="H422" s="52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</row>
    <row r="423" ht="12.75" customHeight="1">
      <c r="A423" s="24"/>
      <c r="B423" s="4"/>
      <c r="C423" s="52"/>
      <c r="D423" s="25"/>
      <c r="E423" s="25"/>
      <c r="F423" s="25"/>
      <c r="G423" s="25"/>
      <c r="H423" s="52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</row>
    <row r="424" ht="12.75" customHeight="1">
      <c r="A424" s="24"/>
      <c r="B424" s="4"/>
      <c r="C424" s="52"/>
      <c r="D424" s="25"/>
      <c r="E424" s="25"/>
      <c r="F424" s="25"/>
      <c r="G424" s="25"/>
      <c r="H424" s="52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</row>
    <row r="425" ht="12.75" customHeight="1">
      <c r="A425" s="24"/>
      <c r="B425" s="4"/>
      <c r="C425" s="52"/>
      <c r="D425" s="25"/>
      <c r="E425" s="25"/>
      <c r="F425" s="25"/>
      <c r="G425" s="25"/>
      <c r="H425" s="52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</row>
    <row r="426" ht="12.75" customHeight="1">
      <c r="A426" s="24"/>
      <c r="B426" s="4"/>
      <c r="C426" s="52"/>
      <c r="D426" s="25"/>
      <c r="E426" s="25"/>
      <c r="F426" s="25"/>
      <c r="G426" s="25"/>
      <c r="H426" s="52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</row>
    <row r="427" ht="12.75" customHeight="1">
      <c r="A427" s="24"/>
      <c r="B427" s="4"/>
      <c r="C427" s="52"/>
      <c r="D427" s="25"/>
      <c r="E427" s="25"/>
      <c r="F427" s="25"/>
      <c r="G427" s="25"/>
      <c r="H427" s="52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</row>
    <row r="428" ht="12.75" customHeight="1">
      <c r="A428" s="24"/>
      <c r="B428" s="4"/>
      <c r="C428" s="52"/>
      <c r="D428" s="25"/>
      <c r="E428" s="25"/>
      <c r="F428" s="25"/>
      <c r="G428" s="25"/>
      <c r="H428" s="52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</row>
    <row r="429" ht="12.75" customHeight="1">
      <c r="A429" s="24"/>
      <c r="B429" s="4"/>
      <c r="C429" s="52"/>
      <c r="D429" s="25"/>
      <c r="E429" s="25"/>
      <c r="F429" s="25"/>
      <c r="G429" s="25"/>
      <c r="H429" s="52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</row>
    <row r="430" ht="12.75" customHeight="1">
      <c r="A430" s="24"/>
      <c r="B430" s="4"/>
      <c r="C430" s="52"/>
      <c r="D430" s="25"/>
      <c r="E430" s="25"/>
      <c r="F430" s="25"/>
      <c r="G430" s="25"/>
      <c r="H430" s="52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</row>
    <row r="431" ht="12.75" customHeight="1">
      <c r="A431" s="24"/>
      <c r="B431" s="4"/>
      <c r="C431" s="52"/>
      <c r="D431" s="25"/>
      <c r="E431" s="25"/>
      <c r="F431" s="25"/>
      <c r="G431" s="25"/>
      <c r="H431" s="52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</row>
    <row r="432" ht="12.75" customHeight="1">
      <c r="A432" s="24"/>
      <c r="B432" s="4"/>
      <c r="C432" s="52"/>
      <c r="D432" s="25"/>
      <c r="E432" s="25"/>
      <c r="F432" s="25"/>
      <c r="G432" s="25"/>
      <c r="H432" s="52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</row>
    <row r="433" ht="12.75" customHeight="1">
      <c r="A433" s="24"/>
      <c r="B433" s="4"/>
      <c r="C433" s="52"/>
      <c r="D433" s="25"/>
      <c r="E433" s="25"/>
      <c r="F433" s="25"/>
      <c r="G433" s="25"/>
      <c r="H433" s="52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</row>
    <row r="434" ht="12.75" customHeight="1">
      <c r="A434" s="24"/>
      <c r="B434" s="4"/>
      <c r="C434" s="52"/>
      <c r="D434" s="25"/>
      <c r="E434" s="25"/>
      <c r="F434" s="25"/>
      <c r="G434" s="25"/>
      <c r="H434" s="52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</row>
    <row r="435" ht="12.75" customHeight="1">
      <c r="A435" s="24"/>
      <c r="B435" s="4"/>
      <c r="C435" s="52"/>
      <c r="D435" s="25"/>
      <c r="E435" s="25"/>
      <c r="F435" s="25"/>
      <c r="G435" s="25"/>
      <c r="H435" s="52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</row>
    <row r="436" ht="12.75" customHeight="1">
      <c r="A436" s="24"/>
      <c r="B436" s="4"/>
      <c r="C436" s="52"/>
      <c r="D436" s="25"/>
      <c r="E436" s="25"/>
      <c r="F436" s="25"/>
      <c r="G436" s="25"/>
      <c r="H436" s="52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</row>
    <row r="437" ht="12.75" customHeight="1">
      <c r="A437" s="24"/>
      <c r="B437" s="4"/>
      <c r="C437" s="52"/>
      <c r="D437" s="25"/>
      <c r="E437" s="25"/>
      <c r="F437" s="25"/>
      <c r="G437" s="25"/>
      <c r="H437" s="52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</row>
    <row r="438" ht="12.75" customHeight="1">
      <c r="A438" s="24"/>
      <c r="B438" s="4"/>
      <c r="C438" s="52"/>
      <c r="D438" s="25"/>
      <c r="E438" s="25"/>
      <c r="F438" s="25"/>
      <c r="G438" s="25"/>
      <c r="H438" s="52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</row>
    <row r="439" ht="12.75" customHeight="1">
      <c r="A439" s="24"/>
      <c r="B439" s="4"/>
      <c r="C439" s="52"/>
      <c r="D439" s="25"/>
      <c r="E439" s="25"/>
      <c r="F439" s="25"/>
      <c r="G439" s="25"/>
      <c r="H439" s="52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</row>
    <row r="440" ht="12.75" customHeight="1">
      <c r="A440" s="24"/>
      <c r="B440" s="4"/>
      <c r="C440" s="52"/>
      <c r="D440" s="25"/>
      <c r="E440" s="25"/>
      <c r="F440" s="25"/>
      <c r="G440" s="25"/>
      <c r="H440" s="52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</row>
    <row r="441" ht="12.75" customHeight="1">
      <c r="A441" s="24"/>
      <c r="B441" s="4"/>
      <c r="C441" s="52"/>
      <c r="D441" s="25"/>
      <c r="E441" s="25"/>
      <c r="F441" s="25"/>
      <c r="G441" s="25"/>
      <c r="H441" s="52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</row>
    <row r="442" ht="12.75" customHeight="1">
      <c r="A442" s="24"/>
      <c r="B442" s="4"/>
      <c r="C442" s="52"/>
      <c r="D442" s="25"/>
      <c r="E442" s="25"/>
      <c r="F442" s="25"/>
      <c r="G442" s="25"/>
      <c r="H442" s="52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</row>
    <row r="443" ht="12.75" customHeight="1">
      <c r="A443" s="24"/>
      <c r="B443" s="4"/>
      <c r="C443" s="52"/>
      <c r="D443" s="25"/>
      <c r="E443" s="25"/>
      <c r="F443" s="25"/>
      <c r="G443" s="25"/>
      <c r="H443" s="52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</row>
    <row r="444" ht="12.75" customHeight="1">
      <c r="A444" s="24"/>
      <c r="B444" s="4"/>
      <c r="C444" s="52"/>
      <c r="D444" s="25"/>
      <c r="E444" s="25"/>
      <c r="F444" s="25"/>
      <c r="G444" s="25"/>
      <c r="H444" s="52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</row>
    <row r="445" ht="12.75" customHeight="1">
      <c r="A445" s="24"/>
      <c r="B445" s="4"/>
      <c r="C445" s="52"/>
      <c r="D445" s="25"/>
      <c r="E445" s="25"/>
      <c r="F445" s="25"/>
      <c r="G445" s="25"/>
      <c r="H445" s="52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</row>
    <row r="446" ht="12.75" customHeight="1">
      <c r="A446" s="24"/>
      <c r="B446" s="4"/>
      <c r="C446" s="52"/>
      <c r="D446" s="25"/>
      <c r="E446" s="25"/>
      <c r="F446" s="25"/>
      <c r="G446" s="25"/>
      <c r="H446" s="52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</row>
    <row r="447" ht="12.75" customHeight="1">
      <c r="A447" s="24"/>
      <c r="B447" s="4"/>
      <c r="C447" s="52"/>
      <c r="D447" s="25"/>
      <c r="E447" s="25"/>
      <c r="F447" s="25"/>
      <c r="G447" s="25"/>
      <c r="H447" s="52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</row>
    <row r="448" ht="12.75" customHeight="1">
      <c r="A448" s="24"/>
      <c r="B448" s="4"/>
      <c r="C448" s="52"/>
      <c r="D448" s="25"/>
      <c r="E448" s="25"/>
      <c r="F448" s="25"/>
      <c r="G448" s="25"/>
      <c r="H448" s="52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</row>
    <row r="449" ht="12.75" customHeight="1">
      <c r="A449" s="24"/>
      <c r="B449" s="4"/>
      <c r="C449" s="52"/>
      <c r="D449" s="25"/>
      <c r="E449" s="25"/>
      <c r="F449" s="25"/>
      <c r="G449" s="25"/>
      <c r="H449" s="52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</row>
    <row r="450" ht="12.75" customHeight="1">
      <c r="A450" s="24"/>
      <c r="B450" s="4"/>
      <c r="C450" s="52"/>
      <c r="D450" s="25"/>
      <c r="E450" s="25"/>
      <c r="F450" s="25"/>
      <c r="G450" s="25"/>
      <c r="H450" s="52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</row>
    <row r="451" ht="12.75" customHeight="1">
      <c r="A451" s="24"/>
      <c r="B451" s="4"/>
      <c r="C451" s="52"/>
      <c r="D451" s="25"/>
      <c r="E451" s="25"/>
      <c r="F451" s="25"/>
      <c r="G451" s="25"/>
      <c r="H451" s="52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</row>
    <row r="452" ht="12.75" customHeight="1">
      <c r="A452" s="24"/>
      <c r="B452" s="4"/>
      <c r="C452" s="52"/>
      <c r="D452" s="25"/>
      <c r="E452" s="25"/>
      <c r="F452" s="25"/>
      <c r="G452" s="25"/>
      <c r="H452" s="52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</row>
    <row r="453" ht="12.75" customHeight="1">
      <c r="A453" s="24"/>
      <c r="B453" s="4"/>
      <c r="C453" s="52"/>
      <c r="D453" s="25"/>
      <c r="E453" s="25"/>
      <c r="F453" s="25"/>
      <c r="G453" s="25"/>
      <c r="H453" s="52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</row>
    <row r="454" ht="12.75" customHeight="1">
      <c r="A454" s="24"/>
      <c r="B454" s="4"/>
      <c r="C454" s="52"/>
      <c r="D454" s="25"/>
      <c r="E454" s="25"/>
      <c r="F454" s="25"/>
      <c r="G454" s="25"/>
      <c r="H454" s="52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</row>
    <row r="455" ht="12.75" customHeight="1">
      <c r="A455" s="24"/>
      <c r="B455" s="4"/>
      <c r="C455" s="52"/>
      <c r="D455" s="25"/>
      <c r="E455" s="25"/>
      <c r="F455" s="25"/>
      <c r="G455" s="25"/>
      <c r="H455" s="52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</row>
    <row r="456" ht="12.75" customHeight="1">
      <c r="A456" s="24"/>
      <c r="B456" s="4"/>
      <c r="C456" s="52"/>
      <c r="D456" s="25"/>
      <c r="E456" s="25"/>
      <c r="F456" s="25"/>
      <c r="G456" s="25"/>
      <c r="H456" s="52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</row>
    <row r="457" ht="12.75" customHeight="1">
      <c r="A457" s="24"/>
      <c r="B457" s="4"/>
      <c r="C457" s="52"/>
      <c r="D457" s="25"/>
      <c r="E457" s="25"/>
      <c r="F457" s="25"/>
      <c r="G457" s="25"/>
      <c r="H457" s="52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</row>
    <row r="458" ht="12.75" customHeight="1">
      <c r="A458" s="24"/>
      <c r="B458" s="4"/>
      <c r="C458" s="52"/>
      <c r="D458" s="25"/>
      <c r="E458" s="25"/>
      <c r="F458" s="25"/>
      <c r="G458" s="25"/>
      <c r="H458" s="52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</row>
    <row r="459" ht="12.75" customHeight="1">
      <c r="A459" s="24"/>
      <c r="B459" s="4"/>
      <c r="C459" s="52"/>
      <c r="D459" s="25"/>
      <c r="E459" s="25"/>
      <c r="F459" s="25"/>
      <c r="G459" s="25"/>
      <c r="H459" s="52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</row>
    <row r="460" ht="12.75" customHeight="1">
      <c r="A460" s="24"/>
      <c r="B460" s="4"/>
      <c r="C460" s="52"/>
      <c r="D460" s="25"/>
      <c r="E460" s="25"/>
      <c r="F460" s="25"/>
      <c r="G460" s="25"/>
      <c r="H460" s="52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</row>
    <row r="461" ht="12.75" customHeight="1">
      <c r="A461" s="24"/>
      <c r="B461" s="4"/>
      <c r="C461" s="52"/>
      <c r="D461" s="25"/>
      <c r="E461" s="25"/>
      <c r="F461" s="25"/>
      <c r="G461" s="25"/>
      <c r="H461" s="52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</row>
    <row r="462" ht="12.75" customHeight="1">
      <c r="A462" s="24"/>
      <c r="B462" s="4"/>
      <c r="C462" s="52"/>
      <c r="D462" s="25"/>
      <c r="E462" s="25"/>
      <c r="F462" s="25"/>
      <c r="G462" s="25"/>
      <c r="H462" s="52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</row>
    <row r="463" ht="12.75" customHeight="1">
      <c r="A463" s="24"/>
      <c r="B463" s="4"/>
      <c r="C463" s="52"/>
      <c r="D463" s="25"/>
      <c r="E463" s="25"/>
      <c r="F463" s="25"/>
      <c r="G463" s="25"/>
      <c r="H463" s="52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</row>
    <row r="464" ht="12.75" customHeight="1">
      <c r="A464" s="24"/>
      <c r="B464" s="4"/>
      <c r="C464" s="52"/>
      <c r="D464" s="25"/>
      <c r="E464" s="25"/>
      <c r="F464" s="25"/>
      <c r="G464" s="25"/>
      <c r="H464" s="52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</row>
    <row r="465" ht="12.75" customHeight="1">
      <c r="A465" s="24"/>
      <c r="B465" s="4"/>
      <c r="C465" s="52"/>
      <c r="D465" s="25"/>
      <c r="E465" s="25"/>
      <c r="F465" s="25"/>
      <c r="G465" s="25"/>
      <c r="H465" s="52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</row>
    <row r="466" ht="12.75" customHeight="1">
      <c r="A466" s="24"/>
      <c r="B466" s="4"/>
      <c r="C466" s="52"/>
      <c r="D466" s="25"/>
      <c r="E466" s="25"/>
      <c r="F466" s="25"/>
      <c r="G466" s="25"/>
      <c r="H466" s="52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</row>
    <row r="467" ht="12.75" customHeight="1">
      <c r="A467" s="24"/>
      <c r="B467" s="4"/>
      <c r="C467" s="52"/>
      <c r="D467" s="25"/>
      <c r="E467" s="25"/>
      <c r="F467" s="25"/>
      <c r="G467" s="25"/>
      <c r="H467" s="52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</row>
    <row r="468" ht="12.75" customHeight="1">
      <c r="A468" s="24"/>
      <c r="B468" s="4"/>
      <c r="C468" s="52"/>
      <c r="D468" s="25"/>
      <c r="E468" s="25"/>
      <c r="F468" s="25"/>
      <c r="G468" s="25"/>
      <c r="H468" s="52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</row>
    <row r="469" ht="12.75" customHeight="1">
      <c r="A469" s="24"/>
      <c r="B469" s="4"/>
      <c r="C469" s="52"/>
      <c r="D469" s="25"/>
      <c r="E469" s="25"/>
      <c r="F469" s="25"/>
      <c r="G469" s="25"/>
      <c r="H469" s="52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</row>
    <row r="470" ht="12.75" customHeight="1">
      <c r="A470" s="24"/>
      <c r="B470" s="4"/>
      <c r="C470" s="52"/>
      <c r="D470" s="25"/>
      <c r="E470" s="25"/>
      <c r="F470" s="25"/>
      <c r="G470" s="25"/>
      <c r="H470" s="52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</row>
    <row r="471" ht="12.75" customHeight="1">
      <c r="A471" s="24"/>
      <c r="B471" s="4"/>
      <c r="C471" s="52"/>
      <c r="D471" s="25"/>
      <c r="E471" s="25"/>
      <c r="F471" s="25"/>
      <c r="G471" s="25"/>
      <c r="H471" s="52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</row>
    <row r="472" ht="12.75" customHeight="1">
      <c r="A472" s="24"/>
      <c r="B472" s="4"/>
      <c r="C472" s="52"/>
      <c r="D472" s="25"/>
      <c r="E472" s="25"/>
      <c r="F472" s="25"/>
      <c r="G472" s="25"/>
      <c r="H472" s="52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</row>
    <row r="473" ht="12.75" customHeight="1">
      <c r="A473" s="24"/>
      <c r="B473" s="4"/>
      <c r="C473" s="52"/>
      <c r="D473" s="25"/>
      <c r="E473" s="25"/>
      <c r="F473" s="25"/>
      <c r="G473" s="25"/>
      <c r="H473" s="52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</row>
    <row r="474" ht="12.75" customHeight="1">
      <c r="A474" s="24"/>
      <c r="B474" s="4"/>
      <c r="C474" s="52"/>
      <c r="D474" s="25"/>
      <c r="E474" s="25"/>
      <c r="F474" s="25"/>
      <c r="G474" s="25"/>
      <c r="H474" s="52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</row>
    <row r="475" ht="12.75" customHeight="1">
      <c r="A475" s="24"/>
      <c r="B475" s="4"/>
      <c r="C475" s="52"/>
      <c r="D475" s="25"/>
      <c r="E475" s="25"/>
      <c r="F475" s="25"/>
      <c r="G475" s="25"/>
      <c r="H475" s="52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</row>
    <row r="476" ht="12.75" customHeight="1">
      <c r="A476" s="24"/>
      <c r="B476" s="4"/>
      <c r="C476" s="52"/>
      <c r="D476" s="25"/>
      <c r="E476" s="25"/>
      <c r="F476" s="25"/>
      <c r="G476" s="25"/>
      <c r="H476" s="52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</row>
    <row r="477" ht="12.75" customHeight="1">
      <c r="A477" s="24"/>
      <c r="B477" s="4"/>
      <c r="C477" s="52"/>
      <c r="D477" s="25"/>
      <c r="E477" s="25"/>
      <c r="F477" s="25"/>
      <c r="G477" s="25"/>
      <c r="H477" s="52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</row>
    <row r="478" ht="12.75" customHeight="1">
      <c r="A478" s="24"/>
      <c r="B478" s="4"/>
      <c r="C478" s="52"/>
      <c r="D478" s="25"/>
      <c r="E478" s="25"/>
      <c r="F478" s="25"/>
      <c r="G478" s="25"/>
      <c r="H478" s="52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</row>
    <row r="479" ht="12.75" customHeight="1">
      <c r="A479" s="24"/>
      <c r="B479" s="4"/>
      <c r="C479" s="52"/>
      <c r="D479" s="25"/>
      <c r="E479" s="25"/>
      <c r="F479" s="25"/>
      <c r="G479" s="25"/>
      <c r="H479" s="52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</row>
    <row r="480" ht="12.75" customHeight="1">
      <c r="A480" s="24"/>
      <c r="B480" s="4"/>
      <c r="C480" s="52"/>
      <c r="D480" s="25"/>
      <c r="E480" s="25"/>
      <c r="F480" s="25"/>
      <c r="G480" s="25"/>
      <c r="H480" s="52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</row>
    <row r="481" ht="12.75" customHeight="1">
      <c r="A481" s="24"/>
      <c r="B481" s="4"/>
      <c r="C481" s="52"/>
      <c r="D481" s="25"/>
      <c r="E481" s="25"/>
      <c r="F481" s="25"/>
      <c r="G481" s="25"/>
      <c r="H481" s="52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</row>
    <row r="482" ht="12.75" customHeight="1">
      <c r="A482" s="24"/>
      <c r="B482" s="4"/>
      <c r="C482" s="52"/>
      <c r="D482" s="25"/>
      <c r="E482" s="25"/>
      <c r="F482" s="25"/>
      <c r="G482" s="25"/>
      <c r="H482" s="52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</row>
    <row r="483" ht="12.75" customHeight="1">
      <c r="A483" s="24"/>
      <c r="B483" s="4"/>
      <c r="C483" s="52"/>
      <c r="D483" s="25"/>
      <c r="E483" s="25"/>
      <c r="F483" s="25"/>
      <c r="G483" s="25"/>
      <c r="H483" s="52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</row>
    <row r="484" ht="12.75" customHeight="1">
      <c r="A484" s="24"/>
      <c r="B484" s="4"/>
      <c r="C484" s="52"/>
      <c r="D484" s="25"/>
      <c r="E484" s="25"/>
      <c r="F484" s="25"/>
      <c r="G484" s="25"/>
      <c r="H484" s="52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</row>
    <row r="485" ht="12.75" customHeight="1">
      <c r="A485" s="24"/>
      <c r="B485" s="4"/>
      <c r="C485" s="52"/>
      <c r="D485" s="25"/>
      <c r="E485" s="25"/>
      <c r="F485" s="25"/>
      <c r="G485" s="25"/>
      <c r="H485" s="52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</row>
    <row r="486" ht="12.75" customHeight="1">
      <c r="A486" s="24"/>
      <c r="B486" s="4"/>
      <c r="C486" s="52"/>
      <c r="D486" s="25"/>
      <c r="E486" s="25"/>
      <c r="F486" s="25"/>
      <c r="G486" s="25"/>
      <c r="H486" s="52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</row>
    <row r="487" ht="12.75" customHeight="1">
      <c r="A487" s="24"/>
      <c r="B487" s="4"/>
      <c r="C487" s="52"/>
      <c r="D487" s="25"/>
      <c r="E487" s="25"/>
      <c r="F487" s="25"/>
      <c r="G487" s="25"/>
      <c r="H487" s="52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</row>
    <row r="488" ht="12.75" customHeight="1">
      <c r="A488" s="24"/>
      <c r="B488" s="4"/>
      <c r="C488" s="52"/>
      <c r="D488" s="25"/>
      <c r="E488" s="25"/>
      <c r="F488" s="25"/>
      <c r="G488" s="25"/>
      <c r="H488" s="52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</row>
    <row r="489" ht="12.75" customHeight="1">
      <c r="A489" s="24"/>
      <c r="B489" s="4"/>
      <c r="C489" s="52"/>
      <c r="D489" s="25"/>
      <c r="E489" s="25"/>
      <c r="F489" s="25"/>
      <c r="G489" s="25"/>
      <c r="H489" s="52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</row>
    <row r="490" ht="12.75" customHeight="1">
      <c r="A490" s="24"/>
      <c r="B490" s="4"/>
      <c r="C490" s="52"/>
      <c r="D490" s="25"/>
      <c r="E490" s="25"/>
      <c r="F490" s="25"/>
      <c r="G490" s="25"/>
      <c r="H490" s="52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</row>
    <row r="491" ht="12.75" customHeight="1">
      <c r="A491" s="24"/>
      <c r="B491" s="4"/>
      <c r="C491" s="52"/>
      <c r="D491" s="25"/>
      <c r="E491" s="25"/>
      <c r="F491" s="25"/>
      <c r="G491" s="25"/>
      <c r="H491" s="52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</row>
    <row r="492" ht="12.75" customHeight="1">
      <c r="A492" s="24"/>
      <c r="B492" s="4"/>
      <c r="C492" s="52"/>
      <c r="D492" s="25"/>
      <c r="E492" s="25"/>
      <c r="F492" s="25"/>
      <c r="G492" s="25"/>
      <c r="H492" s="52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</row>
    <row r="493" ht="12.75" customHeight="1">
      <c r="A493" s="24"/>
      <c r="B493" s="4"/>
      <c r="C493" s="52"/>
      <c r="D493" s="25"/>
      <c r="E493" s="25"/>
      <c r="F493" s="25"/>
      <c r="G493" s="25"/>
      <c r="H493" s="52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</row>
    <row r="494" ht="12.75" customHeight="1">
      <c r="A494" s="24"/>
      <c r="B494" s="4"/>
      <c r="C494" s="52"/>
      <c r="D494" s="25"/>
      <c r="E494" s="25"/>
      <c r="F494" s="25"/>
      <c r="G494" s="25"/>
      <c r="H494" s="52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</row>
    <row r="495" ht="12.75" customHeight="1">
      <c r="A495" s="24"/>
      <c r="B495" s="4"/>
      <c r="C495" s="52"/>
      <c r="D495" s="25"/>
      <c r="E495" s="25"/>
      <c r="F495" s="25"/>
      <c r="G495" s="25"/>
      <c r="H495" s="52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</row>
    <row r="496" ht="12.75" customHeight="1">
      <c r="A496" s="24"/>
      <c r="B496" s="4"/>
      <c r="C496" s="52"/>
      <c r="D496" s="25"/>
      <c r="E496" s="25"/>
      <c r="F496" s="25"/>
      <c r="G496" s="25"/>
      <c r="H496" s="52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</row>
    <row r="497" ht="12.75" customHeight="1">
      <c r="A497" s="24"/>
      <c r="B497" s="4"/>
      <c r="C497" s="52"/>
      <c r="D497" s="25"/>
      <c r="E497" s="25"/>
      <c r="F497" s="25"/>
      <c r="G497" s="25"/>
      <c r="H497" s="52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</row>
    <row r="498" ht="12.75" customHeight="1">
      <c r="A498" s="24"/>
      <c r="B498" s="4"/>
      <c r="C498" s="52"/>
      <c r="D498" s="25"/>
      <c r="E498" s="25"/>
      <c r="F498" s="25"/>
      <c r="G498" s="25"/>
      <c r="H498" s="52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</row>
    <row r="499" ht="12.75" customHeight="1">
      <c r="A499" s="24"/>
      <c r="B499" s="4"/>
      <c r="C499" s="52"/>
      <c r="D499" s="25"/>
      <c r="E499" s="25"/>
      <c r="F499" s="25"/>
      <c r="G499" s="25"/>
      <c r="H499" s="52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</row>
    <row r="500" ht="12.75" customHeight="1">
      <c r="A500" s="24"/>
      <c r="B500" s="4"/>
      <c r="C500" s="52"/>
      <c r="D500" s="25"/>
      <c r="E500" s="25"/>
      <c r="F500" s="25"/>
      <c r="G500" s="25"/>
      <c r="H500" s="52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</row>
    <row r="501" ht="12.75" customHeight="1">
      <c r="A501" s="24"/>
      <c r="B501" s="4"/>
      <c r="C501" s="52"/>
      <c r="D501" s="25"/>
      <c r="E501" s="25"/>
      <c r="F501" s="25"/>
      <c r="G501" s="25"/>
      <c r="H501" s="52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</row>
    <row r="502" ht="12.75" customHeight="1">
      <c r="A502" s="24"/>
      <c r="B502" s="4"/>
      <c r="C502" s="52"/>
      <c r="D502" s="25"/>
      <c r="E502" s="25"/>
      <c r="F502" s="25"/>
      <c r="G502" s="25"/>
      <c r="H502" s="52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</row>
    <row r="503" ht="12.75" customHeight="1">
      <c r="A503" s="24"/>
      <c r="B503" s="4"/>
      <c r="C503" s="52"/>
      <c r="D503" s="25"/>
      <c r="E503" s="25"/>
      <c r="F503" s="25"/>
      <c r="G503" s="25"/>
      <c r="H503" s="52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</row>
    <row r="504" ht="12.75" customHeight="1">
      <c r="A504" s="24"/>
      <c r="B504" s="4"/>
      <c r="C504" s="52"/>
      <c r="D504" s="25"/>
      <c r="E504" s="25"/>
      <c r="F504" s="25"/>
      <c r="G504" s="25"/>
      <c r="H504" s="52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</row>
    <row r="505" ht="12.75" customHeight="1">
      <c r="A505" s="24"/>
      <c r="B505" s="4"/>
      <c r="C505" s="52"/>
      <c r="D505" s="25"/>
      <c r="E505" s="25"/>
      <c r="F505" s="25"/>
      <c r="G505" s="25"/>
      <c r="H505" s="52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</row>
    <row r="506" ht="12.75" customHeight="1">
      <c r="A506" s="24"/>
      <c r="B506" s="4"/>
      <c r="C506" s="52"/>
      <c r="D506" s="25"/>
      <c r="E506" s="25"/>
      <c r="F506" s="25"/>
      <c r="G506" s="25"/>
      <c r="H506" s="52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</row>
    <row r="507" ht="12.75" customHeight="1">
      <c r="A507" s="24"/>
      <c r="B507" s="4"/>
      <c r="C507" s="52"/>
      <c r="D507" s="25"/>
      <c r="E507" s="25"/>
      <c r="F507" s="25"/>
      <c r="G507" s="25"/>
      <c r="H507" s="52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</row>
    <row r="508" ht="12.75" customHeight="1">
      <c r="A508" s="24"/>
      <c r="B508" s="4"/>
      <c r="C508" s="52"/>
      <c r="D508" s="25"/>
      <c r="E508" s="25"/>
      <c r="F508" s="25"/>
      <c r="G508" s="25"/>
      <c r="H508" s="52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</row>
    <row r="509" ht="12.75" customHeight="1">
      <c r="A509" s="24"/>
      <c r="B509" s="4"/>
      <c r="C509" s="52"/>
      <c r="D509" s="25"/>
      <c r="E509" s="25"/>
      <c r="F509" s="25"/>
      <c r="G509" s="25"/>
      <c r="H509" s="52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</row>
    <row r="510" ht="12.75" customHeight="1">
      <c r="A510" s="24"/>
      <c r="B510" s="4"/>
      <c r="C510" s="52"/>
      <c r="D510" s="25"/>
      <c r="E510" s="25"/>
      <c r="F510" s="25"/>
      <c r="G510" s="25"/>
      <c r="H510" s="52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</row>
    <row r="511" ht="12.75" customHeight="1">
      <c r="A511" s="24"/>
      <c r="B511" s="4"/>
      <c r="C511" s="52"/>
      <c r="D511" s="25"/>
      <c r="E511" s="25"/>
      <c r="F511" s="25"/>
      <c r="G511" s="25"/>
      <c r="H511" s="52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</row>
    <row r="512" ht="12.75" customHeight="1">
      <c r="A512" s="24"/>
      <c r="B512" s="4"/>
      <c r="C512" s="52"/>
      <c r="D512" s="25"/>
      <c r="E512" s="25"/>
      <c r="F512" s="25"/>
      <c r="G512" s="25"/>
      <c r="H512" s="52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</row>
    <row r="513" ht="12.75" customHeight="1">
      <c r="A513" s="24"/>
      <c r="B513" s="4"/>
      <c r="C513" s="52"/>
      <c r="D513" s="25"/>
      <c r="E513" s="25"/>
      <c r="F513" s="25"/>
      <c r="G513" s="25"/>
      <c r="H513" s="52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</row>
    <row r="514" ht="12.75" customHeight="1">
      <c r="A514" s="24"/>
      <c r="B514" s="4"/>
      <c r="C514" s="52"/>
      <c r="D514" s="25"/>
      <c r="E514" s="25"/>
      <c r="F514" s="25"/>
      <c r="G514" s="25"/>
      <c r="H514" s="52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</row>
    <row r="515" ht="12.75" customHeight="1">
      <c r="A515" s="24"/>
      <c r="B515" s="4"/>
      <c r="C515" s="52"/>
      <c r="D515" s="25"/>
      <c r="E515" s="25"/>
      <c r="F515" s="25"/>
      <c r="G515" s="25"/>
      <c r="H515" s="52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</row>
    <row r="516" ht="12.75" customHeight="1">
      <c r="A516" s="24"/>
      <c r="B516" s="4"/>
      <c r="C516" s="52"/>
      <c r="D516" s="25"/>
      <c r="E516" s="25"/>
      <c r="F516" s="25"/>
      <c r="G516" s="25"/>
      <c r="H516" s="52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</row>
    <row r="517" ht="12.75" customHeight="1">
      <c r="A517" s="24"/>
      <c r="B517" s="4"/>
      <c r="C517" s="52"/>
      <c r="D517" s="25"/>
      <c r="E517" s="25"/>
      <c r="F517" s="25"/>
      <c r="G517" s="25"/>
      <c r="H517" s="52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</row>
    <row r="518" ht="12.75" customHeight="1">
      <c r="A518" s="24"/>
      <c r="B518" s="4"/>
      <c r="C518" s="52"/>
      <c r="D518" s="25"/>
      <c r="E518" s="25"/>
      <c r="F518" s="25"/>
      <c r="G518" s="25"/>
      <c r="H518" s="5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</row>
    <row r="519" ht="12.75" customHeight="1">
      <c r="A519" s="24"/>
      <c r="B519" s="4"/>
      <c r="C519" s="52"/>
      <c r="D519" s="25"/>
      <c r="E519" s="25"/>
      <c r="F519" s="25"/>
      <c r="G519" s="25"/>
      <c r="H519" s="52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</row>
    <row r="520" ht="12.75" customHeight="1">
      <c r="A520" s="24"/>
      <c r="B520" s="4"/>
      <c r="C520" s="52"/>
      <c r="D520" s="25"/>
      <c r="E520" s="25"/>
      <c r="F520" s="25"/>
      <c r="G520" s="25"/>
      <c r="H520" s="52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</row>
    <row r="521" ht="12.75" customHeight="1">
      <c r="A521" s="24"/>
      <c r="B521" s="4"/>
      <c r="C521" s="52"/>
      <c r="D521" s="25"/>
      <c r="E521" s="25"/>
      <c r="F521" s="25"/>
      <c r="G521" s="25"/>
      <c r="H521" s="52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</row>
    <row r="522" ht="12.75" customHeight="1">
      <c r="A522" s="24"/>
      <c r="B522" s="4"/>
      <c r="C522" s="52"/>
      <c r="D522" s="25"/>
      <c r="E522" s="25"/>
      <c r="F522" s="25"/>
      <c r="G522" s="25"/>
      <c r="H522" s="52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</row>
    <row r="523" ht="12.75" customHeight="1">
      <c r="A523" s="24"/>
      <c r="B523" s="4"/>
      <c r="C523" s="52"/>
      <c r="D523" s="25"/>
      <c r="E523" s="25"/>
      <c r="F523" s="25"/>
      <c r="G523" s="25"/>
      <c r="H523" s="52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</row>
    <row r="524" ht="12.75" customHeight="1">
      <c r="A524" s="24"/>
      <c r="B524" s="4"/>
      <c r="C524" s="52"/>
      <c r="D524" s="25"/>
      <c r="E524" s="25"/>
      <c r="F524" s="25"/>
      <c r="G524" s="25"/>
      <c r="H524" s="52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</row>
    <row r="525" ht="12.75" customHeight="1">
      <c r="A525" s="24"/>
      <c r="B525" s="4"/>
      <c r="C525" s="52"/>
      <c r="D525" s="25"/>
      <c r="E525" s="25"/>
      <c r="F525" s="25"/>
      <c r="G525" s="25"/>
      <c r="H525" s="52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</row>
    <row r="526" ht="12.75" customHeight="1">
      <c r="A526" s="24"/>
      <c r="B526" s="4"/>
      <c r="C526" s="52"/>
      <c r="D526" s="25"/>
      <c r="E526" s="25"/>
      <c r="F526" s="25"/>
      <c r="G526" s="25"/>
      <c r="H526" s="5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</row>
    <row r="527" ht="12.75" customHeight="1">
      <c r="A527" s="24"/>
      <c r="B527" s="4"/>
      <c r="C527" s="52"/>
      <c r="D527" s="25"/>
      <c r="E527" s="25"/>
      <c r="F527" s="25"/>
      <c r="G527" s="25"/>
      <c r="H527" s="5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</row>
    <row r="528" ht="12.75" customHeight="1">
      <c r="A528" s="24"/>
      <c r="B528" s="4"/>
      <c r="C528" s="52"/>
      <c r="D528" s="25"/>
      <c r="E528" s="25"/>
      <c r="F528" s="25"/>
      <c r="G528" s="25"/>
      <c r="H528" s="5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</row>
    <row r="529" ht="12.75" customHeight="1">
      <c r="A529" s="24"/>
      <c r="B529" s="4"/>
      <c r="C529" s="52"/>
      <c r="D529" s="25"/>
      <c r="E529" s="25"/>
      <c r="F529" s="25"/>
      <c r="G529" s="25"/>
      <c r="H529" s="5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</row>
    <row r="530" ht="12.75" customHeight="1">
      <c r="A530" s="24"/>
      <c r="B530" s="4"/>
      <c r="C530" s="52"/>
      <c r="D530" s="25"/>
      <c r="E530" s="25"/>
      <c r="F530" s="25"/>
      <c r="G530" s="25"/>
      <c r="H530" s="52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</row>
    <row r="531" ht="12.75" customHeight="1">
      <c r="A531" s="24"/>
      <c r="B531" s="4"/>
      <c r="C531" s="52"/>
      <c r="D531" s="25"/>
      <c r="E531" s="25"/>
      <c r="F531" s="25"/>
      <c r="G531" s="25"/>
      <c r="H531" s="5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</row>
    <row r="532" ht="12.75" customHeight="1">
      <c r="A532" s="24"/>
      <c r="B532" s="4"/>
      <c r="C532" s="52"/>
      <c r="D532" s="25"/>
      <c r="E532" s="25"/>
      <c r="F532" s="25"/>
      <c r="G532" s="25"/>
      <c r="H532" s="52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</row>
    <row r="533" ht="12.75" customHeight="1">
      <c r="A533" s="24"/>
      <c r="B533" s="4"/>
      <c r="C533" s="52"/>
      <c r="D533" s="25"/>
      <c r="E533" s="25"/>
      <c r="F533" s="25"/>
      <c r="G533" s="25"/>
      <c r="H533" s="52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</row>
    <row r="534" ht="12.75" customHeight="1">
      <c r="A534" s="24"/>
      <c r="B534" s="4"/>
      <c r="C534" s="52"/>
      <c r="D534" s="25"/>
      <c r="E534" s="25"/>
      <c r="F534" s="25"/>
      <c r="G534" s="25"/>
      <c r="H534" s="52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</row>
    <row r="535" ht="12.75" customHeight="1">
      <c r="A535" s="24"/>
      <c r="B535" s="4"/>
      <c r="C535" s="52"/>
      <c r="D535" s="25"/>
      <c r="E535" s="25"/>
      <c r="F535" s="25"/>
      <c r="G535" s="25"/>
      <c r="H535" s="52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</row>
    <row r="536" ht="12.75" customHeight="1">
      <c r="A536" s="24"/>
      <c r="B536" s="4"/>
      <c r="C536" s="52"/>
      <c r="D536" s="25"/>
      <c r="E536" s="25"/>
      <c r="F536" s="25"/>
      <c r="G536" s="25"/>
      <c r="H536" s="52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</row>
    <row r="537" ht="12.75" customHeight="1">
      <c r="A537" s="24"/>
      <c r="B537" s="4"/>
      <c r="C537" s="52"/>
      <c r="D537" s="25"/>
      <c r="E537" s="25"/>
      <c r="F537" s="25"/>
      <c r="G537" s="25"/>
      <c r="H537" s="52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</row>
    <row r="538" ht="12.75" customHeight="1">
      <c r="A538" s="24"/>
      <c r="B538" s="4"/>
      <c r="C538" s="52"/>
      <c r="D538" s="25"/>
      <c r="E538" s="25"/>
      <c r="F538" s="25"/>
      <c r="G538" s="25"/>
      <c r="H538" s="52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</row>
    <row r="539" ht="12.75" customHeight="1">
      <c r="A539" s="24"/>
      <c r="B539" s="4"/>
      <c r="C539" s="52"/>
      <c r="D539" s="25"/>
      <c r="E539" s="25"/>
      <c r="F539" s="25"/>
      <c r="G539" s="25"/>
      <c r="H539" s="52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</row>
    <row r="540" ht="12.75" customHeight="1">
      <c r="A540" s="24"/>
      <c r="B540" s="4"/>
      <c r="C540" s="52"/>
      <c r="D540" s="25"/>
      <c r="E540" s="25"/>
      <c r="F540" s="25"/>
      <c r="G540" s="25"/>
      <c r="H540" s="52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</row>
    <row r="541" ht="12.75" customHeight="1">
      <c r="A541" s="24"/>
      <c r="B541" s="4"/>
      <c r="C541" s="52"/>
      <c r="D541" s="25"/>
      <c r="E541" s="25"/>
      <c r="F541" s="25"/>
      <c r="G541" s="25"/>
      <c r="H541" s="52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</row>
    <row r="542" ht="12.75" customHeight="1">
      <c r="A542" s="24"/>
      <c r="B542" s="4"/>
      <c r="C542" s="52"/>
      <c r="D542" s="25"/>
      <c r="E542" s="25"/>
      <c r="F542" s="25"/>
      <c r="G542" s="25"/>
      <c r="H542" s="52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</row>
    <row r="543" ht="12.75" customHeight="1">
      <c r="A543" s="24"/>
      <c r="B543" s="4"/>
      <c r="C543" s="52"/>
      <c r="D543" s="25"/>
      <c r="E543" s="25"/>
      <c r="F543" s="25"/>
      <c r="G543" s="25"/>
      <c r="H543" s="52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</row>
    <row r="544" ht="12.75" customHeight="1">
      <c r="A544" s="24"/>
      <c r="B544" s="4"/>
      <c r="C544" s="52"/>
      <c r="D544" s="25"/>
      <c r="E544" s="25"/>
      <c r="F544" s="25"/>
      <c r="G544" s="25"/>
      <c r="H544" s="52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</row>
    <row r="545" ht="12.75" customHeight="1">
      <c r="A545" s="24"/>
      <c r="B545" s="4"/>
      <c r="C545" s="52"/>
      <c r="D545" s="25"/>
      <c r="E545" s="25"/>
      <c r="F545" s="25"/>
      <c r="G545" s="25"/>
      <c r="H545" s="52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</row>
    <row r="546" ht="12.75" customHeight="1">
      <c r="A546" s="24"/>
      <c r="B546" s="4"/>
      <c r="C546" s="52"/>
      <c r="D546" s="25"/>
      <c r="E546" s="25"/>
      <c r="F546" s="25"/>
      <c r="G546" s="25"/>
      <c r="H546" s="5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</row>
    <row r="547" ht="12.75" customHeight="1">
      <c r="A547" s="24"/>
      <c r="B547" s="4"/>
      <c r="C547" s="52"/>
      <c r="D547" s="25"/>
      <c r="E547" s="25"/>
      <c r="F547" s="25"/>
      <c r="G547" s="25"/>
      <c r="H547" s="52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</row>
    <row r="548" ht="12.75" customHeight="1">
      <c r="A548" s="24"/>
      <c r="B548" s="4"/>
      <c r="C548" s="52"/>
      <c r="D548" s="25"/>
      <c r="E548" s="25"/>
      <c r="F548" s="25"/>
      <c r="G548" s="25"/>
      <c r="H548" s="52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</row>
    <row r="549" ht="12.75" customHeight="1">
      <c r="A549" s="24"/>
      <c r="B549" s="4"/>
      <c r="C549" s="52"/>
      <c r="D549" s="25"/>
      <c r="E549" s="25"/>
      <c r="F549" s="25"/>
      <c r="G549" s="25"/>
      <c r="H549" s="52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</row>
    <row r="550" ht="12.75" customHeight="1">
      <c r="A550" s="24"/>
      <c r="B550" s="4"/>
      <c r="C550" s="52"/>
      <c r="D550" s="25"/>
      <c r="E550" s="25"/>
      <c r="F550" s="25"/>
      <c r="G550" s="25"/>
      <c r="H550" s="52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</row>
    <row r="551" ht="12.75" customHeight="1">
      <c r="A551" s="24"/>
      <c r="B551" s="4"/>
      <c r="C551" s="52"/>
      <c r="D551" s="25"/>
      <c r="E551" s="25"/>
      <c r="F551" s="25"/>
      <c r="G551" s="25"/>
      <c r="H551" s="52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</row>
    <row r="552" ht="12.75" customHeight="1">
      <c r="A552" s="24"/>
      <c r="B552" s="4"/>
      <c r="C552" s="52"/>
      <c r="D552" s="25"/>
      <c r="E552" s="25"/>
      <c r="F552" s="25"/>
      <c r="G552" s="25"/>
      <c r="H552" s="52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</row>
    <row r="553" ht="12.75" customHeight="1">
      <c r="A553" s="24"/>
      <c r="B553" s="4"/>
      <c r="C553" s="52"/>
      <c r="D553" s="25"/>
      <c r="E553" s="25"/>
      <c r="F553" s="25"/>
      <c r="G553" s="25"/>
      <c r="H553" s="52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</row>
    <row r="554" ht="12.75" customHeight="1">
      <c r="A554" s="24"/>
      <c r="B554" s="4"/>
      <c r="C554" s="52"/>
      <c r="D554" s="25"/>
      <c r="E554" s="25"/>
      <c r="F554" s="25"/>
      <c r="G554" s="25"/>
      <c r="H554" s="52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</row>
    <row r="555" ht="12.75" customHeight="1">
      <c r="A555" s="24"/>
      <c r="B555" s="4"/>
      <c r="C555" s="52"/>
      <c r="D555" s="25"/>
      <c r="E555" s="25"/>
      <c r="F555" s="25"/>
      <c r="G555" s="25"/>
      <c r="H555" s="52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</row>
    <row r="556" ht="12.75" customHeight="1">
      <c r="A556" s="24"/>
      <c r="B556" s="4"/>
      <c r="C556" s="52"/>
      <c r="D556" s="25"/>
      <c r="E556" s="25"/>
      <c r="F556" s="25"/>
      <c r="G556" s="25"/>
      <c r="H556" s="52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</row>
    <row r="557" ht="12.75" customHeight="1">
      <c r="A557" s="24"/>
      <c r="B557" s="4"/>
      <c r="C557" s="52"/>
      <c r="D557" s="25"/>
      <c r="E557" s="25"/>
      <c r="F557" s="25"/>
      <c r="G557" s="25"/>
      <c r="H557" s="5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</row>
    <row r="558" ht="12.75" customHeight="1">
      <c r="A558" s="24"/>
      <c r="B558" s="4"/>
      <c r="C558" s="52"/>
      <c r="D558" s="25"/>
      <c r="E558" s="25"/>
      <c r="F558" s="25"/>
      <c r="G558" s="25"/>
      <c r="H558" s="52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</row>
    <row r="559" ht="12.75" customHeight="1">
      <c r="A559" s="24"/>
      <c r="B559" s="4"/>
      <c r="C559" s="52"/>
      <c r="D559" s="25"/>
      <c r="E559" s="25"/>
      <c r="F559" s="25"/>
      <c r="G559" s="25"/>
      <c r="H559" s="52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</row>
    <row r="560" ht="12.75" customHeight="1">
      <c r="A560" s="24"/>
      <c r="B560" s="4"/>
      <c r="C560" s="52"/>
      <c r="D560" s="25"/>
      <c r="E560" s="25"/>
      <c r="F560" s="25"/>
      <c r="G560" s="25"/>
      <c r="H560" s="52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</row>
    <row r="561" ht="12.75" customHeight="1">
      <c r="A561" s="24"/>
      <c r="B561" s="4"/>
      <c r="C561" s="52"/>
      <c r="D561" s="25"/>
      <c r="E561" s="25"/>
      <c r="F561" s="25"/>
      <c r="G561" s="25"/>
      <c r="H561" s="52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</row>
    <row r="562" ht="12.75" customHeight="1">
      <c r="A562" s="24"/>
      <c r="B562" s="4"/>
      <c r="C562" s="52"/>
      <c r="D562" s="25"/>
      <c r="E562" s="25"/>
      <c r="F562" s="25"/>
      <c r="G562" s="25"/>
      <c r="H562" s="52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</row>
    <row r="563" ht="12.75" customHeight="1">
      <c r="A563" s="24"/>
      <c r="B563" s="4"/>
      <c r="C563" s="52"/>
      <c r="D563" s="25"/>
      <c r="E563" s="25"/>
      <c r="F563" s="25"/>
      <c r="G563" s="25"/>
      <c r="H563" s="5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</row>
    <row r="564" ht="12.75" customHeight="1">
      <c r="A564" s="24"/>
      <c r="B564" s="4"/>
      <c r="C564" s="52"/>
      <c r="D564" s="25"/>
      <c r="E564" s="25"/>
      <c r="F564" s="25"/>
      <c r="G564" s="25"/>
      <c r="H564" s="52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</row>
    <row r="565" ht="12.75" customHeight="1">
      <c r="A565" s="24"/>
      <c r="B565" s="4"/>
      <c r="C565" s="52"/>
      <c r="D565" s="25"/>
      <c r="E565" s="25"/>
      <c r="F565" s="25"/>
      <c r="G565" s="25"/>
      <c r="H565" s="52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</row>
    <row r="566" ht="12.75" customHeight="1">
      <c r="A566" s="24"/>
      <c r="B566" s="4"/>
      <c r="C566" s="52"/>
      <c r="D566" s="25"/>
      <c r="E566" s="25"/>
      <c r="F566" s="25"/>
      <c r="G566" s="25"/>
      <c r="H566" s="52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</row>
    <row r="567" ht="12.75" customHeight="1">
      <c r="A567" s="24"/>
      <c r="B567" s="4"/>
      <c r="C567" s="52"/>
      <c r="D567" s="25"/>
      <c r="E567" s="25"/>
      <c r="F567" s="25"/>
      <c r="G567" s="25"/>
      <c r="H567" s="5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</row>
    <row r="568" ht="12.75" customHeight="1">
      <c r="A568" s="24"/>
      <c r="B568" s="4"/>
      <c r="C568" s="52"/>
      <c r="D568" s="25"/>
      <c r="E568" s="25"/>
      <c r="F568" s="25"/>
      <c r="G568" s="25"/>
      <c r="H568" s="52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</row>
    <row r="569" ht="12.75" customHeight="1">
      <c r="A569" s="24"/>
      <c r="B569" s="4"/>
      <c r="C569" s="52"/>
      <c r="D569" s="25"/>
      <c r="E569" s="25"/>
      <c r="F569" s="25"/>
      <c r="G569" s="25"/>
      <c r="H569" s="52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</row>
    <row r="570" ht="12.75" customHeight="1">
      <c r="A570" s="24"/>
      <c r="B570" s="4"/>
      <c r="C570" s="52"/>
      <c r="D570" s="25"/>
      <c r="E570" s="25"/>
      <c r="F570" s="25"/>
      <c r="G570" s="25"/>
      <c r="H570" s="52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</row>
    <row r="571" ht="12.75" customHeight="1">
      <c r="A571" s="24"/>
      <c r="B571" s="4"/>
      <c r="C571" s="52"/>
      <c r="D571" s="25"/>
      <c r="E571" s="25"/>
      <c r="F571" s="25"/>
      <c r="G571" s="25"/>
      <c r="H571" s="5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</row>
    <row r="572" ht="12.75" customHeight="1">
      <c r="A572" s="24"/>
      <c r="B572" s="4"/>
      <c r="C572" s="52"/>
      <c r="D572" s="25"/>
      <c r="E572" s="25"/>
      <c r="F572" s="25"/>
      <c r="G572" s="25"/>
      <c r="H572" s="52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</row>
    <row r="573" ht="12.75" customHeight="1">
      <c r="A573" s="24"/>
      <c r="B573" s="4"/>
      <c r="C573" s="52"/>
      <c r="D573" s="25"/>
      <c r="E573" s="25"/>
      <c r="F573" s="25"/>
      <c r="G573" s="25"/>
      <c r="H573" s="52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</row>
    <row r="574" ht="12.75" customHeight="1">
      <c r="A574" s="24"/>
      <c r="B574" s="4"/>
      <c r="C574" s="52"/>
      <c r="D574" s="25"/>
      <c r="E574" s="25"/>
      <c r="F574" s="25"/>
      <c r="G574" s="25"/>
      <c r="H574" s="52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</row>
    <row r="575" ht="12.75" customHeight="1">
      <c r="A575" s="24"/>
      <c r="B575" s="4"/>
      <c r="C575" s="52"/>
      <c r="D575" s="25"/>
      <c r="E575" s="25"/>
      <c r="F575" s="25"/>
      <c r="G575" s="25"/>
      <c r="H575" s="52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</row>
    <row r="576" ht="12.75" customHeight="1">
      <c r="A576" s="24"/>
      <c r="B576" s="4"/>
      <c r="C576" s="52"/>
      <c r="D576" s="25"/>
      <c r="E576" s="25"/>
      <c r="F576" s="25"/>
      <c r="G576" s="25"/>
      <c r="H576" s="52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</row>
    <row r="577" ht="12.75" customHeight="1">
      <c r="A577" s="24"/>
      <c r="B577" s="4"/>
      <c r="C577" s="52"/>
      <c r="D577" s="25"/>
      <c r="E577" s="25"/>
      <c r="F577" s="25"/>
      <c r="G577" s="25"/>
      <c r="H577" s="52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</row>
    <row r="578" ht="12.75" customHeight="1">
      <c r="A578" s="24"/>
      <c r="B578" s="4"/>
      <c r="C578" s="52"/>
      <c r="D578" s="25"/>
      <c r="E578" s="25"/>
      <c r="F578" s="25"/>
      <c r="G578" s="25"/>
      <c r="H578" s="52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</row>
    <row r="579" ht="12.75" customHeight="1">
      <c r="A579" s="24"/>
      <c r="B579" s="4"/>
      <c r="C579" s="52"/>
      <c r="D579" s="25"/>
      <c r="E579" s="25"/>
      <c r="F579" s="25"/>
      <c r="G579" s="25"/>
      <c r="H579" s="52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</row>
    <row r="580" ht="12.75" customHeight="1">
      <c r="A580" s="24"/>
      <c r="B580" s="4"/>
      <c r="C580" s="52"/>
      <c r="D580" s="25"/>
      <c r="E580" s="25"/>
      <c r="F580" s="25"/>
      <c r="G580" s="25"/>
      <c r="H580" s="52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</row>
    <row r="581" ht="12.75" customHeight="1">
      <c r="A581" s="24"/>
      <c r="B581" s="4"/>
      <c r="C581" s="52"/>
      <c r="D581" s="25"/>
      <c r="E581" s="25"/>
      <c r="F581" s="25"/>
      <c r="G581" s="25"/>
      <c r="H581" s="52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</row>
    <row r="582" ht="12.75" customHeight="1">
      <c r="A582" s="24"/>
      <c r="B582" s="4"/>
      <c r="C582" s="52"/>
      <c r="D582" s="25"/>
      <c r="E582" s="25"/>
      <c r="F582" s="25"/>
      <c r="G582" s="25"/>
      <c r="H582" s="52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</row>
    <row r="583" ht="12.75" customHeight="1">
      <c r="A583" s="24"/>
      <c r="B583" s="4"/>
      <c r="C583" s="52"/>
      <c r="D583" s="25"/>
      <c r="E583" s="25"/>
      <c r="F583" s="25"/>
      <c r="G583" s="25"/>
      <c r="H583" s="52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</row>
    <row r="584" ht="12.75" customHeight="1">
      <c r="A584" s="24"/>
      <c r="B584" s="4"/>
      <c r="C584" s="52"/>
      <c r="D584" s="25"/>
      <c r="E584" s="25"/>
      <c r="F584" s="25"/>
      <c r="G584" s="25"/>
      <c r="H584" s="52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</row>
    <row r="585" ht="12.75" customHeight="1">
      <c r="A585" s="24"/>
      <c r="B585" s="4"/>
      <c r="C585" s="52"/>
      <c r="D585" s="25"/>
      <c r="E585" s="25"/>
      <c r="F585" s="25"/>
      <c r="G585" s="25"/>
      <c r="H585" s="52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</row>
    <row r="586" ht="12.75" customHeight="1">
      <c r="A586" s="24"/>
      <c r="B586" s="4"/>
      <c r="C586" s="52"/>
      <c r="D586" s="25"/>
      <c r="E586" s="25"/>
      <c r="F586" s="25"/>
      <c r="G586" s="25"/>
      <c r="H586" s="52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</row>
    <row r="587" ht="12.75" customHeight="1">
      <c r="A587" s="24"/>
      <c r="B587" s="4"/>
      <c r="C587" s="52"/>
      <c r="D587" s="25"/>
      <c r="E587" s="25"/>
      <c r="F587" s="25"/>
      <c r="G587" s="25"/>
      <c r="H587" s="52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</row>
    <row r="588" ht="12.75" customHeight="1">
      <c r="A588" s="24"/>
      <c r="B588" s="4"/>
      <c r="C588" s="52"/>
      <c r="D588" s="25"/>
      <c r="E588" s="25"/>
      <c r="F588" s="25"/>
      <c r="G588" s="25"/>
      <c r="H588" s="52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</row>
    <row r="589" ht="12.75" customHeight="1">
      <c r="A589" s="24"/>
      <c r="B589" s="4"/>
      <c r="C589" s="52"/>
      <c r="D589" s="25"/>
      <c r="E589" s="25"/>
      <c r="F589" s="25"/>
      <c r="G589" s="25"/>
      <c r="H589" s="52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</row>
    <row r="590" ht="12.75" customHeight="1">
      <c r="A590" s="24"/>
      <c r="B590" s="4"/>
      <c r="C590" s="52"/>
      <c r="D590" s="25"/>
      <c r="E590" s="25"/>
      <c r="F590" s="25"/>
      <c r="G590" s="25"/>
      <c r="H590" s="52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</row>
    <row r="591" ht="12.75" customHeight="1">
      <c r="A591" s="24"/>
      <c r="B591" s="4"/>
      <c r="C591" s="52"/>
      <c r="D591" s="25"/>
      <c r="E591" s="25"/>
      <c r="F591" s="25"/>
      <c r="G591" s="25"/>
      <c r="H591" s="52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</row>
    <row r="592" ht="12.75" customHeight="1">
      <c r="A592" s="24"/>
      <c r="B592" s="4"/>
      <c r="C592" s="52"/>
      <c r="D592" s="25"/>
      <c r="E592" s="25"/>
      <c r="F592" s="25"/>
      <c r="G592" s="25"/>
      <c r="H592" s="52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</row>
    <row r="593" ht="12.75" customHeight="1">
      <c r="A593" s="24"/>
      <c r="B593" s="4"/>
      <c r="C593" s="52"/>
      <c r="D593" s="25"/>
      <c r="E593" s="25"/>
      <c r="F593" s="25"/>
      <c r="G593" s="25"/>
      <c r="H593" s="52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</row>
    <row r="594" ht="12.75" customHeight="1">
      <c r="A594" s="24"/>
      <c r="B594" s="4"/>
      <c r="C594" s="52"/>
      <c r="D594" s="25"/>
      <c r="E594" s="25"/>
      <c r="F594" s="25"/>
      <c r="G594" s="25"/>
      <c r="H594" s="52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</row>
    <row r="595" ht="12.75" customHeight="1">
      <c r="A595" s="24"/>
      <c r="B595" s="4"/>
      <c r="C595" s="52"/>
      <c r="D595" s="25"/>
      <c r="E595" s="25"/>
      <c r="F595" s="25"/>
      <c r="G595" s="25"/>
      <c r="H595" s="52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</row>
    <row r="596" ht="12.75" customHeight="1">
      <c r="A596" s="24"/>
      <c r="B596" s="4"/>
      <c r="C596" s="52"/>
      <c r="D596" s="25"/>
      <c r="E596" s="25"/>
      <c r="F596" s="25"/>
      <c r="G596" s="25"/>
      <c r="H596" s="52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</row>
    <row r="597" ht="12.75" customHeight="1">
      <c r="A597" s="24"/>
      <c r="B597" s="4"/>
      <c r="C597" s="52"/>
      <c r="D597" s="25"/>
      <c r="E597" s="25"/>
      <c r="F597" s="25"/>
      <c r="G597" s="25"/>
      <c r="H597" s="52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</row>
    <row r="598" ht="12.75" customHeight="1">
      <c r="A598" s="24"/>
      <c r="B598" s="4"/>
      <c r="C598" s="52"/>
      <c r="D598" s="25"/>
      <c r="E598" s="25"/>
      <c r="F598" s="25"/>
      <c r="G598" s="25"/>
      <c r="H598" s="52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</row>
    <row r="599" ht="12.75" customHeight="1">
      <c r="A599" s="24"/>
      <c r="B599" s="4"/>
      <c r="C599" s="52"/>
      <c r="D599" s="25"/>
      <c r="E599" s="25"/>
      <c r="F599" s="25"/>
      <c r="G599" s="25"/>
      <c r="H599" s="52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</row>
    <row r="600" ht="12.75" customHeight="1">
      <c r="A600" s="24"/>
      <c r="B600" s="4"/>
      <c r="C600" s="52"/>
      <c r="D600" s="25"/>
      <c r="E600" s="25"/>
      <c r="F600" s="25"/>
      <c r="G600" s="25"/>
      <c r="H600" s="52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</row>
    <row r="601" ht="12.75" customHeight="1">
      <c r="A601" s="24"/>
      <c r="B601" s="4"/>
      <c r="C601" s="52"/>
      <c r="D601" s="25"/>
      <c r="E601" s="25"/>
      <c r="F601" s="25"/>
      <c r="G601" s="25"/>
      <c r="H601" s="52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</row>
    <row r="602" ht="12.75" customHeight="1">
      <c r="A602" s="24"/>
      <c r="B602" s="4"/>
      <c r="C602" s="52"/>
      <c r="D602" s="25"/>
      <c r="E602" s="25"/>
      <c r="F602" s="25"/>
      <c r="G602" s="25"/>
      <c r="H602" s="52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</row>
    <row r="603" ht="12.75" customHeight="1">
      <c r="A603" s="24"/>
      <c r="B603" s="4"/>
      <c r="C603" s="52"/>
      <c r="D603" s="25"/>
      <c r="E603" s="25"/>
      <c r="F603" s="25"/>
      <c r="G603" s="25"/>
      <c r="H603" s="52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</row>
    <row r="604" ht="12.75" customHeight="1">
      <c r="A604" s="24"/>
      <c r="B604" s="4"/>
      <c r="C604" s="52"/>
      <c r="D604" s="25"/>
      <c r="E604" s="25"/>
      <c r="F604" s="25"/>
      <c r="G604" s="25"/>
      <c r="H604" s="52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</row>
    <row r="605" ht="12.75" customHeight="1">
      <c r="A605" s="24"/>
      <c r="B605" s="4"/>
      <c r="C605" s="52"/>
      <c r="D605" s="25"/>
      <c r="E605" s="25"/>
      <c r="F605" s="25"/>
      <c r="G605" s="25"/>
      <c r="H605" s="52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</row>
    <row r="606" ht="12.75" customHeight="1">
      <c r="A606" s="24"/>
      <c r="B606" s="4"/>
      <c r="C606" s="52"/>
      <c r="D606" s="25"/>
      <c r="E606" s="25"/>
      <c r="F606" s="25"/>
      <c r="G606" s="25"/>
      <c r="H606" s="52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</row>
    <row r="607" ht="12.75" customHeight="1">
      <c r="A607" s="24"/>
      <c r="B607" s="4"/>
      <c r="C607" s="52"/>
      <c r="D607" s="25"/>
      <c r="E607" s="25"/>
      <c r="F607" s="25"/>
      <c r="G607" s="25"/>
      <c r="H607" s="52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</row>
    <row r="608" ht="12.75" customHeight="1">
      <c r="A608" s="24"/>
      <c r="B608" s="4"/>
      <c r="C608" s="52"/>
      <c r="D608" s="25"/>
      <c r="E608" s="25"/>
      <c r="F608" s="25"/>
      <c r="G608" s="25"/>
      <c r="H608" s="52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</row>
    <row r="609" ht="12.75" customHeight="1">
      <c r="A609" s="24"/>
      <c r="B609" s="4"/>
      <c r="C609" s="52"/>
      <c r="D609" s="25"/>
      <c r="E609" s="25"/>
      <c r="F609" s="25"/>
      <c r="G609" s="25"/>
      <c r="H609" s="52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</row>
    <row r="610" ht="12.75" customHeight="1">
      <c r="A610" s="24"/>
      <c r="B610" s="4"/>
      <c r="C610" s="52"/>
      <c r="D610" s="25"/>
      <c r="E610" s="25"/>
      <c r="F610" s="25"/>
      <c r="G610" s="25"/>
      <c r="H610" s="52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</row>
    <row r="611" ht="12.75" customHeight="1">
      <c r="A611" s="24"/>
      <c r="B611" s="4"/>
      <c r="C611" s="52"/>
      <c r="D611" s="25"/>
      <c r="E611" s="25"/>
      <c r="F611" s="25"/>
      <c r="G611" s="25"/>
      <c r="H611" s="52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</row>
    <row r="612" ht="12.75" customHeight="1">
      <c r="A612" s="24"/>
      <c r="B612" s="4"/>
      <c r="C612" s="52"/>
      <c r="D612" s="25"/>
      <c r="E612" s="25"/>
      <c r="F612" s="25"/>
      <c r="G612" s="25"/>
      <c r="H612" s="52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</row>
    <row r="613" ht="12.75" customHeight="1">
      <c r="A613" s="24"/>
      <c r="B613" s="4"/>
      <c r="C613" s="52"/>
      <c r="D613" s="25"/>
      <c r="E613" s="25"/>
      <c r="F613" s="25"/>
      <c r="G613" s="25"/>
      <c r="H613" s="52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</row>
    <row r="614" ht="12.75" customHeight="1">
      <c r="A614" s="24"/>
      <c r="B614" s="4"/>
      <c r="C614" s="52"/>
      <c r="D614" s="25"/>
      <c r="E614" s="25"/>
      <c r="F614" s="25"/>
      <c r="G614" s="25"/>
      <c r="H614" s="52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</row>
    <row r="615" ht="12.75" customHeight="1">
      <c r="A615" s="24"/>
      <c r="B615" s="4"/>
      <c r="C615" s="52"/>
      <c r="D615" s="25"/>
      <c r="E615" s="25"/>
      <c r="F615" s="25"/>
      <c r="G615" s="25"/>
      <c r="H615" s="52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</row>
    <row r="616" ht="12.75" customHeight="1">
      <c r="A616" s="24"/>
      <c r="B616" s="4"/>
      <c r="C616" s="52"/>
      <c r="D616" s="25"/>
      <c r="E616" s="25"/>
      <c r="F616" s="25"/>
      <c r="G616" s="25"/>
      <c r="H616" s="52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</row>
    <row r="617" ht="12.75" customHeight="1">
      <c r="A617" s="24"/>
      <c r="B617" s="4"/>
      <c r="C617" s="52"/>
      <c r="D617" s="25"/>
      <c r="E617" s="25"/>
      <c r="F617" s="25"/>
      <c r="G617" s="25"/>
      <c r="H617" s="52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</row>
    <row r="618" ht="12.75" customHeight="1">
      <c r="A618" s="24"/>
      <c r="B618" s="4"/>
      <c r="C618" s="52"/>
      <c r="D618" s="25"/>
      <c r="E618" s="25"/>
      <c r="F618" s="25"/>
      <c r="G618" s="25"/>
      <c r="H618" s="52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</row>
    <row r="619" ht="12.75" customHeight="1">
      <c r="A619" s="24"/>
      <c r="B619" s="4"/>
      <c r="C619" s="52"/>
      <c r="D619" s="25"/>
      <c r="E619" s="25"/>
      <c r="F619" s="25"/>
      <c r="G619" s="25"/>
      <c r="H619" s="52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</row>
    <row r="620" ht="12.75" customHeight="1">
      <c r="A620" s="24"/>
      <c r="B620" s="4"/>
      <c r="C620" s="52"/>
      <c r="D620" s="25"/>
      <c r="E620" s="25"/>
      <c r="F620" s="25"/>
      <c r="G620" s="25"/>
      <c r="H620" s="52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</row>
    <row r="621" ht="12.75" customHeight="1">
      <c r="A621" s="24"/>
      <c r="B621" s="4"/>
      <c r="C621" s="52"/>
      <c r="D621" s="25"/>
      <c r="E621" s="25"/>
      <c r="F621" s="25"/>
      <c r="G621" s="25"/>
      <c r="H621" s="52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</row>
    <row r="622" ht="12.75" customHeight="1">
      <c r="A622" s="24"/>
      <c r="B622" s="4"/>
      <c r="C622" s="52"/>
      <c r="D622" s="25"/>
      <c r="E622" s="25"/>
      <c r="F622" s="25"/>
      <c r="G622" s="25"/>
      <c r="H622" s="52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</row>
    <row r="623" ht="12.75" customHeight="1">
      <c r="A623" s="24"/>
      <c r="B623" s="4"/>
      <c r="C623" s="52"/>
      <c r="D623" s="25"/>
      <c r="E623" s="25"/>
      <c r="F623" s="25"/>
      <c r="G623" s="25"/>
      <c r="H623" s="52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</row>
    <row r="624" ht="12.75" customHeight="1">
      <c r="A624" s="24"/>
      <c r="B624" s="4"/>
      <c r="C624" s="52"/>
      <c r="D624" s="25"/>
      <c r="E624" s="25"/>
      <c r="F624" s="25"/>
      <c r="G624" s="25"/>
      <c r="H624" s="52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</row>
    <row r="625" ht="12.75" customHeight="1">
      <c r="A625" s="24"/>
      <c r="B625" s="4"/>
      <c r="C625" s="52"/>
      <c r="D625" s="25"/>
      <c r="E625" s="25"/>
      <c r="F625" s="25"/>
      <c r="G625" s="25"/>
      <c r="H625" s="52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</row>
    <row r="626" ht="12.75" customHeight="1">
      <c r="A626" s="24"/>
      <c r="B626" s="4"/>
      <c r="C626" s="52"/>
      <c r="D626" s="25"/>
      <c r="E626" s="25"/>
      <c r="F626" s="25"/>
      <c r="G626" s="25"/>
      <c r="H626" s="52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</row>
    <row r="627" ht="12.75" customHeight="1">
      <c r="A627" s="24"/>
      <c r="B627" s="4"/>
      <c r="C627" s="52"/>
      <c r="D627" s="25"/>
      <c r="E627" s="25"/>
      <c r="F627" s="25"/>
      <c r="G627" s="25"/>
      <c r="H627" s="52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</row>
    <row r="628" ht="12.75" customHeight="1">
      <c r="A628" s="24"/>
      <c r="B628" s="4"/>
      <c r="C628" s="52"/>
      <c r="D628" s="25"/>
      <c r="E628" s="25"/>
      <c r="F628" s="25"/>
      <c r="G628" s="25"/>
      <c r="H628" s="52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</row>
    <row r="629" ht="12.75" customHeight="1">
      <c r="A629" s="24"/>
      <c r="B629" s="4"/>
      <c r="C629" s="52"/>
      <c r="D629" s="25"/>
      <c r="E629" s="25"/>
      <c r="F629" s="25"/>
      <c r="G629" s="25"/>
      <c r="H629" s="52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</row>
    <row r="630" ht="12.75" customHeight="1">
      <c r="A630" s="24"/>
      <c r="B630" s="4"/>
      <c r="C630" s="52"/>
      <c r="D630" s="25"/>
      <c r="E630" s="25"/>
      <c r="F630" s="25"/>
      <c r="G630" s="25"/>
      <c r="H630" s="52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</row>
    <row r="631" ht="12.75" customHeight="1">
      <c r="A631" s="24"/>
      <c r="B631" s="4"/>
      <c r="C631" s="52"/>
      <c r="D631" s="25"/>
      <c r="E631" s="25"/>
      <c r="F631" s="25"/>
      <c r="G631" s="25"/>
      <c r="H631" s="52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</row>
    <row r="632" ht="12.75" customHeight="1">
      <c r="A632" s="24"/>
      <c r="B632" s="4"/>
      <c r="C632" s="52"/>
      <c r="D632" s="25"/>
      <c r="E632" s="25"/>
      <c r="F632" s="25"/>
      <c r="G632" s="25"/>
      <c r="H632" s="52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</row>
    <row r="633" ht="12.75" customHeight="1">
      <c r="A633" s="24"/>
      <c r="B633" s="4"/>
      <c r="C633" s="52"/>
      <c r="D633" s="25"/>
      <c r="E633" s="25"/>
      <c r="F633" s="25"/>
      <c r="G633" s="25"/>
      <c r="H633" s="52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</row>
    <row r="634" ht="12.75" customHeight="1">
      <c r="A634" s="24"/>
      <c r="B634" s="4"/>
      <c r="C634" s="52"/>
      <c r="D634" s="25"/>
      <c r="E634" s="25"/>
      <c r="F634" s="25"/>
      <c r="G634" s="25"/>
      <c r="H634" s="52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</row>
    <row r="635" ht="12.75" customHeight="1">
      <c r="A635" s="24"/>
      <c r="B635" s="4"/>
      <c r="C635" s="52"/>
      <c r="D635" s="25"/>
      <c r="E635" s="25"/>
      <c r="F635" s="25"/>
      <c r="G635" s="25"/>
      <c r="H635" s="52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</row>
    <row r="636" ht="12.75" customHeight="1">
      <c r="A636" s="24"/>
      <c r="B636" s="4"/>
      <c r="C636" s="52"/>
      <c r="D636" s="25"/>
      <c r="E636" s="25"/>
      <c r="F636" s="25"/>
      <c r="G636" s="25"/>
      <c r="H636" s="52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</row>
    <row r="637" ht="12.75" customHeight="1">
      <c r="A637" s="24"/>
      <c r="B637" s="4"/>
      <c r="C637" s="52"/>
      <c r="D637" s="25"/>
      <c r="E637" s="25"/>
      <c r="F637" s="25"/>
      <c r="G637" s="25"/>
      <c r="H637" s="52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</row>
    <row r="638" ht="12.75" customHeight="1">
      <c r="A638" s="24"/>
      <c r="B638" s="4"/>
      <c r="C638" s="52"/>
      <c r="D638" s="25"/>
      <c r="E638" s="25"/>
      <c r="F638" s="25"/>
      <c r="G638" s="25"/>
      <c r="H638" s="52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</row>
    <row r="639" ht="12.75" customHeight="1">
      <c r="A639" s="24"/>
      <c r="B639" s="4"/>
      <c r="C639" s="52"/>
      <c r="D639" s="25"/>
      <c r="E639" s="25"/>
      <c r="F639" s="25"/>
      <c r="G639" s="25"/>
      <c r="H639" s="52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</row>
    <row r="640" ht="12.75" customHeight="1">
      <c r="A640" s="24"/>
      <c r="B640" s="4"/>
      <c r="C640" s="52"/>
      <c r="D640" s="25"/>
      <c r="E640" s="25"/>
      <c r="F640" s="25"/>
      <c r="G640" s="25"/>
      <c r="H640" s="52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</row>
    <row r="641" ht="12.75" customHeight="1">
      <c r="A641" s="24"/>
      <c r="B641" s="4"/>
      <c r="C641" s="52"/>
      <c r="D641" s="25"/>
      <c r="E641" s="25"/>
      <c r="F641" s="25"/>
      <c r="G641" s="25"/>
      <c r="H641" s="52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</row>
    <row r="642" ht="12.75" customHeight="1">
      <c r="A642" s="24"/>
      <c r="B642" s="4"/>
      <c r="C642" s="52"/>
      <c r="D642" s="25"/>
      <c r="E642" s="25"/>
      <c r="F642" s="25"/>
      <c r="G642" s="25"/>
      <c r="H642" s="52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</row>
    <row r="643" ht="12.75" customHeight="1">
      <c r="A643" s="24"/>
      <c r="B643" s="4"/>
      <c r="C643" s="52"/>
      <c r="D643" s="25"/>
      <c r="E643" s="25"/>
      <c r="F643" s="25"/>
      <c r="G643" s="25"/>
      <c r="H643" s="52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</row>
    <row r="644" ht="12.75" customHeight="1">
      <c r="A644" s="24"/>
      <c r="B644" s="4"/>
      <c r="C644" s="52"/>
      <c r="D644" s="25"/>
      <c r="E644" s="25"/>
      <c r="F644" s="25"/>
      <c r="G644" s="25"/>
      <c r="H644" s="52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</row>
    <row r="645" ht="12.75" customHeight="1">
      <c r="A645" s="24"/>
      <c r="B645" s="4"/>
      <c r="C645" s="52"/>
      <c r="D645" s="25"/>
      <c r="E645" s="25"/>
      <c r="F645" s="25"/>
      <c r="G645" s="25"/>
      <c r="H645" s="52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</row>
    <row r="646" ht="12.75" customHeight="1">
      <c r="A646" s="24"/>
      <c r="B646" s="4"/>
      <c r="C646" s="52"/>
      <c r="D646" s="25"/>
      <c r="E646" s="25"/>
      <c r="F646" s="25"/>
      <c r="G646" s="25"/>
      <c r="H646" s="52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</row>
    <row r="647" ht="12.75" customHeight="1">
      <c r="A647" s="24"/>
      <c r="B647" s="4"/>
      <c r="C647" s="52"/>
      <c r="D647" s="25"/>
      <c r="E647" s="25"/>
      <c r="F647" s="25"/>
      <c r="G647" s="25"/>
      <c r="H647" s="52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</row>
    <row r="648" ht="12.75" customHeight="1">
      <c r="A648" s="24"/>
      <c r="B648" s="4"/>
      <c r="C648" s="52"/>
      <c r="D648" s="25"/>
      <c r="E648" s="25"/>
      <c r="F648" s="25"/>
      <c r="G648" s="25"/>
      <c r="H648" s="52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</row>
    <row r="649" ht="12.75" customHeight="1">
      <c r="A649" s="24"/>
      <c r="B649" s="4"/>
      <c r="C649" s="52"/>
      <c r="D649" s="25"/>
      <c r="E649" s="25"/>
      <c r="F649" s="25"/>
      <c r="G649" s="25"/>
      <c r="H649" s="52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</row>
    <row r="650" ht="12.75" customHeight="1">
      <c r="A650" s="24"/>
      <c r="B650" s="4"/>
      <c r="C650" s="52"/>
      <c r="D650" s="25"/>
      <c r="E650" s="25"/>
      <c r="F650" s="25"/>
      <c r="G650" s="25"/>
      <c r="H650" s="52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</row>
    <row r="651" ht="12.75" customHeight="1">
      <c r="A651" s="24"/>
      <c r="B651" s="4"/>
      <c r="C651" s="52"/>
      <c r="D651" s="25"/>
      <c r="E651" s="25"/>
      <c r="F651" s="25"/>
      <c r="G651" s="25"/>
      <c r="H651" s="52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</row>
    <row r="652" ht="12.75" customHeight="1">
      <c r="A652" s="24"/>
      <c r="B652" s="4"/>
      <c r="C652" s="52"/>
      <c r="D652" s="25"/>
      <c r="E652" s="25"/>
      <c r="F652" s="25"/>
      <c r="G652" s="25"/>
      <c r="H652" s="52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</row>
    <row r="653" ht="12.75" customHeight="1">
      <c r="A653" s="24"/>
      <c r="B653" s="4"/>
      <c r="C653" s="52"/>
      <c r="D653" s="25"/>
      <c r="E653" s="25"/>
      <c r="F653" s="25"/>
      <c r="G653" s="25"/>
      <c r="H653" s="52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</row>
    <row r="654" ht="12.75" customHeight="1">
      <c r="A654" s="24"/>
      <c r="B654" s="4"/>
      <c r="C654" s="52"/>
      <c r="D654" s="25"/>
      <c r="E654" s="25"/>
      <c r="F654" s="25"/>
      <c r="G654" s="25"/>
      <c r="H654" s="52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</row>
    <row r="655" ht="12.75" customHeight="1">
      <c r="A655" s="24"/>
      <c r="B655" s="4"/>
      <c r="C655" s="52"/>
      <c r="D655" s="25"/>
      <c r="E655" s="25"/>
      <c r="F655" s="25"/>
      <c r="G655" s="25"/>
      <c r="H655" s="52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</row>
    <row r="656" ht="12.75" customHeight="1">
      <c r="A656" s="24"/>
      <c r="B656" s="4"/>
      <c r="C656" s="52"/>
      <c r="D656" s="25"/>
      <c r="E656" s="25"/>
      <c r="F656" s="25"/>
      <c r="G656" s="25"/>
      <c r="H656" s="52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</row>
    <row r="657" ht="12.75" customHeight="1">
      <c r="A657" s="24"/>
      <c r="B657" s="4"/>
      <c r="C657" s="52"/>
      <c r="D657" s="25"/>
      <c r="E657" s="25"/>
      <c r="F657" s="25"/>
      <c r="G657" s="25"/>
      <c r="H657" s="52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</row>
    <row r="658" ht="12.75" customHeight="1">
      <c r="A658" s="24"/>
      <c r="B658" s="4"/>
      <c r="C658" s="52"/>
      <c r="D658" s="25"/>
      <c r="E658" s="25"/>
      <c r="F658" s="25"/>
      <c r="G658" s="25"/>
      <c r="H658" s="52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</row>
    <row r="659" ht="12.75" customHeight="1">
      <c r="A659" s="24"/>
      <c r="B659" s="4"/>
      <c r="C659" s="52"/>
      <c r="D659" s="25"/>
      <c r="E659" s="25"/>
      <c r="F659" s="25"/>
      <c r="G659" s="25"/>
      <c r="H659" s="52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</row>
    <row r="660" ht="12.75" customHeight="1">
      <c r="A660" s="24"/>
      <c r="B660" s="4"/>
      <c r="C660" s="52"/>
      <c r="D660" s="25"/>
      <c r="E660" s="25"/>
      <c r="F660" s="25"/>
      <c r="G660" s="25"/>
      <c r="H660" s="52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</row>
    <row r="661" ht="12.75" customHeight="1">
      <c r="A661" s="24"/>
      <c r="B661" s="4"/>
      <c r="C661" s="52"/>
      <c r="D661" s="25"/>
      <c r="E661" s="25"/>
      <c r="F661" s="25"/>
      <c r="G661" s="25"/>
      <c r="H661" s="52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</row>
    <row r="662" ht="12.75" customHeight="1">
      <c r="A662" s="24"/>
      <c r="B662" s="4"/>
      <c r="C662" s="52"/>
      <c r="D662" s="25"/>
      <c r="E662" s="25"/>
      <c r="F662" s="25"/>
      <c r="G662" s="25"/>
      <c r="H662" s="52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</row>
    <row r="663" ht="12.75" customHeight="1">
      <c r="A663" s="24"/>
      <c r="B663" s="4"/>
      <c r="C663" s="52"/>
      <c r="D663" s="25"/>
      <c r="E663" s="25"/>
      <c r="F663" s="25"/>
      <c r="G663" s="25"/>
      <c r="H663" s="52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</row>
    <row r="664" ht="12.75" customHeight="1">
      <c r="A664" s="24"/>
      <c r="B664" s="4"/>
      <c r="C664" s="52"/>
      <c r="D664" s="25"/>
      <c r="E664" s="25"/>
      <c r="F664" s="25"/>
      <c r="G664" s="25"/>
      <c r="H664" s="52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</row>
    <row r="665" ht="12.75" customHeight="1">
      <c r="A665" s="24"/>
      <c r="B665" s="4"/>
      <c r="C665" s="52"/>
      <c r="D665" s="25"/>
      <c r="E665" s="25"/>
      <c r="F665" s="25"/>
      <c r="G665" s="25"/>
      <c r="H665" s="52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</row>
    <row r="666" ht="12.75" customHeight="1">
      <c r="A666" s="24"/>
      <c r="B666" s="4"/>
      <c r="C666" s="52"/>
      <c r="D666" s="25"/>
      <c r="E666" s="25"/>
      <c r="F666" s="25"/>
      <c r="G666" s="25"/>
      <c r="H666" s="52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</row>
    <row r="667" ht="12.75" customHeight="1">
      <c r="A667" s="24"/>
      <c r="B667" s="4"/>
      <c r="C667" s="52"/>
      <c r="D667" s="25"/>
      <c r="E667" s="25"/>
      <c r="F667" s="25"/>
      <c r="G667" s="25"/>
      <c r="H667" s="52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</row>
    <row r="668" ht="12.75" customHeight="1">
      <c r="A668" s="24"/>
      <c r="B668" s="4"/>
      <c r="C668" s="52"/>
      <c r="D668" s="25"/>
      <c r="E668" s="25"/>
      <c r="F668" s="25"/>
      <c r="G668" s="25"/>
      <c r="H668" s="52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</row>
    <row r="669" ht="12.75" customHeight="1">
      <c r="A669" s="24"/>
      <c r="B669" s="4"/>
      <c r="C669" s="52"/>
      <c r="D669" s="25"/>
      <c r="E669" s="25"/>
      <c r="F669" s="25"/>
      <c r="G669" s="25"/>
      <c r="H669" s="52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</row>
    <row r="670" ht="12.75" customHeight="1">
      <c r="A670" s="24"/>
      <c r="B670" s="4"/>
      <c r="C670" s="52"/>
      <c r="D670" s="25"/>
      <c r="E670" s="25"/>
      <c r="F670" s="25"/>
      <c r="G670" s="25"/>
      <c r="H670" s="52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</row>
    <row r="671" ht="12.75" customHeight="1">
      <c r="A671" s="24"/>
      <c r="B671" s="4"/>
      <c r="C671" s="52"/>
      <c r="D671" s="25"/>
      <c r="E671" s="25"/>
      <c r="F671" s="25"/>
      <c r="G671" s="25"/>
      <c r="H671" s="52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</row>
    <row r="672" ht="12.75" customHeight="1">
      <c r="A672" s="24"/>
      <c r="B672" s="4"/>
      <c r="C672" s="52"/>
      <c r="D672" s="25"/>
      <c r="E672" s="25"/>
      <c r="F672" s="25"/>
      <c r="G672" s="25"/>
      <c r="H672" s="52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</row>
    <row r="673" ht="12.75" customHeight="1">
      <c r="A673" s="24"/>
      <c r="B673" s="4"/>
      <c r="C673" s="52"/>
      <c r="D673" s="25"/>
      <c r="E673" s="25"/>
      <c r="F673" s="25"/>
      <c r="G673" s="25"/>
      <c r="H673" s="52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</row>
    <row r="674" ht="12.75" customHeight="1">
      <c r="A674" s="24"/>
      <c r="B674" s="4"/>
      <c r="C674" s="52"/>
      <c r="D674" s="25"/>
      <c r="E674" s="25"/>
      <c r="F674" s="25"/>
      <c r="G674" s="25"/>
      <c r="H674" s="52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</row>
    <row r="675" ht="12.75" customHeight="1">
      <c r="A675" s="24"/>
      <c r="B675" s="4"/>
      <c r="C675" s="52"/>
      <c r="D675" s="25"/>
      <c r="E675" s="25"/>
      <c r="F675" s="25"/>
      <c r="G675" s="25"/>
      <c r="H675" s="52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</row>
    <row r="676" ht="12.75" customHeight="1">
      <c r="A676" s="24"/>
      <c r="B676" s="4"/>
      <c r="C676" s="52"/>
      <c r="D676" s="25"/>
      <c r="E676" s="25"/>
      <c r="F676" s="25"/>
      <c r="G676" s="25"/>
      <c r="H676" s="52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</row>
    <row r="677" ht="12.75" customHeight="1">
      <c r="A677" s="24"/>
      <c r="B677" s="4"/>
      <c r="C677" s="52"/>
      <c r="D677" s="25"/>
      <c r="E677" s="25"/>
      <c r="F677" s="25"/>
      <c r="G677" s="25"/>
      <c r="H677" s="52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</row>
    <row r="678" ht="12.75" customHeight="1">
      <c r="A678" s="24"/>
      <c r="B678" s="4"/>
      <c r="C678" s="52"/>
      <c r="D678" s="25"/>
      <c r="E678" s="25"/>
      <c r="F678" s="25"/>
      <c r="G678" s="25"/>
      <c r="H678" s="52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</row>
    <row r="679" ht="12.75" customHeight="1">
      <c r="A679" s="24"/>
      <c r="B679" s="4"/>
      <c r="C679" s="52"/>
      <c r="D679" s="25"/>
      <c r="E679" s="25"/>
      <c r="F679" s="25"/>
      <c r="G679" s="25"/>
      <c r="H679" s="52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</row>
    <row r="680" ht="12.75" customHeight="1">
      <c r="A680" s="24"/>
      <c r="B680" s="4"/>
      <c r="C680" s="52"/>
      <c r="D680" s="25"/>
      <c r="E680" s="25"/>
      <c r="F680" s="25"/>
      <c r="G680" s="25"/>
      <c r="H680" s="52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</row>
    <row r="681" ht="12.75" customHeight="1">
      <c r="A681" s="24"/>
      <c r="B681" s="4"/>
      <c r="C681" s="52"/>
      <c r="D681" s="25"/>
      <c r="E681" s="25"/>
      <c r="F681" s="25"/>
      <c r="G681" s="25"/>
      <c r="H681" s="52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</row>
    <row r="682" ht="12.75" customHeight="1">
      <c r="A682" s="24"/>
      <c r="B682" s="4"/>
      <c r="C682" s="52"/>
      <c r="D682" s="25"/>
      <c r="E682" s="25"/>
      <c r="F682" s="25"/>
      <c r="G682" s="25"/>
      <c r="H682" s="52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</row>
    <row r="683" ht="12.75" customHeight="1">
      <c r="A683" s="24"/>
      <c r="B683" s="4"/>
      <c r="C683" s="52"/>
      <c r="D683" s="25"/>
      <c r="E683" s="25"/>
      <c r="F683" s="25"/>
      <c r="G683" s="25"/>
      <c r="H683" s="52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</row>
    <row r="684" ht="12.75" customHeight="1">
      <c r="A684" s="24"/>
      <c r="B684" s="4"/>
      <c r="C684" s="52"/>
      <c r="D684" s="25"/>
      <c r="E684" s="25"/>
      <c r="F684" s="25"/>
      <c r="G684" s="25"/>
      <c r="H684" s="52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</row>
    <row r="685" ht="12.75" customHeight="1">
      <c r="A685" s="24"/>
      <c r="B685" s="4"/>
      <c r="C685" s="52"/>
      <c r="D685" s="25"/>
      <c r="E685" s="25"/>
      <c r="F685" s="25"/>
      <c r="G685" s="25"/>
      <c r="H685" s="52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</row>
    <row r="686" ht="12.75" customHeight="1">
      <c r="A686" s="24"/>
      <c r="B686" s="4"/>
      <c r="C686" s="52"/>
      <c r="D686" s="25"/>
      <c r="E686" s="25"/>
      <c r="F686" s="25"/>
      <c r="G686" s="25"/>
      <c r="H686" s="52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</row>
    <row r="687" ht="12.75" customHeight="1">
      <c r="A687" s="24"/>
      <c r="B687" s="4"/>
      <c r="C687" s="52"/>
      <c r="D687" s="25"/>
      <c r="E687" s="25"/>
      <c r="F687" s="25"/>
      <c r="G687" s="25"/>
      <c r="H687" s="52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</row>
    <row r="688" ht="12.75" customHeight="1">
      <c r="A688" s="24"/>
      <c r="B688" s="4"/>
      <c r="C688" s="52"/>
      <c r="D688" s="25"/>
      <c r="E688" s="25"/>
      <c r="F688" s="25"/>
      <c r="G688" s="25"/>
      <c r="H688" s="52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</row>
    <row r="689" ht="12.75" customHeight="1">
      <c r="A689" s="24"/>
      <c r="B689" s="4"/>
      <c r="C689" s="52"/>
      <c r="D689" s="25"/>
      <c r="E689" s="25"/>
      <c r="F689" s="25"/>
      <c r="G689" s="25"/>
      <c r="H689" s="52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</row>
    <row r="690" ht="12.75" customHeight="1">
      <c r="A690" s="24"/>
      <c r="B690" s="4"/>
      <c r="C690" s="52"/>
      <c r="D690" s="25"/>
      <c r="E690" s="25"/>
      <c r="F690" s="25"/>
      <c r="G690" s="25"/>
      <c r="H690" s="52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</row>
    <row r="691" ht="12.75" customHeight="1">
      <c r="A691" s="24"/>
      <c r="B691" s="4"/>
      <c r="C691" s="52"/>
      <c r="D691" s="25"/>
      <c r="E691" s="25"/>
      <c r="F691" s="25"/>
      <c r="G691" s="25"/>
      <c r="H691" s="52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</row>
    <row r="692" ht="12.75" customHeight="1">
      <c r="A692" s="24"/>
      <c r="B692" s="4"/>
      <c r="C692" s="52"/>
      <c r="D692" s="25"/>
      <c r="E692" s="25"/>
      <c r="F692" s="25"/>
      <c r="G692" s="25"/>
      <c r="H692" s="52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</row>
    <row r="693" ht="12.75" customHeight="1">
      <c r="A693" s="24"/>
      <c r="B693" s="4"/>
      <c r="C693" s="52"/>
      <c r="D693" s="25"/>
      <c r="E693" s="25"/>
      <c r="F693" s="25"/>
      <c r="G693" s="25"/>
      <c r="H693" s="52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</row>
    <row r="694" ht="12.75" customHeight="1">
      <c r="A694" s="24"/>
      <c r="B694" s="4"/>
      <c r="C694" s="52"/>
      <c r="D694" s="25"/>
      <c r="E694" s="25"/>
      <c r="F694" s="25"/>
      <c r="G694" s="25"/>
      <c r="H694" s="52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</row>
    <row r="695" ht="12.75" customHeight="1">
      <c r="A695" s="24"/>
      <c r="B695" s="4"/>
      <c r="C695" s="52"/>
      <c r="D695" s="25"/>
      <c r="E695" s="25"/>
      <c r="F695" s="25"/>
      <c r="G695" s="25"/>
      <c r="H695" s="52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</row>
    <row r="696" ht="12.75" customHeight="1">
      <c r="A696" s="24"/>
      <c r="B696" s="4"/>
      <c r="C696" s="52"/>
      <c r="D696" s="25"/>
      <c r="E696" s="25"/>
      <c r="F696" s="25"/>
      <c r="G696" s="25"/>
      <c r="H696" s="52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</row>
    <row r="697" ht="12.75" customHeight="1">
      <c r="A697" s="24"/>
      <c r="B697" s="4"/>
      <c r="C697" s="52"/>
      <c r="D697" s="25"/>
      <c r="E697" s="25"/>
      <c r="F697" s="25"/>
      <c r="G697" s="25"/>
      <c r="H697" s="52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</row>
    <row r="698" ht="12.75" customHeight="1">
      <c r="A698" s="24"/>
      <c r="B698" s="4"/>
      <c r="C698" s="52"/>
      <c r="D698" s="25"/>
      <c r="E698" s="25"/>
      <c r="F698" s="25"/>
      <c r="G698" s="25"/>
      <c r="H698" s="52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</row>
    <row r="699" ht="12.75" customHeight="1">
      <c r="A699" s="24"/>
      <c r="B699" s="4"/>
      <c r="C699" s="52"/>
      <c r="D699" s="25"/>
      <c r="E699" s="25"/>
      <c r="F699" s="25"/>
      <c r="G699" s="25"/>
      <c r="H699" s="52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</row>
    <row r="700" ht="12.75" customHeight="1">
      <c r="A700" s="24"/>
      <c r="B700" s="4"/>
      <c r="C700" s="52"/>
      <c r="D700" s="25"/>
      <c r="E700" s="25"/>
      <c r="F700" s="25"/>
      <c r="G700" s="25"/>
      <c r="H700" s="52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</row>
    <row r="701" ht="12.75" customHeight="1">
      <c r="A701" s="24"/>
      <c r="B701" s="4"/>
      <c r="C701" s="52"/>
      <c r="D701" s="25"/>
      <c r="E701" s="25"/>
      <c r="F701" s="25"/>
      <c r="G701" s="25"/>
      <c r="H701" s="52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</row>
    <row r="702" ht="12.75" customHeight="1">
      <c r="A702" s="24"/>
      <c r="B702" s="4"/>
      <c r="C702" s="52"/>
      <c r="D702" s="25"/>
      <c r="E702" s="25"/>
      <c r="F702" s="25"/>
      <c r="G702" s="25"/>
      <c r="H702" s="52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</row>
    <row r="703" ht="12.75" customHeight="1">
      <c r="A703" s="24"/>
      <c r="B703" s="4"/>
      <c r="C703" s="52"/>
      <c r="D703" s="25"/>
      <c r="E703" s="25"/>
      <c r="F703" s="25"/>
      <c r="G703" s="25"/>
      <c r="H703" s="52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</row>
    <row r="704" ht="12.75" customHeight="1">
      <c r="A704" s="24"/>
      <c r="B704" s="4"/>
      <c r="C704" s="52"/>
      <c r="D704" s="25"/>
      <c r="E704" s="25"/>
      <c r="F704" s="25"/>
      <c r="G704" s="25"/>
      <c r="H704" s="52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</row>
    <row r="705" ht="12.75" customHeight="1">
      <c r="A705" s="24"/>
      <c r="B705" s="4"/>
      <c r="C705" s="52"/>
      <c r="D705" s="25"/>
      <c r="E705" s="25"/>
      <c r="F705" s="25"/>
      <c r="G705" s="25"/>
      <c r="H705" s="52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</row>
    <row r="706" ht="12.75" customHeight="1">
      <c r="A706" s="24"/>
      <c r="B706" s="4"/>
      <c r="C706" s="52"/>
      <c r="D706" s="25"/>
      <c r="E706" s="25"/>
      <c r="F706" s="25"/>
      <c r="G706" s="25"/>
      <c r="H706" s="52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</row>
    <row r="707" ht="12.75" customHeight="1">
      <c r="A707" s="24"/>
      <c r="B707" s="4"/>
      <c r="C707" s="52"/>
      <c r="D707" s="25"/>
      <c r="E707" s="25"/>
      <c r="F707" s="25"/>
      <c r="G707" s="25"/>
      <c r="H707" s="52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</row>
    <row r="708" ht="12.75" customHeight="1">
      <c r="A708" s="24"/>
      <c r="B708" s="4"/>
      <c r="C708" s="52"/>
      <c r="D708" s="25"/>
      <c r="E708" s="25"/>
      <c r="F708" s="25"/>
      <c r="G708" s="25"/>
      <c r="H708" s="52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</row>
    <row r="709" ht="12.75" customHeight="1">
      <c r="A709" s="24"/>
      <c r="B709" s="4"/>
      <c r="C709" s="52"/>
      <c r="D709" s="25"/>
      <c r="E709" s="25"/>
      <c r="F709" s="25"/>
      <c r="G709" s="25"/>
      <c r="H709" s="52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</row>
    <row r="710" ht="12.75" customHeight="1">
      <c r="A710" s="24"/>
      <c r="B710" s="4"/>
      <c r="C710" s="52"/>
      <c r="D710" s="25"/>
      <c r="E710" s="25"/>
      <c r="F710" s="25"/>
      <c r="G710" s="25"/>
      <c r="H710" s="52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</row>
    <row r="711" ht="12.75" customHeight="1">
      <c r="A711" s="24"/>
      <c r="B711" s="4"/>
      <c r="C711" s="52"/>
      <c r="D711" s="25"/>
      <c r="E711" s="25"/>
      <c r="F711" s="25"/>
      <c r="G711" s="25"/>
      <c r="H711" s="52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</row>
    <row r="712" ht="12.75" customHeight="1">
      <c r="A712" s="24"/>
      <c r="B712" s="4"/>
      <c r="C712" s="52"/>
      <c r="D712" s="25"/>
      <c r="E712" s="25"/>
      <c r="F712" s="25"/>
      <c r="G712" s="25"/>
      <c r="H712" s="52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</row>
    <row r="713" ht="12.75" customHeight="1">
      <c r="A713" s="24"/>
      <c r="B713" s="4"/>
      <c r="C713" s="52"/>
      <c r="D713" s="25"/>
      <c r="E713" s="25"/>
      <c r="F713" s="25"/>
      <c r="G713" s="25"/>
      <c r="H713" s="52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</row>
    <row r="714" ht="12.75" customHeight="1">
      <c r="A714" s="24"/>
      <c r="B714" s="4"/>
      <c r="C714" s="52"/>
      <c r="D714" s="25"/>
      <c r="E714" s="25"/>
      <c r="F714" s="25"/>
      <c r="G714" s="25"/>
      <c r="H714" s="52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</row>
    <row r="715" ht="12.75" customHeight="1">
      <c r="A715" s="24"/>
      <c r="B715" s="4"/>
      <c r="C715" s="52"/>
      <c r="D715" s="25"/>
      <c r="E715" s="25"/>
      <c r="F715" s="25"/>
      <c r="G715" s="25"/>
      <c r="H715" s="52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</row>
    <row r="716" ht="12.75" customHeight="1">
      <c r="A716" s="24"/>
      <c r="B716" s="4"/>
      <c r="C716" s="52"/>
      <c r="D716" s="25"/>
      <c r="E716" s="25"/>
      <c r="F716" s="25"/>
      <c r="G716" s="25"/>
      <c r="H716" s="52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</row>
    <row r="717" ht="12.75" customHeight="1">
      <c r="A717" s="24"/>
      <c r="B717" s="4"/>
      <c r="C717" s="52"/>
      <c r="D717" s="25"/>
      <c r="E717" s="25"/>
      <c r="F717" s="25"/>
      <c r="G717" s="25"/>
      <c r="H717" s="52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</row>
    <row r="718" ht="12.75" customHeight="1">
      <c r="A718" s="24"/>
      <c r="B718" s="4"/>
      <c r="C718" s="52"/>
      <c r="D718" s="25"/>
      <c r="E718" s="25"/>
      <c r="F718" s="25"/>
      <c r="G718" s="25"/>
      <c r="H718" s="52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</row>
    <row r="719" ht="12.75" customHeight="1">
      <c r="A719" s="24"/>
      <c r="B719" s="4"/>
      <c r="C719" s="52"/>
      <c r="D719" s="25"/>
      <c r="E719" s="25"/>
      <c r="F719" s="25"/>
      <c r="G719" s="25"/>
      <c r="H719" s="52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</row>
    <row r="720" ht="12.75" customHeight="1">
      <c r="A720" s="24"/>
      <c r="B720" s="4"/>
      <c r="C720" s="52"/>
      <c r="D720" s="25"/>
      <c r="E720" s="25"/>
      <c r="F720" s="25"/>
      <c r="G720" s="25"/>
      <c r="H720" s="52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</row>
    <row r="721" ht="12.75" customHeight="1">
      <c r="A721" s="24"/>
      <c r="B721" s="4"/>
      <c r="C721" s="52"/>
      <c r="D721" s="25"/>
      <c r="E721" s="25"/>
      <c r="F721" s="25"/>
      <c r="G721" s="25"/>
      <c r="H721" s="52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</row>
    <row r="722" ht="12.75" customHeight="1">
      <c r="A722" s="24"/>
      <c r="B722" s="4"/>
      <c r="C722" s="52"/>
      <c r="D722" s="25"/>
      <c r="E722" s="25"/>
      <c r="F722" s="25"/>
      <c r="G722" s="25"/>
      <c r="H722" s="52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</row>
    <row r="723" ht="12.75" customHeight="1">
      <c r="A723" s="24"/>
      <c r="B723" s="4"/>
      <c r="C723" s="52"/>
      <c r="D723" s="25"/>
      <c r="E723" s="25"/>
      <c r="F723" s="25"/>
      <c r="G723" s="25"/>
      <c r="H723" s="52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</row>
    <row r="724" ht="12.75" customHeight="1">
      <c r="A724" s="24"/>
      <c r="B724" s="4"/>
      <c r="C724" s="52"/>
      <c r="D724" s="25"/>
      <c r="E724" s="25"/>
      <c r="F724" s="25"/>
      <c r="G724" s="25"/>
      <c r="H724" s="52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</row>
    <row r="725" ht="12.75" customHeight="1">
      <c r="A725" s="24"/>
      <c r="B725" s="4"/>
      <c r="C725" s="52"/>
      <c r="D725" s="25"/>
      <c r="E725" s="25"/>
      <c r="F725" s="25"/>
      <c r="G725" s="25"/>
      <c r="H725" s="52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</row>
    <row r="726" ht="12.75" customHeight="1">
      <c r="A726" s="24"/>
      <c r="B726" s="4"/>
      <c r="C726" s="52"/>
      <c r="D726" s="25"/>
      <c r="E726" s="25"/>
      <c r="F726" s="25"/>
      <c r="G726" s="25"/>
      <c r="H726" s="52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</row>
    <row r="727" ht="12.75" customHeight="1">
      <c r="A727" s="24"/>
      <c r="B727" s="4"/>
      <c r="C727" s="52"/>
      <c r="D727" s="25"/>
      <c r="E727" s="25"/>
      <c r="F727" s="25"/>
      <c r="G727" s="25"/>
      <c r="H727" s="52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</row>
    <row r="728" ht="12.75" customHeight="1">
      <c r="A728" s="24"/>
      <c r="B728" s="4"/>
      <c r="C728" s="52"/>
      <c r="D728" s="25"/>
      <c r="E728" s="25"/>
      <c r="F728" s="25"/>
      <c r="G728" s="25"/>
      <c r="H728" s="52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</row>
    <row r="729" ht="12.75" customHeight="1">
      <c r="A729" s="24"/>
      <c r="B729" s="4"/>
      <c r="C729" s="52"/>
      <c r="D729" s="25"/>
      <c r="E729" s="25"/>
      <c r="F729" s="25"/>
      <c r="G729" s="25"/>
      <c r="H729" s="52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</row>
    <row r="730" ht="12.75" customHeight="1">
      <c r="A730" s="24"/>
      <c r="B730" s="4"/>
      <c r="C730" s="52"/>
      <c r="D730" s="25"/>
      <c r="E730" s="25"/>
      <c r="F730" s="25"/>
      <c r="G730" s="25"/>
      <c r="H730" s="52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</row>
    <row r="731" ht="12.75" customHeight="1">
      <c r="A731" s="24"/>
      <c r="B731" s="4"/>
      <c r="C731" s="52"/>
      <c r="D731" s="25"/>
      <c r="E731" s="25"/>
      <c r="F731" s="25"/>
      <c r="G731" s="25"/>
      <c r="H731" s="52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</row>
    <row r="732" ht="12.75" customHeight="1">
      <c r="A732" s="24"/>
      <c r="B732" s="4"/>
      <c r="C732" s="52"/>
      <c r="D732" s="25"/>
      <c r="E732" s="25"/>
      <c r="F732" s="25"/>
      <c r="G732" s="25"/>
      <c r="H732" s="52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</row>
    <row r="733" ht="12.75" customHeight="1">
      <c r="A733" s="24"/>
      <c r="B733" s="4"/>
      <c r="C733" s="52"/>
      <c r="D733" s="25"/>
      <c r="E733" s="25"/>
      <c r="F733" s="25"/>
      <c r="G733" s="25"/>
      <c r="H733" s="52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</row>
    <row r="734" ht="12.75" customHeight="1">
      <c r="A734" s="24"/>
      <c r="B734" s="4"/>
      <c r="C734" s="52"/>
      <c r="D734" s="25"/>
      <c r="E734" s="25"/>
      <c r="F734" s="25"/>
      <c r="G734" s="25"/>
      <c r="H734" s="52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</row>
    <row r="735" ht="12.75" customHeight="1">
      <c r="A735" s="24"/>
      <c r="B735" s="4"/>
      <c r="C735" s="52"/>
      <c r="D735" s="25"/>
      <c r="E735" s="25"/>
      <c r="F735" s="25"/>
      <c r="G735" s="25"/>
      <c r="H735" s="52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</row>
    <row r="736" ht="12.75" customHeight="1">
      <c r="A736" s="24"/>
      <c r="B736" s="4"/>
      <c r="C736" s="52"/>
      <c r="D736" s="25"/>
      <c r="E736" s="25"/>
      <c r="F736" s="25"/>
      <c r="G736" s="25"/>
      <c r="H736" s="52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</row>
    <row r="737" ht="12.75" customHeight="1">
      <c r="A737" s="24"/>
      <c r="B737" s="4"/>
      <c r="C737" s="52"/>
      <c r="D737" s="25"/>
      <c r="E737" s="25"/>
      <c r="F737" s="25"/>
      <c r="G737" s="25"/>
      <c r="H737" s="52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</row>
    <row r="738" ht="12.75" customHeight="1">
      <c r="A738" s="24"/>
      <c r="B738" s="4"/>
      <c r="C738" s="52"/>
      <c r="D738" s="25"/>
      <c r="E738" s="25"/>
      <c r="F738" s="25"/>
      <c r="G738" s="25"/>
      <c r="H738" s="52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</row>
    <row r="739" ht="12.75" customHeight="1">
      <c r="A739" s="24"/>
      <c r="B739" s="4"/>
      <c r="C739" s="52"/>
      <c r="D739" s="25"/>
      <c r="E739" s="25"/>
      <c r="F739" s="25"/>
      <c r="G739" s="25"/>
      <c r="H739" s="52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</row>
    <row r="740" ht="12.75" customHeight="1">
      <c r="A740" s="24"/>
      <c r="B740" s="4"/>
      <c r="C740" s="52"/>
      <c r="D740" s="25"/>
      <c r="E740" s="25"/>
      <c r="F740" s="25"/>
      <c r="G740" s="25"/>
      <c r="H740" s="52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</row>
    <row r="741" ht="12.75" customHeight="1">
      <c r="A741" s="24"/>
      <c r="B741" s="4"/>
      <c r="C741" s="52"/>
      <c r="D741" s="25"/>
      <c r="E741" s="25"/>
      <c r="F741" s="25"/>
      <c r="G741" s="25"/>
      <c r="H741" s="52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</row>
    <row r="742" ht="12.75" customHeight="1">
      <c r="A742" s="24"/>
      <c r="B742" s="4"/>
      <c r="C742" s="52"/>
      <c r="D742" s="25"/>
      <c r="E742" s="25"/>
      <c r="F742" s="25"/>
      <c r="G742" s="25"/>
      <c r="H742" s="52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</row>
    <row r="743" ht="12.75" customHeight="1">
      <c r="A743" s="24"/>
      <c r="B743" s="4"/>
      <c r="C743" s="52"/>
      <c r="D743" s="25"/>
      <c r="E743" s="25"/>
      <c r="F743" s="25"/>
      <c r="G743" s="25"/>
      <c r="H743" s="52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</row>
    <row r="744" ht="12.75" customHeight="1">
      <c r="A744" s="24"/>
      <c r="B744" s="4"/>
      <c r="C744" s="52"/>
      <c r="D744" s="25"/>
      <c r="E744" s="25"/>
      <c r="F744" s="25"/>
      <c r="G744" s="25"/>
      <c r="H744" s="52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</row>
    <row r="745" ht="12.75" customHeight="1">
      <c r="A745" s="24"/>
      <c r="B745" s="4"/>
      <c r="C745" s="52"/>
      <c r="D745" s="25"/>
      <c r="E745" s="25"/>
      <c r="F745" s="25"/>
      <c r="G745" s="25"/>
      <c r="H745" s="52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</row>
    <row r="746" ht="12.75" customHeight="1">
      <c r="A746" s="24"/>
      <c r="B746" s="4"/>
      <c r="C746" s="52"/>
      <c r="D746" s="25"/>
      <c r="E746" s="25"/>
      <c r="F746" s="25"/>
      <c r="G746" s="25"/>
      <c r="H746" s="52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</row>
    <row r="747" ht="12.75" customHeight="1">
      <c r="A747" s="24"/>
      <c r="B747" s="4"/>
      <c r="C747" s="52"/>
      <c r="D747" s="25"/>
      <c r="E747" s="25"/>
      <c r="F747" s="25"/>
      <c r="G747" s="25"/>
      <c r="H747" s="52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</row>
    <row r="748" ht="12.75" customHeight="1">
      <c r="A748" s="24"/>
      <c r="B748" s="4"/>
      <c r="C748" s="52"/>
      <c r="D748" s="25"/>
      <c r="E748" s="25"/>
      <c r="F748" s="25"/>
      <c r="G748" s="25"/>
      <c r="H748" s="52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</row>
    <row r="749" ht="12.75" customHeight="1">
      <c r="A749" s="24"/>
      <c r="B749" s="4"/>
      <c r="C749" s="52"/>
      <c r="D749" s="25"/>
      <c r="E749" s="25"/>
      <c r="F749" s="25"/>
      <c r="G749" s="25"/>
      <c r="H749" s="52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</row>
    <row r="750" ht="12.75" customHeight="1">
      <c r="A750" s="24"/>
      <c r="B750" s="4"/>
      <c r="C750" s="52"/>
      <c r="D750" s="25"/>
      <c r="E750" s="25"/>
      <c r="F750" s="25"/>
      <c r="G750" s="25"/>
      <c r="H750" s="52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</row>
    <row r="751" ht="12.75" customHeight="1">
      <c r="A751" s="24"/>
      <c r="B751" s="4"/>
      <c r="C751" s="52"/>
      <c r="D751" s="25"/>
      <c r="E751" s="25"/>
      <c r="F751" s="25"/>
      <c r="G751" s="25"/>
      <c r="H751" s="52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</row>
    <row r="752" ht="12.75" customHeight="1">
      <c r="A752" s="24"/>
      <c r="B752" s="4"/>
      <c r="C752" s="52"/>
      <c r="D752" s="25"/>
      <c r="E752" s="25"/>
      <c r="F752" s="25"/>
      <c r="G752" s="25"/>
      <c r="H752" s="52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</row>
    <row r="753" ht="12.75" customHeight="1">
      <c r="A753" s="24"/>
      <c r="B753" s="4"/>
      <c r="C753" s="52"/>
      <c r="D753" s="25"/>
      <c r="E753" s="25"/>
      <c r="F753" s="25"/>
      <c r="G753" s="25"/>
      <c r="H753" s="52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</row>
    <row r="754" ht="12.75" customHeight="1">
      <c r="A754" s="24"/>
      <c r="B754" s="4"/>
      <c r="C754" s="52"/>
      <c r="D754" s="25"/>
      <c r="E754" s="25"/>
      <c r="F754" s="25"/>
      <c r="G754" s="25"/>
      <c r="H754" s="52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</row>
    <row r="755" ht="12.75" customHeight="1">
      <c r="A755" s="24"/>
      <c r="B755" s="4"/>
      <c r="C755" s="52"/>
      <c r="D755" s="25"/>
      <c r="E755" s="25"/>
      <c r="F755" s="25"/>
      <c r="G755" s="25"/>
      <c r="H755" s="52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</row>
    <row r="756" ht="12.75" customHeight="1">
      <c r="A756" s="24"/>
      <c r="B756" s="4"/>
      <c r="C756" s="52"/>
      <c r="D756" s="25"/>
      <c r="E756" s="25"/>
      <c r="F756" s="25"/>
      <c r="G756" s="25"/>
      <c r="H756" s="52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</row>
    <row r="757" ht="12.75" customHeight="1">
      <c r="A757" s="24"/>
      <c r="B757" s="4"/>
      <c r="C757" s="52"/>
      <c r="D757" s="25"/>
      <c r="E757" s="25"/>
      <c r="F757" s="25"/>
      <c r="G757" s="25"/>
      <c r="H757" s="52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</row>
    <row r="758" ht="12.75" customHeight="1">
      <c r="A758" s="24"/>
      <c r="B758" s="4"/>
      <c r="C758" s="52"/>
      <c r="D758" s="25"/>
      <c r="E758" s="25"/>
      <c r="F758" s="25"/>
      <c r="G758" s="25"/>
      <c r="H758" s="52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</row>
    <row r="759" ht="12.75" customHeight="1">
      <c r="A759" s="24"/>
      <c r="B759" s="4"/>
      <c r="C759" s="52"/>
      <c r="D759" s="25"/>
      <c r="E759" s="25"/>
      <c r="F759" s="25"/>
      <c r="G759" s="25"/>
      <c r="H759" s="52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</row>
    <row r="760" ht="12.75" customHeight="1">
      <c r="A760" s="24"/>
      <c r="B760" s="4"/>
      <c r="C760" s="52"/>
      <c r="D760" s="25"/>
      <c r="E760" s="25"/>
      <c r="F760" s="25"/>
      <c r="G760" s="25"/>
      <c r="H760" s="52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</row>
    <row r="761" ht="12.75" customHeight="1">
      <c r="A761" s="24"/>
      <c r="B761" s="4"/>
      <c r="C761" s="52"/>
      <c r="D761" s="25"/>
      <c r="E761" s="25"/>
      <c r="F761" s="25"/>
      <c r="G761" s="25"/>
      <c r="H761" s="52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</row>
    <row r="762" ht="12.75" customHeight="1">
      <c r="A762" s="24"/>
      <c r="B762" s="4"/>
      <c r="C762" s="52"/>
      <c r="D762" s="25"/>
      <c r="E762" s="25"/>
      <c r="F762" s="25"/>
      <c r="G762" s="25"/>
      <c r="H762" s="52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</row>
    <row r="763" ht="12.75" customHeight="1">
      <c r="A763" s="24"/>
      <c r="B763" s="4"/>
      <c r="C763" s="52"/>
      <c r="D763" s="25"/>
      <c r="E763" s="25"/>
      <c r="F763" s="25"/>
      <c r="G763" s="25"/>
      <c r="H763" s="52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</row>
    <row r="764" ht="12.75" customHeight="1">
      <c r="A764" s="24"/>
      <c r="B764" s="4"/>
      <c r="C764" s="52"/>
      <c r="D764" s="25"/>
      <c r="E764" s="25"/>
      <c r="F764" s="25"/>
      <c r="G764" s="25"/>
      <c r="H764" s="52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</row>
    <row r="765" ht="12.75" customHeight="1">
      <c r="A765" s="24"/>
      <c r="B765" s="4"/>
      <c r="C765" s="52"/>
      <c r="D765" s="25"/>
      <c r="E765" s="25"/>
      <c r="F765" s="25"/>
      <c r="G765" s="25"/>
      <c r="H765" s="52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</row>
    <row r="766" ht="12.75" customHeight="1">
      <c r="A766" s="24"/>
      <c r="B766" s="4"/>
      <c r="C766" s="52"/>
      <c r="D766" s="25"/>
      <c r="E766" s="25"/>
      <c r="F766" s="25"/>
      <c r="G766" s="25"/>
      <c r="H766" s="52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</row>
    <row r="767" ht="12.75" customHeight="1">
      <c r="A767" s="24"/>
      <c r="B767" s="4"/>
      <c r="C767" s="52"/>
      <c r="D767" s="25"/>
      <c r="E767" s="25"/>
      <c r="F767" s="25"/>
      <c r="G767" s="25"/>
      <c r="H767" s="52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</row>
    <row r="768" ht="12.75" customHeight="1">
      <c r="A768" s="24"/>
      <c r="B768" s="4"/>
      <c r="C768" s="52"/>
      <c r="D768" s="25"/>
      <c r="E768" s="25"/>
      <c r="F768" s="25"/>
      <c r="G768" s="25"/>
      <c r="H768" s="52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</row>
    <row r="769" ht="12.75" customHeight="1">
      <c r="A769" s="24"/>
      <c r="B769" s="4"/>
      <c r="C769" s="52"/>
      <c r="D769" s="25"/>
      <c r="E769" s="25"/>
      <c r="F769" s="25"/>
      <c r="G769" s="25"/>
      <c r="H769" s="52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</row>
    <row r="770" ht="12.75" customHeight="1">
      <c r="A770" s="24"/>
      <c r="B770" s="4"/>
      <c r="C770" s="52"/>
      <c r="D770" s="25"/>
      <c r="E770" s="25"/>
      <c r="F770" s="25"/>
      <c r="G770" s="25"/>
      <c r="H770" s="52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</row>
    <row r="771" ht="12.75" customHeight="1">
      <c r="A771" s="24"/>
      <c r="B771" s="4"/>
      <c r="C771" s="52"/>
      <c r="D771" s="25"/>
      <c r="E771" s="25"/>
      <c r="F771" s="25"/>
      <c r="G771" s="25"/>
      <c r="H771" s="52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</row>
    <row r="772" ht="12.75" customHeight="1">
      <c r="A772" s="24"/>
      <c r="B772" s="4"/>
      <c r="C772" s="52"/>
      <c r="D772" s="25"/>
      <c r="E772" s="25"/>
      <c r="F772" s="25"/>
      <c r="G772" s="25"/>
      <c r="H772" s="52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</row>
    <row r="773" ht="12.75" customHeight="1">
      <c r="A773" s="24"/>
      <c r="B773" s="4"/>
      <c r="C773" s="52"/>
      <c r="D773" s="25"/>
      <c r="E773" s="25"/>
      <c r="F773" s="25"/>
      <c r="G773" s="25"/>
      <c r="H773" s="52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</row>
    <row r="774" ht="12.75" customHeight="1">
      <c r="A774" s="24"/>
      <c r="B774" s="4"/>
      <c r="C774" s="52"/>
      <c r="D774" s="25"/>
      <c r="E774" s="25"/>
      <c r="F774" s="25"/>
      <c r="G774" s="25"/>
      <c r="H774" s="52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</row>
    <row r="775" ht="12.75" customHeight="1">
      <c r="A775" s="24"/>
      <c r="B775" s="4"/>
      <c r="C775" s="52"/>
      <c r="D775" s="25"/>
      <c r="E775" s="25"/>
      <c r="F775" s="25"/>
      <c r="G775" s="25"/>
      <c r="H775" s="52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</row>
    <row r="776" ht="12.75" customHeight="1">
      <c r="A776" s="24"/>
      <c r="B776" s="4"/>
      <c r="C776" s="52"/>
      <c r="D776" s="25"/>
      <c r="E776" s="25"/>
      <c r="F776" s="25"/>
      <c r="G776" s="25"/>
      <c r="H776" s="52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</row>
    <row r="777" ht="12.75" customHeight="1">
      <c r="A777" s="24"/>
      <c r="B777" s="4"/>
      <c r="C777" s="52"/>
      <c r="D777" s="25"/>
      <c r="E777" s="25"/>
      <c r="F777" s="25"/>
      <c r="G777" s="25"/>
      <c r="H777" s="52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</row>
    <row r="778" ht="12.75" customHeight="1">
      <c r="A778" s="24"/>
      <c r="B778" s="4"/>
      <c r="C778" s="52"/>
      <c r="D778" s="25"/>
      <c r="E778" s="25"/>
      <c r="F778" s="25"/>
      <c r="G778" s="25"/>
      <c r="H778" s="52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</row>
    <row r="779" ht="12.75" customHeight="1">
      <c r="A779" s="24"/>
      <c r="B779" s="4"/>
      <c r="C779" s="52"/>
      <c r="D779" s="25"/>
      <c r="E779" s="25"/>
      <c r="F779" s="25"/>
      <c r="G779" s="25"/>
      <c r="H779" s="52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</row>
    <row r="780" ht="12.75" customHeight="1">
      <c r="A780" s="24"/>
      <c r="B780" s="4"/>
      <c r="C780" s="52"/>
      <c r="D780" s="25"/>
      <c r="E780" s="25"/>
      <c r="F780" s="25"/>
      <c r="G780" s="25"/>
      <c r="H780" s="52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</row>
    <row r="781" ht="12.75" customHeight="1">
      <c r="A781" s="24"/>
      <c r="B781" s="4"/>
      <c r="C781" s="52"/>
      <c r="D781" s="25"/>
      <c r="E781" s="25"/>
      <c r="F781" s="25"/>
      <c r="G781" s="25"/>
      <c r="H781" s="52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</row>
    <row r="782" ht="12.75" customHeight="1">
      <c r="A782" s="24"/>
      <c r="B782" s="4"/>
      <c r="C782" s="52"/>
      <c r="D782" s="25"/>
      <c r="E782" s="25"/>
      <c r="F782" s="25"/>
      <c r="G782" s="25"/>
      <c r="H782" s="52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</row>
    <row r="783" ht="12.75" customHeight="1">
      <c r="A783" s="24"/>
      <c r="B783" s="4"/>
      <c r="C783" s="52"/>
      <c r="D783" s="25"/>
      <c r="E783" s="25"/>
      <c r="F783" s="25"/>
      <c r="G783" s="25"/>
      <c r="H783" s="52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</row>
    <row r="784" ht="12.75" customHeight="1">
      <c r="A784" s="24"/>
      <c r="B784" s="4"/>
      <c r="C784" s="52"/>
      <c r="D784" s="25"/>
      <c r="E784" s="25"/>
      <c r="F784" s="25"/>
      <c r="G784" s="25"/>
      <c r="H784" s="52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</row>
    <row r="785" ht="12.75" customHeight="1">
      <c r="A785" s="24"/>
      <c r="B785" s="4"/>
      <c r="C785" s="52"/>
      <c r="D785" s="25"/>
      <c r="E785" s="25"/>
      <c r="F785" s="25"/>
      <c r="G785" s="25"/>
      <c r="H785" s="52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</row>
    <row r="786" ht="12.75" customHeight="1">
      <c r="A786" s="24"/>
      <c r="B786" s="4"/>
      <c r="C786" s="52"/>
      <c r="D786" s="25"/>
      <c r="E786" s="25"/>
      <c r="F786" s="25"/>
      <c r="G786" s="25"/>
      <c r="H786" s="52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</row>
    <row r="787" ht="12.75" customHeight="1">
      <c r="A787" s="24"/>
      <c r="B787" s="4"/>
      <c r="C787" s="52"/>
      <c r="D787" s="25"/>
      <c r="E787" s="25"/>
      <c r="F787" s="25"/>
      <c r="G787" s="25"/>
      <c r="H787" s="52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</row>
    <row r="788" ht="12.75" customHeight="1">
      <c r="A788" s="24"/>
      <c r="B788" s="4"/>
      <c r="C788" s="52"/>
      <c r="D788" s="25"/>
      <c r="E788" s="25"/>
      <c r="F788" s="25"/>
      <c r="G788" s="25"/>
      <c r="H788" s="52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</row>
    <row r="789" ht="12.75" customHeight="1">
      <c r="A789" s="24"/>
      <c r="B789" s="4"/>
      <c r="C789" s="52"/>
      <c r="D789" s="25"/>
      <c r="E789" s="25"/>
      <c r="F789" s="25"/>
      <c r="G789" s="25"/>
      <c r="H789" s="52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</row>
    <row r="790" ht="12.75" customHeight="1">
      <c r="A790" s="24"/>
      <c r="B790" s="4"/>
      <c r="C790" s="52"/>
      <c r="D790" s="25"/>
      <c r="E790" s="25"/>
      <c r="F790" s="25"/>
      <c r="G790" s="25"/>
      <c r="H790" s="52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</row>
    <row r="791" ht="12.75" customHeight="1">
      <c r="A791" s="24"/>
      <c r="B791" s="4"/>
      <c r="C791" s="52"/>
      <c r="D791" s="25"/>
      <c r="E791" s="25"/>
      <c r="F791" s="25"/>
      <c r="G791" s="25"/>
      <c r="H791" s="52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</row>
    <row r="792" ht="12.75" customHeight="1">
      <c r="A792" s="24"/>
      <c r="B792" s="4"/>
      <c r="C792" s="52"/>
      <c r="D792" s="25"/>
      <c r="E792" s="25"/>
      <c r="F792" s="25"/>
      <c r="G792" s="25"/>
      <c r="H792" s="52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</row>
    <row r="793" ht="12.75" customHeight="1">
      <c r="A793" s="24"/>
      <c r="B793" s="4"/>
      <c r="C793" s="52"/>
      <c r="D793" s="25"/>
      <c r="E793" s="25"/>
      <c r="F793" s="25"/>
      <c r="G793" s="25"/>
      <c r="H793" s="52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</row>
    <row r="794" ht="12.75" customHeight="1">
      <c r="A794" s="24"/>
      <c r="B794" s="4"/>
      <c r="C794" s="52"/>
      <c r="D794" s="25"/>
      <c r="E794" s="25"/>
      <c r="F794" s="25"/>
      <c r="G794" s="25"/>
      <c r="H794" s="52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</row>
    <row r="795" ht="12.75" customHeight="1">
      <c r="A795" s="24"/>
      <c r="B795" s="4"/>
      <c r="C795" s="52"/>
      <c r="D795" s="25"/>
      <c r="E795" s="25"/>
      <c r="F795" s="25"/>
      <c r="G795" s="25"/>
      <c r="H795" s="52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</row>
    <row r="796" ht="12.75" customHeight="1">
      <c r="A796" s="24"/>
      <c r="B796" s="4"/>
      <c r="C796" s="52"/>
      <c r="D796" s="25"/>
      <c r="E796" s="25"/>
      <c r="F796" s="25"/>
      <c r="G796" s="25"/>
      <c r="H796" s="52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</row>
    <row r="797" ht="12.75" customHeight="1">
      <c r="A797" s="24"/>
      <c r="B797" s="4"/>
      <c r="C797" s="52"/>
      <c r="D797" s="25"/>
      <c r="E797" s="25"/>
      <c r="F797" s="25"/>
      <c r="G797" s="25"/>
      <c r="H797" s="52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</row>
    <row r="798" ht="12.75" customHeight="1">
      <c r="A798" s="24"/>
      <c r="B798" s="4"/>
      <c r="C798" s="52"/>
      <c r="D798" s="25"/>
      <c r="E798" s="25"/>
      <c r="F798" s="25"/>
      <c r="G798" s="25"/>
      <c r="H798" s="52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</row>
    <row r="799" ht="12.75" customHeight="1">
      <c r="A799" s="24"/>
      <c r="B799" s="4"/>
      <c r="C799" s="52"/>
      <c r="D799" s="25"/>
      <c r="E799" s="25"/>
      <c r="F799" s="25"/>
      <c r="G799" s="25"/>
      <c r="H799" s="52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</row>
    <row r="800" ht="12.75" customHeight="1">
      <c r="A800" s="24"/>
      <c r="B800" s="4"/>
      <c r="C800" s="52"/>
      <c r="D800" s="25"/>
      <c r="E800" s="25"/>
      <c r="F800" s="25"/>
      <c r="G800" s="25"/>
      <c r="H800" s="52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</row>
    <row r="801" ht="12.75" customHeight="1">
      <c r="A801" s="24"/>
      <c r="B801" s="4"/>
      <c r="C801" s="52"/>
      <c r="D801" s="25"/>
      <c r="E801" s="25"/>
      <c r="F801" s="25"/>
      <c r="G801" s="25"/>
      <c r="H801" s="52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</row>
    <row r="802" ht="12.75" customHeight="1">
      <c r="A802" s="24"/>
      <c r="B802" s="4"/>
      <c r="C802" s="52"/>
      <c r="D802" s="25"/>
      <c r="E802" s="25"/>
      <c r="F802" s="25"/>
      <c r="G802" s="25"/>
      <c r="H802" s="52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</row>
    <row r="803" ht="12.75" customHeight="1">
      <c r="A803" s="24"/>
      <c r="B803" s="4"/>
      <c r="C803" s="52"/>
      <c r="D803" s="25"/>
      <c r="E803" s="25"/>
      <c r="F803" s="25"/>
      <c r="G803" s="25"/>
      <c r="H803" s="52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</row>
    <row r="804" ht="12.75" customHeight="1">
      <c r="A804" s="24"/>
      <c r="B804" s="4"/>
      <c r="C804" s="52"/>
      <c r="D804" s="25"/>
      <c r="E804" s="25"/>
      <c r="F804" s="25"/>
      <c r="G804" s="25"/>
      <c r="H804" s="52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</row>
    <row r="805" ht="12.75" customHeight="1">
      <c r="A805" s="24"/>
      <c r="B805" s="4"/>
      <c r="C805" s="52"/>
      <c r="D805" s="25"/>
      <c r="E805" s="25"/>
      <c r="F805" s="25"/>
      <c r="G805" s="25"/>
      <c r="H805" s="52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</row>
    <row r="806" ht="12.75" customHeight="1">
      <c r="A806" s="24"/>
      <c r="B806" s="4"/>
      <c r="C806" s="52"/>
      <c r="D806" s="25"/>
      <c r="E806" s="25"/>
      <c r="F806" s="25"/>
      <c r="G806" s="25"/>
      <c r="H806" s="52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</row>
    <row r="807" ht="12.75" customHeight="1">
      <c r="A807" s="24"/>
      <c r="B807" s="4"/>
      <c r="C807" s="52"/>
      <c r="D807" s="25"/>
      <c r="E807" s="25"/>
      <c r="F807" s="25"/>
      <c r="G807" s="25"/>
      <c r="H807" s="52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</row>
    <row r="808" ht="12.75" customHeight="1">
      <c r="A808" s="24"/>
      <c r="B808" s="4"/>
      <c r="C808" s="52"/>
      <c r="D808" s="25"/>
      <c r="E808" s="25"/>
      <c r="F808" s="25"/>
      <c r="G808" s="25"/>
      <c r="H808" s="52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</row>
    <row r="809" ht="12.75" customHeight="1">
      <c r="A809" s="24"/>
      <c r="B809" s="4"/>
      <c r="C809" s="52"/>
      <c r="D809" s="25"/>
      <c r="E809" s="25"/>
      <c r="F809" s="25"/>
      <c r="G809" s="25"/>
      <c r="H809" s="52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</row>
    <row r="810" ht="12.75" customHeight="1">
      <c r="A810" s="24"/>
      <c r="B810" s="4"/>
      <c r="C810" s="52"/>
      <c r="D810" s="25"/>
      <c r="E810" s="25"/>
      <c r="F810" s="25"/>
      <c r="G810" s="25"/>
      <c r="H810" s="52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</row>
    <row r="811" ht="12.75" customHeight="1">
      <c r="A811" s="24"/>
      <c r="B811" s="4"/>
      <c r="C811" s="52"/>
      <c r="D811" s="25"/>
      <c r="E811" s="25"/>
      <c r="F811" s="25"/>
      <c r="G811" s="25"/>
      <c r="H811" s="52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</row>
    <row r="812" ht="12.75" customHeight="1">
      <c r="A812" s="24"/>
      <c r="B812" s="4"/>
      <c r="C812" s="52"/>
      <c r="D812" s="25"/>
      <c r="E812" s="25"/>
      <c r="F812" s="25"/>
      <c r="G812" s="25"/>
      <c r="H812" s="52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</row>
    <row r="813" ht="12.75" customHeight="1">
      <c r="A813" s="24"/>
      <c r="B813" s="4"/>
      <c r="C813" s="52"/>
      <c r="D813" s="25"/>
      <c r="E813" s="25"/>
      <c r="F813" s="25"/>
      <c r="G813" s="25"/>
      <c r="H813" s="52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</row>
    <row r="814" ht="12.75" customHeight="1">
      <c r="A814" s="24"/>
      <c r="B814" s="4"/>
      <c r="C814" s="52"/>
      <c r="D814" s="25"/>
      <c r="E814" s="25"/>
      <c r="F814" s="25"/>
      <c r="G814" s="25"/>
      <c r="H814" s="52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</row>
    <row r="815" ht="12.75" customHeight="1">
      <c r="A815" s="24"/>
      <c r="B815" s="4"/>
      <c r="C815" s="52"/>
      <c r="D815" s="25"/>
      <c r="E815" s="25"/>
      <c r="F815" s="25"/>
      <c r="G815" s="25"/>
      <c r="H815" s="52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</row>
    <row r="816" ht="12.75" customHeight="1">
      <c r="A816" s="24"/>
      <c r="B816" s="4"/>
      <c r="C816" s="52"/>
      <c r="D816" s="25"/>
      <c r="E816" s="25"/>
      <c r="F816" s="25"/>
      <c r="G816" s="25"/>
      <c r="H816" s="52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</row>
    <row r="817" ht="12.75" customHeight="1">
      <c r="A817" s="24"/>
      <c r="B817" s="4"/>
      <c r="C817" s="52"/>
      <c r="D817" s="25"/>
      <c r="E817" s="25"/>
      <c r="F817" s="25"/>
      <c r="G817" s="25"/>
      <c r="H817" s="52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</row>
    <row r="818" ht="12.75" customHeight="1">
      <c r="A818" s="24"/>
      <c r="B818" s="4"/>
      <c r="C818" s="52"/>
      <c r="D818" s="25"/>
      <c r="E818" s="25"/>
      <c r="F818" s="25"/>
      <c r="G818" s="25"/>
      <c r="H818" s="52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</row>
    <row r="819" ht="12.75" customHeight="1">
      <c r="A819" s="24"/>
      <c r="B819" s="4"/>
      <c r="C819" s="52"/>
      <c r="D819" s="25"/>
      <c r="E819" s="25"/>
      <c r="F819" s="25"/>
      <c r="G819" s="25"/>
      <c r="H819" s="52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</row>
    <row r="820" ht="12.75" customHeight="1">
      <c r="A820" s="24"/>
      <c r="B820" s="4"/>
      <c r="C820" s="52"/>
      <c r="D820" s="25"/>
      <c r="E820" s="25"/>
      <c r="F820" s="25"/>
      <c r="G820" s="25"/>
      <c r="H820" s="52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</row>
    <row r="821" ht="12.75" customHeight="1">
      <c r="A821" s="24"/>
      <c r="B821" s="4"/>
      <c r="C821" s="52"/>
      <c r="D821" s="25"/>
      <c r="E821" s="25"/>
      <c r="F821" s="25"/>
      <c r="G821" s="25"/>
      <c r="H821" s="52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</row>
    <row r="822" ht="12.75" customHeight="1">
      <c r="A822" s="24"/>
      <c r="B822" s="4"/>
      <c r="C822" s="52"/>
      <c r="D822" s="25"/>
      <c r="E822" s="25"/>
      <c r="F822" s="25"/>
      <c r="G822" s="25"/>
      <c r="H822" s="52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</row>
    <row r="823" ht="12.75" customHeight="1">
      <c r="A823" s="24"/>
      <c r="B823" s="4"/>
      <c r="C823" s="52"/>
      <c r="D823" s="25"/>
      <c r="E823" s="25"/>
      <c r="F823" s="25"/>
      <c r="G823" s="25"/>
      <c r="H823" s="52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</row>
    <row r="824" ht="12.75" customHeight="1">
      <c r="A824" s="24"/>
      <c r="B824" s="4"/>
      <c r="C824" s="52"/>
      <c r="D824" s="25"/>
      <c r="E824" s="25"/>
      <c r="F824" s="25"/>
      <c r="G824" s="25"/>
      <c r="H824" s="52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</row>
    <row r="825" ht="12.75" customHeight="1">
      <c r="A825" s="24"/>
      <c r="B825" s="4"/>
      <c r="C825" s="52"/>
      <c r="D825" s="25"/>
      <c r="E825" s="25"/>
      <c r="F825" s="25"/>
      <c r="G825" s="25"/>
      <c r="H825" s="52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</row>
    <row r="826" ht="12.75" customHeight="1">
      <c r="A826" s="24"/>
      <c r="B826" s="4"/>
      <c r="C826" s="52"/>
      <c r="D826" s="25"/>
      <c r="E826" s="25"/>
      <c r="F826" s="25"/>
      <c r="G826" s="25"/>
      <c r="H826" s="52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</row>
    <row r="827" ht="12.75" customHeight="1">
      <c r="A827" s="24"/>
      <c r="B827" s="4"/>
      <c r="C827" s="52"/>
      <c r="D827" s="25"/>
      <c r="E827" s="25"/>
      <c r="F827" s="25"/>
      <c r="G827" s="25"/>
      <c r="H827" s="52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</row>
    <row r="828" ht="12.75" customHeight="1">
      <c r="A828" s="24"/>
      <c r="B828" s="4"/>
      <c r="C828" s="52"/>
      <c r="D828" s="25"/>
      <c r="E828" s="25"/>
      <c r="F828" s="25"/>
      <c r="G828" s="25"/>
      <c r="H828" s="52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</row>
    <row r="829" ht="12.75" customHeight="1">
      <c r="A829" s="24"/>
      <c r="B829" s="4"/>
      <c r="C829" s="52"/>
      <c r="D829" s="25"/>
      <c r="E829" s="25"/>
      <c r="F829" s="25"/>
      <c r="G829" s="25"/>
      <c r="H829" s="52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</row>
    <row r="830" ht="12.75" customHeight="1">
      <c r="A830" s="24"/>
      <c r="B830" s="4"/>
      <c r="C830" s="52"/>
      <c r="D830" s="25"/>
      <c r="E830" s="25"/>
      <c r="F830" s="25"/>
      <c r="G830" s="25"/>
      <c r="H830" s="52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</row>
    <row r="831" ht="12.75" customHeight="1">
      <c r="A831" s="24"/>
      <c r="B831" s="4"/>
      <c r="C831" s="52"/>
      <c r="D831" s="25"/>
      <c r="E831" s="25"/>
      <c r="F831" s="25"/>
      <c r="G831" s="25"/>
      <c r="H831" s="52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</row>
    <row r="832" ht="12.75" customHeight="1">
      <c r="A832" s="24"/>
      <c r="B832" s="4"/>
      <c r="C832" s="52"/>
      <c r="D832" s="25"/>
      <c r="E832" s="25"/>
      <c r="F832" s="25"/>
      <c r="G832" s="25"/>
      <c r="H832" s="52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</row>
    <row r="833" ht="12.75" customHeight="1">
      <c r="A833" s="24"/>
      <c r="B833" s="4"/>
      <c r="C833" s="52"/>
      <c r="D833" s="25"/>
      <c r="E833" s="25"/>
      <c r="F833" s="25"/>
      <c r="G833" s="25"/>
      <c r="H833" s="52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</row>
    <row r="834" ht="12.75" customHeight="1">
      <c r="A834" s="24"/>
      <c r="B834" s="4"/>
      <c r="C834" s="52"/>
      <c r="D834" s="25"/>
      <c r="E834" s="25"/>
      <c r="F834" s="25"/>
      <c r="G834" s="25"/>
      <c r="H834" s="52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</row>
    <row r="835" ht="12.75" customHeight="1">
      <c r="A835" s="24"/>
      <c r="B835" s="4"/>
      <c r="C835" s="52"/>
      <c r="D835" s="25"/>
      <c r="E835" s="25"/>
      <c r="F835" s="25"/>
      <c r="G835" s="25"/>
      <c r="H835" s="52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</row>
    <row r="836" ht="12.75" customHeight="1">
      <c r="A836" s="24"/>
      <c r="B836" s="4"/>
      <c r="C836" s="52"/>
      <c r="D836" s="25"/>
      <c r="E836" s="25"/>
      <c r="F836" s="25"/>
      <c r="G836" s="25"/>
      <c r="H836" s="52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</row>
    <row r="837" ht="12.75" customHeight="1">
      <c r="A837" s="24"/>
      <c r="B837" s="4"/>
      <c r="C837" s="52"/>
      <c r="D837" s="25"/>
      <c r="E837" s="25"/>
      <c r="F837" s="25"/>
      <c r="G837" s="25"/>
      <c r="H837" s="52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</row>
    <row r="838" ht="12.75" customHeight="1">
      <c r="A838" s="24"/>
      <c r="B838" s="4"/>
      <c r="C838" s="52"/>
      <c r="D838" s="25"/>
      <c r="E838" s="25"/>
      <c r="F838" s="25"/>
      <c r="G838" s="25"/>
      <c r="H838" s="52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</row>
    <row r="839" ht="12.75" customHeight="1">
      <c r="A839" s="24"/>
      <c r="B839" s="4"/>
      <c r="C839" s="52"/>
      <c r="D839" s="25"/>
      <c r="E839" s="25"/>
      <c r="F839" s="25"/>
      <c r="G839" s="25"/>
      <c r="H839" s="52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</row>
    <row r="840" ht="12.75" customHeight="1">
      <c r="A840" s="24"/>
      <c r="B840" s="4"/>
      <c r="C840" s="52"/>
      <c r="D840" s="25"/>
      <c r="E840" s="25"/>
      <c r="F840" s="25"/>
      <c r="G840" s="25"/>
      <c r="H840" s="52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</row>
    <row r="841" ht="12.75" customHeight="1">
      <c r="A841" s="24"/>
      <c r="B841" s="4"/>
      <c r="C841" s="52"/>
      <c r="D841" s="25"/>
      <c r="E841" s="25"/>
      <c r="F841" s="25"/>
      <c r="G841" s="25"/>
      <c r="H841" s="52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</row>
    <row r="842" ht="12.75" customHeight="1">
      <c r="A842" s="24"/>
      <c r="B842" s="4"/>
      <c r="C842" s="52"/>
      <c r="D842" s="25"/>
      <c r="E842" s="25"/>
      <c r="F842" s="25"/>
      <c r="G842" s="25"/>
      <c r="H842" s="52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</row>
    <row r="843" ht="12.75" customHeight="1">
      <c r="A843" s="24"/>
      <c r="B843" s="4"/>
      <c r="C843" s="52"/>
      <c r="D843" s="25"/>
      <c r="E843" s="25"/>
      <c r="F843" s="25"/>
      <c r="G843" s="25"/>
      <c r="H843" s="52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</row>
    <row r="844" ht="12.75" customHeight="1">
      <c r="A844" s="24"/>
      <c r="B844" s="4"/>
      <c r="C844" s="52"/>
      <c r="D844" s="25"/>
      <c r="E844" s="25"/>
      <c r="F844" s="25"/>
      <c r="G844" s="25"/>
      <c r="H844" s="52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</row>
    <row r="845" ht="12.75" customHeight="1">
      <c r="A845" s="24"/>
      <c r="B845" s="4"/>
      <c r="C845" s="52"/>
      <c r="D845" s="25"/>
      <c r="E845" s="25"/>
      <c r="F845" s="25"/>
      <c r="G845" s="25"/>
      <c r="H845" s="52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</row>
    <row r="846" ht="12.75" customHeight="1">
      <c r="A846" s="24"/>
      <c r="B846" s="4"/>
      <c r="C846" s="52"/>
      <c r="D846" s="25"/>
      <c r="E846" s="25"/>
      <c r="F846" s="25"/>
      <c r="G846" s="25"/>
      <c r="H846" s="52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</row>
    <row r="847" ht="12.75" customHeight="1">
      <c r="A847" s="24"/>
      <c r="B847" s="4"/>
      <c r="C847" s="52"/>
      <c r="D847" s="25"/>
      <c r="E847" s="25"/>
      <c r="F847" s="25"/>
      <c r="G847" s="25"/>
      <c r="H847" s="52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</row>
    <row r="848" ht="12.75" customHeight="1">
      <c r="A848" s="24"/>
      <c r="B848" s="4"/>
      <c r="C848" s="52"/>
      <c r="D848" s="25"/>
      <c r="E848" s="25"/>
      <c r="F848" s="25"/>
      <c r="G848" s="25"/>
      <c r="H848" s="52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</row>
    <row r="849" ht="12.75" customHeight="1">
      <c r="A849" s="24"/>
      <c r="B849" s="4"/>
      <c r="C849" s="52"/>
      <c r="D849" s="25"/>
      <c r="E849" s="25"/>
      <c r="F849" s="25"/>
      <c r="G849" s="25"/>
      <c r="H849" s="52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</row>
    <row r="850" ht="12.75" customHeight="1">
      <c r="A850" s="24"/>
      <c r="B850" s="4"/>
      <c r="C850" s="52"/>
      <c r="D850" s="25"/>
      <c r="E850" s="25"/>
      <c r="F850" s="25"/>
      <c r="G850" s="25"/>
      <c r="H850" s="52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</row>
    <row r="851" ht="12.75" customHeight="1">
      <c r="A851" s="24"/>
      <c r="B851" s="4"/>
      <c r="C851" s="52"/>
      <c r="D851" s="25"/>
      <c r="E851" s="25"/>
      <c r="F851" s="25"/>
      <c r="G851" s="25"/>
      <c r="H851" s="52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</row>
    <row r="852" ht="12.75" customHeight="1">
      <c r="A852" s="24"/>
      <c r="B852" s="4"/>
      <c r="C852" s="52"/>
      <c r="D852" s="25"/>
      <c r="E852" s="25"/>
      <c r="F852" s="25"/>
      <c r="G852" s="25"/>
      <c r="H852" s="52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</row>
    <row r="853" ht="12.75" customHeight="1">
      <c r="A853" s="24"/>
      <c r="B853" s="4"/>
      <c r="C853" s="52"/>
      <c r="D853" s="25"/>
      <c r="E853" s="25"/>
      <c r="F853" s="25"/>
      <c r="G853" s="25"/>
      <c r="H853" s="52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</row>
    <row r="854" ht="12.75" customHeight="1">
      <c r="A854" s="24"/>
      <c r="B854" s="4"/>
      <c r="C854" s="52"/>
      <c r="D854" s="25"/>
      <c r="E854" s="25"/>
      <c r="F854" s="25"/>
      <c r="G854" s="25"/>
      <c r="H854" s="52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</row>
    <row r="855" ht="12.75" customHeight="1">
      <c r="A855" s="24"/>
      <c r="B855" s="4"/>
      <c r="C855" s="52"/>
      <c r="D855" s="25"/>
      <c r="E855" s="25"/>
      <c r="F855" s="25"/>
      <c r="G855" s="25"/>
      <c r="H855" s="52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</row>
    <row r="856" ht="12.75" customHeight="1">
      <c r="A856" s="24"/>
      <c r="B856" s="4"/>
      <c r="C856" s="52"/>
      <c r="D856" s="25"/>
      <c r="E856" s="25"/>
      <c r="F856" s="25"/>
      <c r="G856" s="25"/>
      <c r="H856" s="52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</row>
    <row r="857" ht="12.75" customHeight="1">
      <c r="A857" s="24"/>
      <c r="B857" s="4"/>
      <c r="C857" s="52"/>
      <c r="D857" s="25"/>
      <c r="E857" s="25"/>
      <c r="F857" s="25"/>
      <c r="G857" s="25"/>
      <c r="H857" s="52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</row>
    <row r="858" ht="12.75" customHeight="1">
      <c r="A858" s="24"/>
      <c r="B858" s="4"/>
      <c r="C858" s="52"/>
      <c r="D858" s="25"/>
      <c r="E858" s="25"/>
      <c r="F858" s="25"/>
      <c r="G858" s="25"/>
      <c r="H858" s="52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</row>
    <row r="859" ht="12.75" customHeight="1">
      <c r="A859" s="24"/>
      <c r="B859" s="4"/>
      <c r="C859" s="52"/>
      <c r="D859" s="25"/>
      <c r="E859" s="25"/>
      <c r="F859" s="25"/>
      <c r="G859" s="25"/>
      <c r="H859" s="52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</row>
    <row r="860" ht="12.75" customHeight="1">
      <c r="A860" s="24"/>
      <c r="B860" s="4"/>
      <c r="C860" s="52"/>
      <c r="D860" s="25"/>
      <c r="E860" s="25"/>
      <c r="F860" s="25"/>
      <c r="G860" s="25"/>
      <c r="H860" s="52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</row>
    <row r="861" ht="12.75" customHeight="1">
      <c r="A861" s="24"/>
      <c r="B861" s="4"/>
      <c r="C861" s="52"/>
      <c r="D861" s="25"/>
      <c r="E861" s="25"/>
      <c r="F861" s="25"/>
      <c r="G861" s="25"/>
      <c r="H861" s="52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</row>
    <row r="862" ht="12.75" customHeight="1">
      <c r="A862" s="24"/>
      <c r="B862" s="4"/>
      <c r="C862" s="52"/>
      <c r="D862" s="25"/>
      <c r="E862" s="25"/>
      <c r="F862" s="25"/>
      <c r="G862" s="25"/>
      <c r="H862" s="52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</row>
    <row r="863" ht="12.75" customHeight="1">
      <c r="A863" s="24"/>
      <c r="B863" s="4"/>
      <c r="C863" s="52"/>
      <c r="D863" s="25"/>
      <c r="E863" s="25"/>
      <c r="F863" s="25"/>
      <c r="G863" s="25"/>
      <c r="H863" s="52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</row>
    <row r="864" ht="12.75" customHeight="1">
      <c r="A864" s="24"/>
      <c r="B864" s="4"/>
      <c r="C864" s="52"/>
      <c r="D864" s="25"/>
      <c r="E864" s="25"/>
      <c r="F864" s="25"/>
      <c r="G864" s="25"/>
      <c r="H864" s="52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</row>
    <row r="865" ht="12.75" customHeight="1">
      <c r="A865" s="24"/>
      <c r="B865" s="4"/>
      <c r="C865" s="52"/>
      <c r="D865" s="25"/>
      <c r="E865" s="25"/>
      <c r="F865" s="25"/>
      <c r="G865" s="25"/>
      <c r="H865" s="52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</row>
    <row r="866" ht="12.75" customHeight="1">
      <c r="A866" s="24"/>
      <c r="B866" s="4"/>
      <c r="C866" s="52"/>
      <c r="D866" s="25"/>
      <c r="E866" s="25"/>
      <c r="F866" s="25"/>
      <c r="G866" s="25"/>
      <c r="H866" s="52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</row>
    <row r="867" ht="12.75" customHeight="1">
      <c r="A867" s="24"/>
      <c r="B867" s="4"/>
      <c r="C867" s="52"/>
      <c r="D867" s="25"/>
      <c r="E867" s="25"/>
      <c r="F867" s="25"/>
      <c r="G867" s="25"/>
      <c r="H867" s="52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</row>
    <row r="868" ht="12.75" customHeight="1">
      <c r="A868" s="24"/>
      <c r="B868" s="4"/>
      <c r="C868" s="52"/>
      <c r="D868" s="25"/>
      <c r="E868" s="25"/>
      <c r="F868" s="25"/>
      <c r="G868" s="25"/>
      <c r="H868" s="52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</row>
    <row r="869" ht="12.75" customHeight="1">
      <c r="A869" s="24"/>
      <c r="B869" s="4"/>
      <c r="C869" s="52"/>
      <c r="D869" s="25"/>
      <c r="E869" s="25"/>
      <c r="F869" s="25"/>
      <c r="G869" s="25"/>
      <c r="H869" s="52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</row>
    <row r="870" ht="12.75" customHeight="1">
      <c r="A870" s="24"/>
      <c r="B870" s="4"/>
      <c r="C870" s="52"/>
      <c r="D870" s="25"/>
      <c r="E870" s="25"/>
      <c r="F870" s="25"/>
      <c r="G870" s="25"/>
      <c r="H870" s="52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</row>
    <row r="871" ht="12.75" customHeight="1">
      <c r="A871" s="24"/>
      <c r="B871" s="4"/>
      <c r="C871" s="52"/>
      <c r="D871" s="25"/>
      <c r="E871" s="25"/>
      <c r="F871" s="25"/>
      <c r="G871" s="25"/>
      <c r="H871" s="52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</row>
    <row r="872" ht="12.75" customHeight="1">
      <c r="A872" s="24"/>
      <c r="B872" s="4"/>
      <c r="C872" s="52"/>
      <c r="D872" s="25"/>
      <c r="E872" s="25"/>
      <c r="F872" s="25"/>
      <c r="G872" s="25"/>
      <c r="H872" s="52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</row>
    <row r="873" ht="12.75" customHeight="1">
      <c r="A873" s="24"/>
      <c r="B873" s="4"/>
      <c r="C873" s="52"/>
      <c r="D873" s="25"/>
      <c r="E873" s="25"/>
      <c r="F873" s="25"/>
      <c r="G873" s="25"/>
      <c r="H873" s="52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</row>
    <row r="874" ht="12.75" customHeight="1">
      <c r="A874" s="24"/>
      <c r="B874" s="4"/>
      <c r="C874" s="52"/>
      <c r="D874" s="25"/>
      <c r="E874" s="25"/>
      <c r="F874" s="25"/>
      <c r="G874" s="25"/>
      <c r="H874" s="52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</row>
    <row r="875" ht="12.75" customHeight="1">
      <c r="A875" s="24"/>
      <c r="B875" s="4"/>
      <c r="C875" s="52"/>
      <c r="D875" s="25"/>
      <c r="E875" s="25"/>
      <c r="F875" s="25"/>
      <c r="G875" s="25"/>
      <c r="H875" s="52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</row>
    <row r="876" ht="12.75" customHeight="1">
      <c r="A876" s="24"/>
      <c r="B876" s="4"/>
      <c r="C876" s="52"/>
      <c r="D876" s="25"/>
      <c r="E876" s="25"/>
      <c r="F876" s="25"/>
      <c r="G876" s="25"/>
      <c r="H876" s="52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</row>
    <row r="877" ht="12.75" customHeight="1">
      <c r="A877" s="24"/>
      <c r="B877" s="4"/>
      <c r="C877" s="52"/>
      <c r="D877" s="25"/>
      <c r="E877" s="25"/>
      <c r="F877" s="25"/>
      <c r="G877" s="25"/>
      <c r="H877" s="52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</row>
    <row r="878" ht="12.75" customHeight="1">
      <c r="A878" s="24"/>
      <c r="B878" s="4"/>
      <c r="C878" s="52"/>
      <c r="D878" s="25"/>
      <c r="E878" s="25"/>
      <c r="F878" s="25"/>
      <c r="G878" s="25"/>
      <c r="H878" s="52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</row>
    <row r="879" ht="12.75" customHeight="1">
      <c r="A879" s="24"/>
      <c r="B879" s="4"/>
      <c r="C879" s="52"/>
      <c r="D879" s="25"/>
      <c r="E879" s="25"/>
      <c r="F879" s="25"/>
      <c r="G879" s="25"/>
      <c r="H879" s="52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</row>
    <row r="880" ht="12.75" customHeight="1">
      <c r="A880" s="24"/>
      <c r="B880" s="4"/>
      <c r="C880" s="52"/>
      <c r="D880" s="25"/>
      <c r="E880" s="25"/>
      <c r="F880" s="25"/>
      <c r="G880" s="25"/>
      <c r="H880" s="52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</row>
    <row r="881" ht="12.75" customHeight="1">
      <c r="A881" s="24"/>
      <c r="B881" s="4"/>
      <c r="C881" s="52"/>
      <c r="D881" s="25"/>
      <c r="E881" s="25"/>
      <c r="F881" s="25"/>
      <c r="G881" s="25"/>
      <c r="H881" s="52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</row>
    <row r="882" ht="12.75" customHeight="1">
      <c r="A882" s="24"/>
      <c r="B882" s="4"/>
      <c r="C882" s="52"/>
      <c r="D882" s="25"/>
      <c r="E882" s="25"/>
      <c r="F882" s="25"/>
      <c r="G882" s="25"/>
      <c r="H882" s="52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</row>
    <row r="883" ht="12.75" customHeight="1">
      <c r="A883" s="24"/>
      <c r="B883" s="4"/>
      <c r="C883" s="52"/>
      <c r="D883" s="25"/>
      <c r="E883" s="25"/>
      <c r="F883" s="25"/>
      <c r="G883" s="25"/>
      <c r="H883" s="52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</row>
    <row r="884" ht="12.75" customHeight="1">
      <c r="A884" s="24"/>
      <c r="B884" s="4"/>
      <c r="C884" s="52"/>
      <c r="D884" s="25"/>
      <c r="E884" s="25"/>
      <c r="F884" s="25"/>
      <c r="G884" s="25"/>
      <c r="H884" s="52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</row>
    <row r="885" ht="12.75" customHeight="1">
      <c r="A885" s="24"/>
      <c r="B885" s="4"/>
      <c r="C885" s="52"/>
      <c r="D885" s="25"/>
      <c r="E885" s="25"/>
      <c r="F885" s="25"/>
      <c r="G885" s="25"/>
      <c r="H885" s="52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</row>
    <row r="886" ht="12.75" customHeight="1">
      <c r="A886" s="24"/>
      <c r="B886" s="4"/>
      <c r="C886" s="52"/>
      <c r="D886" s="25"/>
      <c r="E886" s="25"/>
      <c r="F886" s="25"/>
      <c r="G886" s="25"/>
      <c r="H886" s="52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</row>
    <row r="887" ht="12.75" customHeight="1">
      <c r="A887" s="24"/>
      <c r="B887" s="4"/>
      <c r="C887" s="52"/>
      <c r="D887" s="25"/>
      <c r="E887" s="25"/>
      <c r="F887" s="25"/>
      <c r="G887" s="25"/>
      <c r="H887" s="52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</row>
    <row r="888" ht="12.75" customHeight="1">
      <c r="A888" s="24"/>
      <c r="B888" s="4"/>
      <c r="C888" s="52"/>
      <c r="D888" s="25"/>
      <c r="E888" s="25"/>
      <c r="F888" s="25"/>
      <c r="G888" s="25"/>
      <c r="H888" s="52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</row>
    <row r="889" ht="12.75" customHeight="1">
      <c r="A889" s="24"/>
      <c r="B889" s="4"/>
      <c r="C889" s="52"/>
      <c r="D889" s="25"/>
      <c r="E889" s="25"/>
      <c r="F889" s="25"/>
      <c r="G889" s="25"/>
      <c r="H889" s="52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</row>
    <row r="890" ht="12.75" customHeight="1">
      <c r="A890" s="24"/>
      <c r="B890" s="4"/>
      <c r="C890" s="52"/>
      <c r="D890" s="25"/>
      <c r="E890" s="25"/>
      <c r="F890" s="25"/>
      <c r="G890" s="25"/>
      <c r="H890" s="52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</row>
    <row r="891" ht="12.75" customHeight="1">
      <c r="A891" s="24"/>
      <c r="B891" s="4"/>
      <c r="C891" s="52"/>
      <c r="D891" s="25"/>
      <c r="E891" s="25"/>
      <c r="F891" s="25"/>
      <c r="G891" s="25"/>
      <c r="H891" s="52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</row>
    <row r="892" ht="12.75" customHeight="1">
      <c r="A892" s="24"/>
      <c r="B892" s="4"/>
      <c r="C892" s="52"/>
      <c r="D892" s="25"/>
      <c r="E892" s="25"/>
      <c r="F892" s="25"/>
      <c r="G892" s="25"/>
      <c r="H892" s="52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</row>
    <row r="893" ht="12.75" customHeight="1">
      <c r="A893" s="24"/>
      <c r="B893" s="4"/>
      <c r="C893" s="52"/>
      <c r="D893" s="25"/>
      <c r="E893" s="25"/>
      <c r="F893" s="25"/>
      <c r="G893" s="25"/>
      <c r="H893" s="52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</row>
    <row r="894" ht="12.75" customHeight="1">
      <c r="A894" s="24"/>
      <c r="B894" s="4"/>
      <c r="C894" s="52"/>
      <c r="D894" s="25"/>
      <c r="E894" s="25"/>
      <c r="F894" s="25"/>
      <c r="G894" s="25"/>
      <c r="H894" s="52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</row>
    <row r="895" ht="12.75" customHeight="1">
      <c r="A895" s="24"/>
      <c r="B895" s="4"/>
      <c r="C895" s="52"/>
      <c r="D895" s="25"/>
      <c r="E895" s="25"/>
      <c r="F895" s="25"/>
      <c r="G895" s="25"/>
      <c r="H895" s="52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</row>
    <row r="896" ht="12.75" customHeight="1">
      <c r="A896" s="24"/>
      <c r="B896" s="4"/>
      <c r="C896" s="52"/>
      <c r="D896" s="25"/>
      <c r="E896" s="25"/>
      <c r="F896" s="25"/>
      <c r="G896" s="25"/>
      <c r="H896" s="52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</row>
    <row r="897" ht="12.75" customHeight="1">
      <c r="A897" s="24"/>
      <c r="B897" s="4"/>
      <c r="C897" s="52"/>
      <c r="D897" s="25"/>
      <c r="E897" s="25"/>
      <c r="F897" s="25"/>
      <c r="G897" s="25"/>
      <c r="H897" s="52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</row>
    <row r="898" ht="12.75" customHeight="1">
      <c r="A898" s="24"/>
      <c r="B898" s="4"/>
      <c r="C898" s="52"/>
      <c r="D898" s="25"/>
      <c r="E898" s="25"/>
      <c r="F898" s="25"/>
      <c r="G898" s="25"/>
      <c r="H898" s="52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</row>
    <row r="899" ht="12.75" customHeight="1">
      <c r="A899" s="24"/>
      <c r="B899" s="4"/>
      <c r="C899" s="52"/>
      <c r="D899" s="25"/>
      <c r="E899" s="25"/>
      <c r="F899" s="25"/>
      <c r="G899" s="25"/>
      <c r="H899" s="52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</row>
    <row r="900" ht="12.75" customHeight="1">
      <c r="A900" s="24"/>
      <c r="B900" s="4"/>
      <c r="C900" s="52"/>
      <c r="D900" s="25"/>
      <c r="E900" s="25"/>
      <c r="F900" s="25"/>
      <c r="G900" s="25"/>
      <c r="H900" s="52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</row>
    <row r="901" ht="12.75" customHeight="1">
      <c r="A901" s="24"/>
      <c r="B901" s="4"/>
      <c r="C901" s="52"/>
      <c r="D901" s="25"/>
      <c r="E901" s="25"/>
      <c r="F901" s="25"/>
      <c r="G901" s="25"/>
      <c r="H901" s="52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</row>
    <row r="902" ht="12.75" customHeight="1">
      <c r="A902" s="24"/>
      <c r="B902" s="4"/>
      <c r="C902" s="52"/>
      <c r="D902" s="25"/>
      <c r="E902" s="25"/>
      <c r="F902" s="25"/>
      <c r="G902" s="25"/>
      <c r="H902" s="52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</row>
    <row r="903" ht="12.75" customHeight="1">
      <c r="A903" s="24"/>
      <c r="B903" s="4"/>
      <c r="C903" s="52"/>
      <c r="D903" s="25"/>
      <c r="E903" s="25"/>
      <c r="F903" s="25"/>
      <c r="G903" s="25"/>
      <c r="H903" s="52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</row>
    <row r="904" ht="12.75" customHeight="1">
      <c r="A904" s="24"/>
      <c r="B904" s="4"/>
      <c r="C904" s="52"/>
      <c r="D904" s="25"/>
      <c r="E904" s="25"/>
      <c r="F904" s="25"/>
      <c r="G904" s="25"/>
      <c r="H904" s="52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</row>
    <row r="905" ht="12.75" customHeight="1">
      <c r="A905" s="24"/>
      <c r="B905" s="4"/>
      <c r="C905" s="52"/>
      <c r="D905" s="25"/>
      <c r="E905" s="25"/>
      <c r="F905" s="25"/>
      <c r="G905" s="25"/>
      <c r="H905" s="52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</row>
    <row r="906" ht="12.75" customHeight="1">
      <c r="A906" s="24"/>
      <c r="B906" s="4"/>
      <c r="C906" s="52"/>
      <c r="D906" s="25"/>
      <c r="E906" s="25"/>
      <c r="F906" s="25"/>
      <c r="G906" s="25"/>
      <c r="H906" s="52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</row>
    <row r="907" ht="12.75" customHeight="1">
      <c r="A907" s="24"/>
      <c r="B907" s="4"/>
      <c r="C907" s="52"/>
      <c r="D907" s="25"/>
      <c r="E907" s="25"/>
      <c r="F907" s="25"/>
      <c r="G907" s="25"/>
      <c r="H907" s="52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</row>
    <row r="908" ht="12.75" customHeight="1">
      <c r="A908" s="24"/>
      <c r="B908" s="4"/>
      <c r="C908" s="52"/>
      <c r="D908" s="25"/>
      <c r="E908" s="25"/>
      <c r="F908" s="25"/>
      <c r="G908" s="25"/>
      <c r="H908" s="52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</row>
    <row r="909" ht="12.75" customHeight="1">
      <c r="A909" s="24"/>
      <c r="B909" s="4"/>
      <c r="C909" s="52"/>
      <c r="D909" s="25"/>
      <c r="E909" s="25"/>
      <c r="F909" s="25"/>
      <c r="G909" s="25"/>
      <c r="H909" s="52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</row>
    <row r="910" ht="12.75" customHeight="1">
      <c r="A910" s="24"/>
      <c r="B910" s="4"/>
      <c r="C910" s="52"/>
      <c r="D910" s="25"/>
      <c r="E910" s="25"/>
      <c r="F910" s="25"/>
      <c r="G910" s="25"/>
      <c r="H910" s="52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</row>
    <row r="911" ht="12.75" customHeight="1">
      <c r="A911" s="24"/>
      <c r="B911" s="4"/>
      <c r="C911" s="52"/>
      <c r="D911" s="25"/>
      <c r="E911" s="25"/>
      <c r="F911" s="25"/>
      <c r="G911" s="25"/>
      <c r="H911" s="52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</row>
    <row r="912" ht="12.75" customHeight="1">
      <c r="A912" s="24"/>
      <c r="B912" s="4"/>
      <c r="C912" s="52"/>
      <c r="D912" s="25"/>
      <c r="E912" s="25"/>
      <c r="F912" s="25"/>
      <c r="G912" s="25"/>
      <c r="H912" s="52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</row>
    <row r="913" ht="12.75" customHeight="1">
      <c r="A913" s="24"/>
      <c r="B913" s="4"/>
      <c r="C913" s="52"/>
      <c r="D913" s="25"/>
      <c r="E913" s="25"/>
      <c r="F913" s="25"/>
      <c r="G913" s="25"/>
      <c r="H913" s="52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</row>
    <row r="914" ht="12.75" customHeight="1">
      <c r="A914" s="24"/>
      <c r="B914" s="4"/>
      <c r="C914" s="52"/>
      <c r="D914" s="25"/>
      <c r="E914" s="25"/>
      <c r="F914" s="25"/>
      <c r="G914" s="25"/>
      <c r="H914" s="52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</row>
    <row r="915" ht="12.75" customHeight="1">
      <c r="A915" s="24"/>
      <c r="B915" s="4"/>
      <c r="C915" s="52"/>
      <c r="D915" s="25"/>
      <c r="E915" s="25"/>
      <c r="F915" s="25"/>
      <c r="G915" s="25"/>
      <c r="H915" s="52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</row>
    <row r="916" ht="12.75" customHeight="1">
      <c r="A916" s="24"/>
      <c r="B916" s="4"/>
      <c r="C916" s="52"/>
      <c r="D916" s="25"/>
      <c r="E916" s="25"/>
      <c r="F916" s="25"/>
      <c r="G916" s="25"/>
      <c r="H916" s="52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</row>
    <row r="917" ht="12.75" customHeight="1">
      <c r="A917" s="24"/>
      <c r="B917" s="4"/>
      <c r="C917" s="52"/>
      <c r="D917" s="25"/>
      <c r="E917" s="25"/>
      <c r="F917" s="25"/>
      <c r="G917" s="25"/>
      <c r="H917" s="52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</row>
    <row r="918" ht="12.75" customHeight="1">
      <c r="A918" s="24"/>
      <c r="B918" s="4"/>
      <c r="C918" s="52"/>
      <c r="D918" s="25"/>
      <c r="E918" s="25"/>
      <c r="F918" s="25"/>
      <c r="G918" s="25"/>
      <c r="H918" s="52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</row>
    <row r="919" ht="12.75" customHeight="1">
      <c r="A919" s="24"/>
      <c r="B919" s="4"/>
      <c r="C919" s="52"/>
      <c r="D919" s="25"/>
      <c r="E919" s="25"/>
      <c r="F919" s="25"/>
      <c r="G919" s="25"/>
      <c r="H919" s="52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</row>
    <row r="920" ht="12.75" customHeight="1">
      <c r="A920" s="24"/>
      <c r="B920" s="4"/>
      <c r="C920" s="52"/>
      <c r="D920" s="25"/>
      <c r="E920" s="25"/>
      <c r="F920" s="25"/>
      <c r="G920" s="25"/>
      <c r="H920" s="52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</row>
    <row r="921" ht="12.75" customHeight="1">
      <c r="A921" s="24"/>
      <c r="B921" s="4"/>
      <c r="C921" s="52"/>
      <c r="D921" s="25"/>
      <c r="E921" s="25"/>
      <c r="F921" s="25"/>
      <c r="G921" s="25"/>
      <c r="H921" s="52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</row>
    <row r="922" ht="12.75" customHeight="1">
      <c r="A922" s="24"/>
      <c r="B922" s="4"/>
      <c r="C922" s="52"/>
      <c r="D922" s="25"/>
      <c r="E922" s="25"/>
      <c r="F922" s="25"/>
      <c r="G922" s="25"/>
      <c r="H922" s="52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</row>
    <row r="923" ht="12.75" customHeight="1">
      <c r="A923" s="24"/>
      <c r="B923" s="4"/>
      <c r="C923" s="52"/>
      <c r="D923" s="25"/>
      <c r="E923" s="25"/>
      <c r="F923" s="25"/>
      <c r="G923" s="25"/>
      <c r="H923" s="52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</row>
    <row r="924" ht="12.75" customHeight="1">
      <c r="A924" s="24"/>
      <c r="B924" s="4"/>
      <c r="C924" s="52"/>
      <c r="D924" s="25"/>
      <c r="E924" s="25"/>
      <c r="F924" s="25"/>
      <c r="G924" s="25"/>
      <c r="H924" s="52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</row>
    <row r="925" ht="12.75" customHeight="1">
      <c r="A925" s="24"/>
      <c r="B925" s="4"/>
      <c r="C925" s="52"/>
      <c r="D925" s="25"/>
      <c r="E925" s="25"/>
      <c r="F925" s="25"/>
      <c r="G925" s="25"/>
      <c r="H925" s="52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</row>
    <row r="926" ht="12.75" customHeight="1">
      <c r="A926" s="24"/>
      <c r="B926" s="4"/>
      <c r="C926" s="52"/>
      <c r="D926" s="25"/>
      <c r="E926" s="25"/>
      <c r="F926" s="25"/>
      <c r="G926" s="25"/>
      <c r="H926" s="52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</row>
    <row r="927" ht="12.75" customHeight="1">
      <c r="A927" s="24"/>
      <c r="B927" s="4"/>
      <c r="C927" s="52"/>
      <c r="D927" s="25"/>
      <c r="E927" s="25"/>
      <c r="F927" s="25"/>
      <c r="G927" s="25"/>
      <c r="H927" s="52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</row>
    <row r="928" ht="12.75" customHeight="1">
      <c r="A928" s="24"/>
      <c r="B928" s="4"/>
      <c r="C928" s="52"/>
      <c r="D928" s="25"/>
      <c r="E928" s="25"/>
      <c r="F928" s="25"/>
      <c r="G928" s="25"/>
      <c r="H928" s="52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</row>
    <row r="929" ht="12.75" customHeight="1">
      <c r="A929" s="24"/>
      <c r="B929" s="4"/>
      <c r="C929" s="52"/>
      <c r="D929" s="25"/>
      <c r="E929" s="25"/>
      <c r="F929" s="25"/>
      <c r="G929" s="25"/>
      <c r="H929" s="52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</row>
    <row r="930" ht="12.75" customHeight="1">
      <c r="A930" s="24"/>
      <c r="B930" s="4"/>
      <c r="C930" s="52"/>
      <c r="D930" s="25"/>
      <c r="E930" s="25"/>
      <c r="F930" s="25"/>
      <c r="G930" s="25"/>
      <c r="H930" s="52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</row>
    <row r="931" ht="12.75" customHeight="1">
      <c r="A931" s="24"/>
      <c r="B931" s="4"/>
      <c r="C931" s="52"/>
      <c r="D931" s="25"/>
      <c r="E931" s="25"/>
      <c r="F931" s="25"/>
      <c r="G931" s="25"/>
      <c r="H931" s="52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</row>
    <row r="932" ht="12.75" customHeight="1">
      <c r="A932" s="24"/>
      <c r="B932" s="4"/>
      <c r="C932" s="52"/>
      <c r="D932" s="25"/>
      <c r="E932" s="25"/>
      <c r="F932" s="25"/>
      <c r="G932" s="25"/>
      <c r="H932" s="52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</row>
    <row r="933" ht="12.75" customHeight="1">
      <c r="A933" s="24"/>
      <c r="B933" s="4"/>
      <c r="C933" s="52"/>
      <c r="D933" s="25"/>
      <c r="E933" s="25"/>
      <c r="F933" s="25"/>
      <c r="G933" s="25"/>
      <c r="H933" s="52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</row>
    <row r="934" ht="12.75" customHeight="1">
      <c r="A934" s="24"/>
      <c r="B934" s="4"/>
      <c r="C934" s="52"/>
      <c r="D934" s="25"/>
      <c r="E934" s="25"/>
      <c r="F934" s="25"/>
      <c r="G934" s="25"/>
      <c r="H934" s="52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</row>
    <row r="935" ht="12.75" customHeight="1">
      <c r="A935" s="24"/>
      <c r="B935" s="4"/>
      <c r="C935" s="52"/>
      <c r="D935" s="25"/>
      <c r="E935" s="25"/>
      <c r="F935" s="25"/>
      <c r="G935" s="25"/>
      <c r="H935" s="52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</row>
    <row r="936" ht="12.75" customHeight="1">
      <c r="A936" s="24"/>
      <c r="B936" s="4"/>
      <c r="C936" s="52"/>
      <c r="D936" s="25"/>
      <c r="E936" s="25"/>
      <c r="F936" s="25"/>
      <c r="G936" s="25"/>
      <c r="H936" s="52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</row>
    <row r="937" ht="12.75" customHeight="1">
      <c r="A937" s="24"/>
      <c r="B937" s="4"/>
      <c r="C937" s="52"/>
      <c r="D937" s="25"/>
      <c r="E937" s="25"/>
      <c r="F937" s="25"/>
      <c r="G937" s="25"/>
      <c r="H937" s="52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</row>
    <row r="938" ht="12.75" customHeight="1">
      <c r="A938" s="24"/>
      <c r="B938" s="4"/>
      <c r="C938" s="52"/>
      <c r="D938" s="25"/>
      <c r="E938" s="25"/>
      <c r="F938" s="25"/>
      <c r="G938" s="25"/>
      <c r="H938" s="52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</row>
    <row r="939" ht="12.75" customHeight="1">
      <c r="A939" s="24"/>
      <c r="B939" s="4"/>
      <c r="C939" s="52"/>
      <c r="D939" s="25"/>
      <c r="E939" s="25"/>
      <c r="F939" s="25"/>
      <c r="G939" s="25"/>
      <c r="H939" s="52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</row>
    <row r="940" ht="12.75" customHeight="1">
      <c r="A940" s="24"/>
      <c r="B940" s="4"/>
      <c r="C940" s="52"/>
      <c r="D940" s="25"/>
      <c r="E940" s="25"/>
      <c r="F940" s="25"/>
      <c r="G940" s="25"/>
      <c r="H940" s="52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</row>
    <row r="941" ht="12.75" customHeight="1">
      <c r="A941" s="24"/>
      <c r="B941" s="4"/>
      <c r="C941" s="52"/>
      <c r="D941" s="25"/>
      <c r="E941" s="25"/>
      <c r="F941" s="25"/>
      <c r="G941" s="25"/>
      <c r="H941" s="52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</row>
    <row r="942" ht="12.75" customHeight="1">
      <c r="A942" s="24"/>
      <c r="B942" s="4"/>
      <c r="C942" s="52"/>
      <c r="D942" s="25"/>
      <c r="E942" s="25"/>
      <c r="F942" s="25"/>
      <c r="G942" s="25"/>
      <c r="H942" s="52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</row>
    <row r="943" ht="12.75" customHeight="1">
      <c r="A943" s="24"/>
      <c r="B943" s="4"/>
      <c r="C943" s="52"/>
      <c r="D943" s="25"/>
      <c r="E943" s="25"/>
      <c r="F943" s="25"/>
      <c r="G943" s="25"/>
      <c r="H943" s="52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</row>
    <row r="944" ht="12.75" customHeight="1">
      <c r="A944" s="24"/>
      <c r="B944" s="4"/>
      <c r="C944" s="52"/>
      <c r="D944" s="25"/>
      <c r="E944" s="25"/>
      <c r="F944" s="25"/>
      <c r="G944" s="25"/>
      <c r="H944" s="52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</row>
    <row r="945" ht="12.75" customHeight="1">
      <c r="A945" s="24"/>
      <c r="B945" s="4"/>
      <c r="C945" s="52"/>
      <c r="D945" s="25"/>
      <c r="E945" s="25"/>
      <c r="F945" s="25"/>
      <c r="G945" s="25"/>
      <c r="H945" s="52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</row>
    <row r="946" ht="12.75" customHeight="1">
      <c r="A946" s="24"/>
      <c r="B946" s="4"/>
      <c r="C946" s="52"/>
      <c r="D946" s="25"/>
      <c r="E946" s="25"/>
      <c r="F946" s="25"/>
      <c r="G946" s="25"/>
      <c r="H946" s="52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</row>
    <row r="947" ht="12.75" customHeight="1">
      <c r="A947" s="24"/>
      <c r="B947" s="4"/>
      <c r="C947" s="52"/>
      <c r="D947" s="25"/>
      <c r="E947" s="25"/>
      <c r="F947" s="25"/>
      <c r="G947" s="25"/>
      <c r="H947" s="52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</row>
    <row r="948" ht="12.75" customHeight="1">
      <c r="A948" s="24"/>
      <c r="B948" s="4"/>
      <c r="C948" s="52"/>
      <c r="D948" s="25"/>
      <c r="E948" s="25"/>
      <c r="F948" s="25"/>
      <c r="G948" s="25"/>
      <c r="H948" s="52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</row>
    <row r="949" ht="12.75" customHeight="1">
      <c r="A949" s="24"/>
      <c r="B949" s="4"/>
      <c r="C949" s="52"/>
      <c r="D949" s="25"/>
      <c r="E949" s="25"/>
      <c r="F949" s="25"/>
      <c r="G949" s="25"/>
      <c r="H949" s="52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</row>
    <row r="950" ht="12.75" customHeight="1">
      <c r="A950" s="24"/>
      <c r="B950" s="4"/>
      <c r="C950" s="52"/>
      <c r="D950" s="25"/>
      <c r="E950" s="25"/>
      <c r="F950" s="25"/>
      <c r="G950" s="25"/>
      <c r="H950" s="52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</row>
    <row r="951" ht="12.75" customHeight="1">
      <c r="A951" s="24"/>
      <c r="B951" s="4"/>
      <c r="C951" s="52"/>
      <c r="D951" s="25"/>
      <c r="E951" s="25"/>
      <c r="F951" s="25"/>
      <c r="G951" s="25"/>
      <c r="H951" s="52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</row>
    <row r="952" ht="12.75" customHeight="1">
      <c r="A952" s="24"/>
      <c r="B952" s="4"/>
      <c r="C952" s="52"/>
      <c r="D952" s="25"/>
      <c r="E952" s="25"/>
      <c r="F952" s="25"/>
      <c r="G952" s="25"/>
      <c r="H952" s="52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</row>
    <row r="953" ht="12.75" customHeight="1">
      <c r="A953" s="24"/>
      <c r="B953" s="4"/>
      <c r="C953" s="52"/>
      <c r="D953" s="25"/>
      <c r="E953" s="25"/>
      <c r="F953" s="25"/>
      <c r="G953" s="25"/>
      <c r="H953" s="52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</row>
    <row r="954" ht="12.75" customHeight="1">
      <c r="A954" s="24"/>
      <c r="B954" s="4"/>
      <c r="C954" s="52"/>
      <c r="D954" s="25"/>
      <c r="E954" s="25"/>
      <c r="F954" s="25"/>
      <c r="G954" s="25"/>
      <c r="H954" s="52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</row>
    <row r="955" ht="12.75" customHeight="1">
      <c r="A955" s="24"/>
      <c r="B955" s="4"/>
      <c r="C955" s="52"/>
      <c r="D955" s="25"/>
      <c r="E955" s="25"/>
      <c r="F955" s="25"/>
      <c r="G955" s="25"/>
      <c r="H955" s="52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</row>
    <row r="956" ht="12.75" customHeight="1">
      <c r="A956" s="24"/>
      <c r="B956" s="4"/>
      <c r="C956" s="52"/>
      <c r="D956" s="25"/>
      <c r="E956" s="25"/>
      <c r="F956" s="25"/>
      <c r="G956" s="25"/>
      <c r="H956" s="52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</row>
    <row r="957" ht="12.75" customHeight="1">
      <c r="A957" s="24"/>
      <c r="B957" s="4"/>
      <c r="C957" s="52"/>
      <c r="D957" s="25"/>
      <c r="E957" s="25"/>
      <c r="F957" s="25"/>
      <c r="G957" s="25"/>
      <c r="H957" s="52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</row>
    <row r="958" ht="12.75" customHeight="1">
      <c r="A958" s="24"/>
      <c r="B958" s="4"/>
      <c r="C958" s="52"/>
      <c r="D958" s="25"/>
      <c r="E958" s="25"/>
      <c r="F958" s="25"/>
      <c r="G958" s="25"/>
      <c r="H958" s="52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</row>
    <row r="959" ht="12.75" customHeight="1">
      <c r="A959" s="24"/>
      <c r="B959" s="4"/>
      <c r="C959" s="52"/>
      <c r="D959" s="25"/>
      <c r="E959" s="25"/>
      <c r="F959" s="25"/>
      <c r="G959" s="25"/>
      <c r="H959" s="52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</row>
    <row r="960" ht="12.75" customHeight="1">
      <c r="A960" s="24"/>
      <c r="B960" s="4"/>
      <c r="C960" s="52"/>
      <c r="D960" s="25"/>
      <c r="E960" s="25"/>
      <c r="F960" s="25"/>
      <c r="G960" s="25"/>
      <c r="H960" s="52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</row>
    <row r="961" ht="12.75" customHeight="1">
      <c r="A961" s="24"/>
      <c r="B961" s="4"/>
      <c r="C961" s="52"/>
      <c r="D961" s="25"/>
      <c r="E961" s="25"/>
      <c r="F961" s="25"/>
      <c r="G961" s="25"/>
      <c r="H961" s="52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</row>
    <row r="962" ht="12.75" customHeight="1">
      <c r="A962" s="24"/>
      <c r="B962" s="4"/>
      <c r="C962" s="52"/>
      <c r="D962" s="25"/>
      <c r="E962" s="25"/>
      <c r="F962" s="25"/>
      <c r="G962" s="25"/>
      <c r="H962" s="52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</row>
    <row r="963" ht="12.75" customHeight="1">
      <c r="A963" s="24"/>
      <c r="B963" s="4"/>
      <c r="C963" s="52"/>
      <c r="D963" s="25"/>
      <c r="E963" s="25"/>
      <c r="F963" s="25"/>
      <c r="G963" s="25"/>
      <c r="H963" s="52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</row>
    <row r="964" ht="12.75" customHeight="1">
      <c r="A964" s="24"/>
      <c r="B964" s="4"/>
      <c r="C964" s="52"/>
      <c r="D964" s="25"/>
      <c r="E964" s="25"/>
      <c r="F964" s="25"/>
      <c r="G964" s="25"/>
      <c r="H964" s="52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</row>
    <row r="965" ht="12.75" customHeight="1">
      <c r="A965" s="24"/>
      <c r="B965" s="4"/>
      <c r="C965" s="52"/>
      <c r="D965" s="25"/>
      <c r="E965" s="25"/>
      <c r="F965" s="25"/>
      <c r="G965" s="25"/>
      <c r="H965" s="52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</row>
    <row r="966" ht="12.75" customHeight="1">
      <c r="A966" s="24"/>
      <c r="B966" s="4"/>
      <c r="C966" s="52"/>
      <c r="D966" s="25"/>
      <c r="E966" s="25"/>
      <c r="F966" s="25"/>
      <c r="G966" s="25"/>
      <c r="H966" s="52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</row>
    <row r="967" ht="12.75" customHeight="1">
      <c r="A967" s="24"/>
      <c r="B967" s="4"/>
      <c r="C967" s="52"/>
      <c r="D967" s="25"/>
      <c r="E967" s="25"/>
      <c r="F967" s="25"/>
      <c r="G967" s="25"/>
      <c r="H967" s="52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</row>
    <row r="968" ht="12.75" customHeight="1">
      <c r="A968" s="24"/>
      <c r="B968" s="4"/>
      <c r="C968" s="52"/>
      <c r="D968" s="25"/>
      <c r="E968" s="25"/>
      <c r="F968" s="25"/>
      <c r="G968" s="25"/>
      <c r="H968" s="52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</row>
    <row r="969" ht="12.75" customHeight="1">
      <c r="A969" s="24"/>
      <c r="B969" s="4"/>
      <c r="C969" s="52"/>
      <c r="D969" s="25"/>
      <c r="E969" s="25"/>
      <c r="F969" s="25"/>
      <c r="G969" s="25"/>
      <c r="H969" s="52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</row>
    <row r="970" ht="12.75" customHeight="1">
      <c r="A970" s="24"/>
      <c r="B970" s="4"/>
      <c r="C970" s="52"/>
      <c r="D970" s="25"/>
      <c r="E970" s="25"/>
      <c r="F970" s="25"/>
      <c r="G970" s="25"/>
      <c r="H970" s="52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</row>
    <row r="971" ht="12.75" customHeight="1">
      <c r="A971" s="24"/>
      <c r="B971" s="4"/>
      <c r="C971" s="52"/>
      <c r="D971" s="25"/>
      <c r="E971" s="25"/>
      <c r="F971" s="25"/>
      <c r="G971" s="25"/>
      <c r="H971" s="52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</row>
    <row r="972" ht="12.75" customHeight="1">
      <c r="A972" s="24"/>
      <c r="B972" s="4"/>
      <c r="C972" s="52"/>
      <c r="D972" s="25"/>
      <c r="E972" s="25"/>
      <c r="F972" s="25"/>
      <c r="G972" s="25"/>
      <c r="H972" s="52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</row>
    <row r="973" ht="12.75" customHeight="1">
      <c r="A973" s="24"/>
      <c r="B973" s="4"/>
      <c r="C973" s="52"/>
      <c r="D973" s="25"/>
      <c r="E973" s="25"/>
      <c r="F973" s="25"/>
      <c r="G973" s="25"/>
      <c r="H973" s="52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</row>
    <row r="974" ht="12.75" customHeight="1">
      <c r="A974" s="24"/>
      <c r="B974" s="4"/>
      <c r="C974" s="52"/>
      <c r="D974" s="25"/>
      <c r="E974" s="25"/>
      <c r="F974" s="25"/>
      <c r="G974" s="25"/>
      <c r="H974" s="52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</row>
    <row r="975" ht="12.75" customHeight="1">
      <c r="A975" s="24"/>
      <c r="B975" s="4"/>
      <c r="C975" s="52"/>
      <c r="D975" s="25"/>
      <c r="E975" s="25"/>
      <c r="F975" s="25"/>
      <c r="G975" s="25"/>
      <c r="H975" s="52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</row>
    <row r="976" ht="12.75" customHeight="1">
      <c r="A976" s="24"/>
      <c r="B976" s="4"/>
      <c r="C976" s="52"/>
      <c r="D976" s="25"/>
      <c r="E976" s="25"/>
      <c r="F976" s="25"/>
      <c r="G976" s="25"/>
      <c r="H976" s="52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</row>
    <row r="977" ht="12.75" customHeight="1">
      <c r="A977" s="24"/>
      <c r="B977" s="4"/>
      <c r="C977" s="52"/>
      <c r="D977" s="25"/>
      <c r="E977" s="25"/>
      <c r="F977" s="25"/>
      <c r="G977" s="25"/>
      <c r="H977" s="52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</row>
    <row r="978" ht="12.75" customHeight="1">
      <c r="A978" s="24"/>
      <c r="B978" s="4"/>
      <c r="C978" s="52"/>
      <c r="D978" s="25"/>
      <c r="E978" s="25"/>
      <c r="F978" s="25"/>
      <c r="G978" s="25"/>
      <c r="H978" s="52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</row>
    <row r="979" ht="12.75" customHeight="1">
      <c r="A979" s="24"/>
      <c r="B979" s="4"/>
      <c r="C979" s="52"/>
      <c r="D979" s="25"/>
      <c r="E979" s="25"/>
      <c r="F979" s="25"/>
      <c r="G979" s="25"/>
      <c r="H979" s="52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</row>
    <row r="980" ht="12.75" customHeight="1">
      <c r="A980" s="24"/>
      <c r="B980" s="4"/>
      <c r="C980" s="52"/>
      <c r="D980" s="25"/>
      <c r="E980" s="25"/>
      <c r="F980" s="25"/>
      <c r="G980" s="25"/>
      <c r="H980" s="52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</row>
    <row r="981" ht="12.75" customHeight="1">
      <c r="A981" s="24"/>
      <c r="B981" s="4"/>
      <c r="C981" s="52"/>
      <c r="D981" s="25"/>
      <c r="E981" s="25"/>
      <c r="F981" s="25"/>
      <c r="G981" s="25"/>
      <c r="H981" s="52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</row>
    <row r="982" ht="12.75" customHeight="1">
      <c r="A982" s="24"/>
      <c r="B982" s="4"/>
      <c r="C982" s="52"/>
      <c r="D982" s="25"/>
      <c r="E982" s="25"/>
      <c r="F982" s="25"/>
      <c r="G982" s="25"/>
      <c r="H982" s="52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</row>
    <row r="983" ht="12.75" customHeight="1">
      <c r="A983" s="24"/>
      <c r="B983" s="4"/>
      <c r="C983" s="52"/>
      <c r="D983" s="25"/>
      <c r="E983" s="25"/>
      <c r="F983" s="25"/>
      <c r="G983" s="25"/>
      <c r="H983" s="52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</row>
    <row r="984" ht="12.75" customHeight="1">
      <c r="A984" s="24"/>
      <c r="B984" s="4"/>
      <c r="C984" s="52"/>
      <c r="D984" s="25"/>
      <c r="E984" s="25"/>
      <c r="F984" s="25"/>
      <c r="G984" s="25"/>
      <c r="H984" s="52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</row>
    <row r="985" ht="12.75" customHeight="1">
      <c r="A985" s="24"/>
      <c r="B985" s="4"/>
      <c r="C985" s="52"/>
      <c r="D985" s="25"/>
      <c r="E985" s="25"/>
      <c r="F985" s="25"/>
      <c r="G985" s="25"/>
      <c r="H985" s="52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</row>
    <row r="986" ht="12.75" customHeight="1">
      <c r="A986" s="24"/>
      <c r="B986" s="4"/>
      <c r="C986" s="52"/>
      <c r="D986" s="25"/>
      <c r="E986" s="25"/>
      <c r="F986" s="25"/>
      <c r="G986" s="25"/>
      <c r="H986" s="52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</row>
    <row r="987" ht="12.75" customHeight="1">
      <c r="A987" s="24"/>
      <c r="B987" s="4"/>
      <c r="C987" s="52"/>
      <c r="D987" s="25"/>
      <c r="E987" s="25"/>
      <c r="F987" s="25"/>
      <c r="G987" s="25"/>
      <c r="H987" s="52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</row>
    <row r="988" ht="12.75" customHeight="1">
      <c r="A988" s="24"/>
      <c r="B988" s="4"/>
      <c r="C988" s="52"/>
      <c r="D988" s="25"/>
      <c r="E988" s="25"/>
      <c r="F988" s="25"/>
      <c r="G988" s="25"/>
      <c r="H988" s="52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</row>
    <row r="989" ht="12.75" customHeight="1">
      <c r="A989" s="24"/>
      <c r="B989" s="4"/>
      <c r="C989" s="52"/>
      <c r="D989" s="25"/>
      <c r="E989" s="25"/>
      <c r="F989" s="25"/>
      <c r="G989" s="25"/>
      <c r="H989" s="52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</row>
    <row r="990" ht="12.75" customHeight="1">
      <c r="A990" s="24"/>
      <c r="B990" s="4"/>
      <c r="C990" s="52"/>
      <c r="D990" s="25"/>
      <c r="E990" s="25"/>
      <c r="F990" s="25"/>
      <c r="G990" s="25"/>
      <c r="H990" s="52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</row>
    <row r="991" ht="12.75" customHeight="1">
      <c r="A991" s="24"/>
      <c r="B991" s="4"/>
      <c r="C991" s="52"/>
      <c r="D991" s="25"/>
      <c r="E991" s="25"/>
      <c r="F991" s="25"/>
      <c r="G991" s="25"/>
      <c r="H991" s="52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</row>
    <row r="992" ht="12.75" customHeight="1">
      <c r="A992" s="24"/>
      <c r="B992" s="4"/>
      <c r="C992" s="52"/>
      <c r="D992" s="25"/>
      <c r="E992" s="25"/>
      <c r="F992" s="25"/>
      <c r="G992" s="25"/>
      <c r="H992" s="52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</row>
    <row r="993" ht="12.75" customHeight="1">
      <c r="A993" s="24"/>
      <c r="B993" s="4"/>
      <c r="C993" s="52"/>
      <c r="D993" s="25"/>
      <c r="E993" s="25"/>
      <c r="F993" s="25"/>
      <c r="G993" s="25"/>
      <c r="H993" s="52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</row>
    <row r="994" ht="12.75" customHeight="1">
      <c r="A994" s="24"/>
      <c r="B994" s="4"/>
      <c r="C994" s="52"/>
      <c r="D994" s="25"/>
      <c r="E994" s="25"/>
      <c r="F994" s="25"/>
      <c r="G994" s="25"/>
      <c r="H994" s="52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</row>
    <row r="995" ht="12.75" customHeight="1">
      <c r="A995" s="24"/>
      <c r="B995" s="4"/>
      <c r="C995" s="52"/>
      <c r="D995" s="25"/>
      <c r="E995" s="25"/>
      <c r="F995" s="25"/>
      <c r="G995" s="25"/>
      <c r="H995" s="52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</row>
    <row r="996" ht="12.75" customHeight="1">
      <c r="A996" s="24"/>
      <c r="B996" s="4"/>
      <c r="C996" s="52"/>
      <c r="D996" s="25"/>
      <c r="E996" s="25"/>
      <c r="F996" s="25"/>
      <c r="G996" s="25"/>
      <c r="H996" s="52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</row>
    <row r="997" ht="12.75" customHeight="1">
      <c r="A997" s="24"/>
      <c r="B997" s="4"/>
      <c r="C997" s="52"/>
      <c r="D997" s="25"/>
      <c r="E997" s="25"/>
      <c r="F997" s="25"/>
      <c r="G997" s="25"/>
      <c r="H997" s="52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</row>
    <row r="998" ht="12.75" customHeight="1">
      <c r="A998" s="24"/>
      <c r="B998" s="4"/>
      <c r="C998" s="52"/>
      <c r="D998" s="25"/>
      <c r="E998" s="25"/>
      <c r="F998" s="25"/>
      <c r="G998" s="25"/>
      <c r="H998" s="52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</row>
    <row r="999" ht="12.75" customHeight="1">
      <c r="A999" s="24"/>
      <c r="B999" s="4"/>
      <c r="C999" s="52"/>
      <c r="D999" s="25"/>
      <c r="E999" s="25"/>
      <c r="F999" s="25"/>
      <c r="G999" s="25"/>
      <c r="H999" s="52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</row>
    <row r="1000" ht="12.75" customHeight="1">
      <c r="A1000" s="24"/>
      <c r="B1000" s="4"/>
      <c r="C1000" s="52"/>
      <c r="D1000" s="25"/>
      <c r="E1000" s="25"/>
      <c r="F1000" s="25"/>
      <c r="G1000" s="25"/>
      <c r="H1000" s="52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</row>
  </sheetData>
  <mergeCells count="7">
    <mergeCell ref="A1:A2"/>
    <mergeCell ref="B1:B2"/>
    <mergeCell ref="D1:H1"/>
    <mergeCell ref="I1:M1"/>
    <mergeCell ref="N1:R1"/>
    <mergeCell ref="S1:W1"/>
    <mergeCell ref="X1:AB1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9.71"/>
    <col customWidth="1" min="2" max="2" width="39.57"/>
    <col customWidth="1" min="3" max="3" width="12.14"/>
    <col customWidth="1" min="4" max="18" width="10.29"/>
    <col customWidth="1" min="19" max="26" width="8.71"/>
  </cols>
  <sheetData>
    <row r="1" ht="12.75" customHeight="1">
      <c r="A1" s="1" t="s">
        <v>0</v>
      </c>
      <c r="B1" s="2" t="s">
        <v>1</v>
      </c>
      <c r="C1" s="31" t="s">
        <v>2</v>
      </c>
      <c r="D1" s="32" t="s">
        <v>311</v>
      </c>
      <c r="E1" s="33"/>
      <c r="F1" s="33"/>
      <c r="G1" s="33"/>
      <c r="H1" s="34"/>
      <c r="I1" s="32" t="s">
        <v>331</v>
      </c>
      <c r="J1" s="33"/>
      <c r="K1" s="33"/>
      <c r="L1" s="33"/>
      <c r="M1" s="34"/>
      <c r="N1" s="32" t="s">
        <v>332</v>
      </c>
      <c r="O1" s="33"/>
      <c r="P1" s="33"/>
      <c r="Q1" s="33"/>
      <c r="R1" s="3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B2" s="5"/>
      <c r="C2" s="3" t="s">
        <v>3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310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310</v>
      </c>
      <c r="N2" s="3" t="s">
        <v>320</v>
      </c>
      <c r="O2" s="3" t="s">
        <v>321</v>
      </c>
      <c r="P2" s="3" t="s">
        <v>322</v>
      </c>
      <c r="Q2" s="3" t="s">
        <v>323</v>
      </c>
      <c r="R2" s="3" t="s">
        <v>310</v>
      </c>
      <c r="S2" s="4"/>
      <c r="T2" s="4"/>
      <c r="U2" s="4"/>
      <c r="V2" s="4"/>
      <c r="W2" s="4"/>
      <c r="X2" s="4"/>
      <c r="Y2" s="4"/>
      <c r="Z2" s="4"/>
    </row>
    <row r="3" ht="12.75" customHeight="1">
      <c r="A3" s="6" t="s">
        <v>4</v>
      </c>
      <c r="B3" s="7" t="s">
        <v>5</v>
      </c>
      <c r="C3" s="8">
        <f t="shared" ref="C3:R3" si="1">+C4+C74+C108+C158+C190</f>
        <v>156.7786</v>
      </c>
      <c r="D3" s="8">
        <f t="shared" si="1"/>
        <v>9.907775</v>
      </c>
      <c r="E3" s="8">
        <f t="shared" si="1"/>
        <v>45.689775</v>
      </c>
      <c r="F3" s="8">
        <f t="shared" si="1"/>
        <v>45.874275</v>
      </c>
      <c r="G3" s="8">
        <f t="shared" si="1"/>
        <v>35.990275</v>
      </c>
      <c r="H3" s="8">
        <f t="shared" si="1"/>
        <v>137.4621</v>
      </c>
      <c r="I3" s="8">
        <f t="shared" si="1"/>
        <v>0.18</v>
      </c>
      <c r="J3" s="8">
        <f t="shared" si="1"/>
        <v>10.366</v>
      </c>
      <c r="K3" s="8">
        <f t="shared" si="1"/>
        <v>1.282</v>
      </c>
      <c r="L3" s="8">
        <f t="shared" si="1"/>
        <v>1.132</v>
      </c>
      <c r="M3" s="8">
        <f t="shared" si="1"/>
        <v>12.96</v>
      </c>
      <c r="N3" s="8">
        <f t="shared" si="1"/>
        <v>0.1725</v>
      </c>
      <c r="O3" s="8">
        <f t="shared" si="1"/>
        <v>4.85875</v>
      </c>
      <c r="P3" s="8">
        <f t="shared" si="1"/>
        <v>0.777625</v>
      </c>
      <c r="Q3" s="8">
        <f t="shared" si="1"/>
        <v>0.547625</v>
      </c>
      <c r="R3" s="8">
        <f t="shared" si="1"/>
        <v>6.3565</v>
      </c>
      <c r="S3" s="4"/>
      <c r="T3" s="4"/>
      <c r="U3" s="4"/>
      <c r="V3" s="4"/>
      <c r="W3" s="4"/>
      <c r="X3" s="4"/>
      <c r="Y3" s="4"/>
      <c r="Z3" s="4"/>
    </row>
    <row r="4" ht="12.75" customHeight="1">
      <c r="A4" s="9" t="s">
        <v>6</v>
      </c>
      <c r="B4" s="10" t="s">
        <v>7</v>
      </c>
      <c r="C4" s="11">
        <f t="shared" ref="C4:R4" si="2">C5+C24+C27+C39+C43+C51+C62+C73</f>
        <v>118.5636</v>
      </c>
      <c r="D4" s="11">
        <f t="shared" si="2"/>
        <v>5.929775</v>
      </c>
      <c r="E4" s="11">
        <f t="shared" si="2"/>
        <v>36.611775</v>
      </c>
      <c r="F4" s="11">
        <f t="shared" si="2"/>
        <v>31.316275</v>
      </c>
      <c r="G4" s="11">
        <f t="shared" si="2"/>
        <v>27.522275</v>
      </c>
      <c r="H4" s="11">
        <f t="shared" si="2"/>
        <v>101.3801</v>
      </c>
      <c r="I4" s="11">
        <f t="shared" si="2"/>
        <v>0.09</v>
      </c>
      <c r="J4" s="11">
        <f t="shared" si="2"/>
        <v>9.999</v>
      </c>
      <c r="K4" s="11">
        <f t="shared" si="2"/>
        <v>0.982</v>
      </c>
      <c r="L4" s="11">
        <f t="shared" si="2"/>
        <v>0.982</v>
      </c>
      <c r="M4" s="11">
        <f t="shared" si="2"/>
        <v>12.053</v>
      </c>
      <c r="N4" s="11">
        <f t="shared" si="2"/>
        <v>0.0825</v>
      </c>
      <c r="O4" s="11">
        <f t="shared" si="2"/>
        <v>4.43275</v>
      </c>
      <c r="P4" s="11">
        <f t="shared" si="2"/>
        <v>0.307625</v>
      </c>
      <c r="Q4" s="11">
        <f t="shared" si="2"/>
        <v>0.307625</v>
      </c>
      <c r="R4" s="11">
        <f t="shared" si="2"/>
        <v>5.1305</v>
      </c>
      <c r="S4" s="4"/>
      <c r="T4" s="4"/>
      <c r="U4" s="4"/>
      <c r="V4" s="4"/>
      <c r="W4" s="4"/>
      <c r="X4" s="4"/>
      <c r="Y4" s="4"/>
      <c r="Z4" s="4"/>
    </row>
    <row r="5" ht="12.75" customHeight="1">
      <c r="A5" s="12" t="s">
        <v>8</v>
      </c>
      <c r="B5" s="13" t="s">
        <v>9</v>
      </c>
      <c r="C5" s="14">
        <f t="shared" ref="C5:R5" si="3">SUM(C6:C23)</f>
        <v>84.979</v>
      </c>
      <c r="D5" s="14">
        <f t="shared" si="3"/>
        <v>1.15</v>
      </c>
      <c r="E5" s="14">
        <f t="shared" si="3"/>
        <v>28.391</v>
      </c>
      <c r="F5" s="14">
        <f t="shared" si="3"/>
        <v>21.389</v>
      </c>
      <c r="G5" s="14">
        <f t="shared" si="3"/>
        <v>21.389</v>
      </c>
      <c r="H5" s="14">
        <f t="shared" si="3"/>
        <v>72.319</v>
      </c>
      <c r="I5" s="14">
        <f t="shared" si="3"/>
        <v>0</v>
      </c>
      <c r="J5" s="14">
        <f t="shared" si="3"/>
        <v>8.44</v>
      </c>
      <c r="K5" s="14">
        <f t="shared" si="3"/>
        <v>0</v>
      </c>
      <c r="L5" s="14">
        <f t="shared" si="3"/>
        <v>0</v>
      </c>
      <c r="M5" s="14">
        <f t="shared" si="3"/>
        <v>8.44</v>
      </c>
      <c r="N5" s="14">
        <f t="shared" si="3"/>
        <v>0</v>
      </c>
      <c r="O5" s="14">
        <f t="shared" si="3"/>
        <v>4.22</v>
      </c>
      <c r="P5" s="14">
        <f t="shared" si="3"/>
        <v>0</v>
      </c>
      <c r="Q5" s="14">
        <f t="shared" si="3"/>
        <v>0</v>
      </c>
      <c r="R5" s="14">
        <f t="shared" si="3"/>
        <v>4.22</v>
      </c>
      <c r="S5" s="4"/>
      <c r="T5" s="4"/>
      <c r="U5" s="4"/>
      <c r="V5" s="4"/>
      <c r="W5" s="4"/>
      <c r="X5" s="4"/>
      <c r="Y5" s="4"/>
      <c r="Z5" s="4"/>
    </row>
    <row r="6" ht="12.75" customHeight="1">
      <c r="A6" s="15" t="s">
        <v>10</v>
      </c>
      <c r="B6" s="16" t="s">
        <v>11</v>
      </c>
      <c r="C6" s="35">
        <f t="shared" ref="C6:C23" si="4">H6+M6+R6</f>
        <v>6.41</v>
      </c>
      <c r="D6" s="17"/>
      <c r="E6" s="19">
        <v>3.21</v>
      </c>
      <c r="F6" s="19">
        <v>1.6</v>
      </c>
      <c r="G6" s="19">
        <v>1.6</v>
      </c>
      <c r="H6" s="36">
        <f t="shared" ref="H6:H23" si="5">SUM(D6:G6)</f>
        <v>6.41</v>
      </c>
      <c r="I6" s="17"/>
      <c r="J6" s="17"/>
      <c r="K6" s="17"/>
      <c r="L6" s="17"/>
      <c r="M6" s="36">
        <f t="shared" ref="M6:M23" si="6">SUM(I6:L6)</f>
        <v>0</v>
      </c>
      <c r="N6" s="17"/>
      <c r="O6" s="17"/>
      <c r="P6" s="17"/>
      <c r="Q6" s="17"/>
      <c r="R6" s="36">
        <f t="shared" ref="R6:R23" si="7">SUM(N6:Q6)</f>
        <v>0</v>
      </c>
      <c r="S6" s="4"/>
      <c r="T6" s="4"/>
      <c r="U6" s="4"/>
      <c r="V6" s="4"/>
      <c r="W6" s="4"/>
      <c r="X6" s="4"/>
      <c r="Y6" s="4"/>
      <c r="Z6" s="4"/>
    </row>
    <row r="7" ht="12.75" customHeight="1">
      <c r="A7" s="15" t="s">
        <v>12</v>
      </c>
      <c r="B7" s="16" t="s">
        <v>13</v>
      </c>
      <c r="C7" s="35">
        <f t="shared" si="4"/>
        <v>0</v>
      </c>
      <c r="D7" s="17"/>
      <c r="E7" s="17"/>
      <c r="F7" s="17"/>
      <c r="G7" s="17"/>
      <c r="H7" s="36">
        <f t="shared" si="5"/>
        <v>0</v>
      </c>
      <c r="I7" s="17"/>
      <c r="J7" s="17"/>
      <c r="K7" s="17"/>
      <c r="L7" s="17"/>
      <c r="M7" s="36">
        <f t="shared" si="6"/>
        <v>0</v>
      </c>
      <c r="N7" s="17"/>
      <c r="O7" s="17"/>
      <c r="P7" s="17"/>
      <c r="Q7" s="17"/>
      <c r="R7" s="36">
        <f t="shared" si="7"/>
        <v>0</v>
      </c>
      <c r="S7" s="4"/>
      <c r="T7" s="4"/>
      <c r="U7" s="4"/>
      <c r="V7" s="4"/>
      <c r="W7" s="4"/>
      <c r="X7" s="4"/>
      <c r="Y7" s="4"/>
      <c r="Z7" s="4"/>
    </row>
    <row r="8" ht="12.75" customHeight="1">
      <c r="A8" s="15" t="s">
        <v>14</v>
      </c>
      <c r="B8" s="16" t="s">
        <v>15</v>
      </c>
      <c r="C8" s="35">
        <f t="shared" si="4"/>
        <v>11.931</v>
      </c>
      <c r="D8" s="17"/>
      <c r="E8" s="19">
        <v>3.977</v>
      </c>
      <c r="F8" s="19">
        <v>3.977</v>
      </c>
      <c r="G8" s="19">
        <v>3.977</v>
      </c>
      <c r="H8" s="36">
        <f t="shared" si="5"/>
        <v>11.931</v>
      </c>
      <c r="I8" s="17"/>
      <c r="J8" s="17"/>
      <c r="K8" s="17"/>
      <c r="L8" s="17"/>
      <c r="M8" s="36">
        <f t="shared" si="6"/>
        <v>0</v>
      </c>
      <c r="N8" s="17"/>
      <c r="O8" s="17"/>
      <c r="P8" s="17"/>
      <c r="Q8" s="17"/>
      <c r="R8" s="36">
        <f t="shared" si="7"/>
        <v>0</v>
      </c>
      <c r="S8" s="4"/>
      <c r="T8" s="4"/>
      <c r="U8" s="4"/>
      <c r="V8" s="4"/>
      <c r="W8" s="4"/>
      <c r="X8" s="4"/>
      <c r="Y8" s="4"/>
      <c r="Z8" s="4"/>
    </row>
    <row r="9" ht="12.75" customHeight="1">
      <c r="A9" s="15" t="s">
        <v>16</v>
      </c>
      <c r="B9" s="16" t="s">
        <v>17</v>
      </c>
      <c r="C9" s="35">
        <f t="shared" si="4"/>
        <v>29.637</v>
      </c>
      <c r="D9" s="17"/>
      <c r="E9" s="19">
        <v>9.879</v>
      </c>
      <c r="F9" s="19">
        <v>9.879</v>
      </c>
      <c r="G9" s="19">
        <v>9.879</v>
      </c>
      <c r="H9" s="36">
        <f t="shared" si="5"/>
        <v>29.637</v>
      </c>
      <c r="I9" s="17"/>
      <c r="J9" s="17"/>
      <c r="K9" s="17"/>
      <c r="L9" s="17"/>
      <c r="M9" s="36">
        <f t="shared" si="6"/>
        <v>0</v>
      </c>
      <c r="N9" s="17"/>
      <c r="O9" s="17"/>
      <c r="P9" s="17"/>
      <c r="Q9" s="17"/>
      <c r="R9" s="36">
        <f t="shared" si="7"/>
        <v>0</v>
      </c>
      <c r="S9" s="4"/>
      <c r="T9" s="4"/>
      <c r="U9" s="4"/>
      <c r="V9" s="4"/>
      <c r="W9" s="4"/>
      <c r="X9" s="4"/>
      <c r="Y9" s="4"/>
      <c r="Z9" s="4"/>
    </row>
    <row r="10" ht="12.75" customHeight="1">
      <c r="A10" s="15" t="s">
        <v>18</v>
      </c>
      <c r="B10" s="16" t="s">
        <v>19</v>
      </c>
      <c r="C10" s="35">
        <f t="shared" si="4"/>
        <v>15.966</v>
      </c>
      <c r="D10" s="17"/>
      <c r="E10" s="37">
        <v>5.322</v>
      </c>
      <c r="F10" s="37">
        <v>5.322</v>
      </c>
      <c r="G10" s="37">
        <v>5.322</v>
      </c>
      <c r="H10" s="36">
        <f t="shared" si="5"/>
        <v>15.966</v>
      </c>
      <c r="I10" s="17"/>
      <c r="J10" s="17"/>
      <c r="K10" s="17"/>
      <c r="L10" s="17"/>
      <c r="M10" s="36">
        <f t="shared" si="6"/>
        <v>0</v>
      </c>
      <c r="N10" s="17"/>
      <c r="O10" s="17"/>
      <c r="P10" s="17"/>
      <c r="Q10" s="17"/>
      <c r="R10" s="36">
        <f t="shared" si="7"/>
        <v>0</v>
      </c>
      <c r="S10" s="4"/>
      <c r="T10" s="4"/>
      <c r="U10" s="4"/>
      <c r="V10" s="4"/>
      <c r="W10" s="4"/>
      <c r="X10" s="4"/>
      <c r="Y10" s="4"/>
      <c r="Z10" s="4"/>
    </row>
    <row r="11" ht="12.75" customHeight="1">
      <c r="A11" s="15" t="s">
        <v>20</v>
      </c>
      <c r="B11" s="16" t="s">
        <v>21</v>
      </c>
      <c r="C11" s="35">
        <f t="shared" si="4"/>
        <v>1.458</v>
      </c>
      <c r="D11" s="19"/>
      <c r="E11" s="19">
        <v>0.486</v>
      </c>
      <c r="F11" s="19">
        <v>0.486</v>
      </c>
      <c r="G11" s="19">
        <v>0.486</v>
      </c>
      <c r="H11" s="36">
        <f t="shared" si="5"/>
        <v>1.458</v>
      </c>
      <c r="I11" s="17"/>
      <c r="J11" s="17"/>
      <c r="K11" s="17"/>
      <c r="L11" s="17"/>
      <c r="M11" s="36">
        <f t="shared" si="6"/>
        <v>0</v>
      </c>
      <c r="N11" s="17"/>
      <c r="O11" s="17"/>
      <c r="P11" s="17"/>
      <c r="Q11" s="17"/>
      <c r="R11" s="36">
        <f t="shared" si="7"/>
        <v>0</v>
      </c>
      <c r="S11" s="4"/>
      <c r="T11" s="4"/>
      <c r="U11" s="4"/>
      <c r="V11" s="4"/>
      <c r="W11" s="4"/>
      <c r="X11" s="4"/>
      <c r="Y11" s="4"/>
      <c r="Z11" s="4"/>
    </row>
    <row r="12" ht="12.75" customHeight="1">
      <c r="A12" s="15" t="s">
        <v>22</v>
      </c>
      <c r="B12" s="16" t="s">
        <v>23</v>
      </c>
      <c r="C12" s="35">
        <f t="shared" si="4"/>
        <v>0.112</v>
      </c>
      <c r="D12" s="17"/>
      <c r="E12" s="19">
        <v>0.112</v>
      </c>
      <c r="F12" s="17"/>
      <c r="G12" s="17"/>
      <c r="H12" s="36">
        <f t="shared" si="5"/>
        <v>0.112</v>
      </c>
      <c r="I12" s="17"/>
      <c r="J12" s="17"/>
      <c r="K12" s="17"/>
      <c r="L12" s="17"/>
      <c r="M12" s="36">
        <f t="shared" si="6"/>
        <v>0</v>
      </c>
      <c r="N12" s="17"/>
      <c r="O12" s="17"/>
      <c r="P12" s="17"/>
      <c r="Q12" s="17"/>
      <c r="R12" s="36">
        <f t="shared" si="7"/>
        <v>0</v>
      </c>
      <c r="S12" s="4"/>
      <c r="T12" s="4"/>
      <c r="U12" s="4"/>
      <c r="V12" s="4"/>
      <c r="W12" s="4"/>
      <c r="X12" s="4"/>
      <c r="Y12" s="4"/>
      <c r="Z12" s="4"/>
    </row>
    <row r="13" ht="12.75" customHeight="1">
      <c r="A13" s="15" t="s">
        <v>24</v>
      </c>
      <c r="B13" s="16" t="s">
        <v>25</v>
      </c>
      <c r="C13" s="35">
        <f t="shared" si="4"/>
        <v>0</v>
      </c>
      <c r="D13" s="17"/>
      <c r="E13" s="17"/>
      <c r="F13" s="17"/>
      <c r="G13" s="17"/>
      <c r="H13" s="36">
        <f t="shared" si="5"/>
        <v>0</v>
      </c>
      <c r="I13" s="17"/>
      <c r="J13" s="17"/>
      <c r="K13" s="17"/>
      <c r="L13" s="17"/>
      <c r="M13" s="36">
        <f t="shared" si="6"/>
        <v>0</v>
      </c>
      <c r="N13" s="17"/>
      <c r="O13" s="17"/>
      <c r="P13" s="17"/>
      <c r="Q13" s="17"/>
      <c r="R13" s="36">
        <f t="shared" si="7"/>
        <v>0</v>
      </c>
      <c r="S13" s="4"/>
      <c r="T13" s="4"/>
      <c r="U13" s="4"/>
      <c r="V13" s="4"/>
      <c r="W13" s="4"/>
      <c r="X13" s="4"/>
      <c r="Y13" s="4"/>
      <c r="Z13" s="4"/>
    </row>
    <row r="14" ht="12.75" customHeight="1">
      <c r="A14" s="15" t="s">
        <v>26</v>
      </c>
      <c r="B14" s="16" t="s">
        <v>27</v>
      </c>
      <c r="C14" s="35">
        <f t="shared" si="4"/>
        <v>0.375</v>
      </c>
      <c r="D14" s="17"/>
      <c r="E14" s="19">
        <v>0.125</v>
      </c>
      <c r="F14" s="19">
        <v>0.125</v>
      </c>
      <c r="G14" s="19">
        <v>0.125</v>
      </c>
      <c r="H14" s="36">
        <f t="shared" si="5"/>
        <v>0.375</v>
      </c>
      <c r="I14" s="17"/>
      <c r="J14" s="17"/>
      <c r="K14" s="17"/>
      <c r="L14" s="17"/>
      <c r="M14" s="36">
        <f t="shared" si="6"/>
        <v>0</v>
      </c>
      <c r="N14" s="17"/>
      <c r="O14" s="17"/>
      <c r="P14" s="17"/>
      <c r="Q14" s="17"/>
      <c r="R14" s="36">
        <f t="shared" si="7"/>
        <v>0</v>
      </c>
      <c r="S14" s="4"/>
      <c r="T14" s="4"/>
      <c r="U14" s="4"/>
      <c r="V14" s="4"/>
      <c r="W14" s="4"/>
      <c r="X14" s="4"/>
      <c r="Y14" s="4"/>
      <c r="Z14" s="4"/>
    </row>
    <row r="15" ht="12.75" customHeight="1">
      <c r="A15" s="15" t="s">
        <v>28</v>
      </c>
      <c r="B15" s="16" t="s">
        <v>29</v>
      </c>
      <c r="C15" s="35">
        <f t="shared" si="4"/>
        <v>0</v>
      </c>
      <c r="D15" s="17"/>
      <c r="E15" s="17"/>
      <c r="F15" s="17"/>
      <c r="G15" s="17"/>
      <c r="H15" s="36">
        <f t="shared" si="5"/>
        <v>0</v>
      </c>
      <c r="I15" s="17"/>
      <c r="J15" s="17"/>
      <c r="K15" s="17"/>
      <c r="L15" s="17"/>
      <c r="M15" s="36">
        <f t="shared" si="6"/>
        <v>0</v>
      </c>
      <c r="N15" s="17"/>
      <c r="O15" s="17"/>
      <c r="P15" s="17"/>
      <c r="Q15" s="17"/>
      <c r="R15" s="36">
        <f t="shared" si="7"/>
        <v>0</v>
      </c>
      <c r="S15" s="4"/>
      <c r="T15" s="4"/>
      <c r="U15" s="4"/>
      <c r="V15" s="4"/>
      <c r="W15" s="4"/>
      <c r="X15" s="4"/>
      <c r="Y15" s="4"/>
      <c r="Z15" s="4"/>
    </row>
    <row r="16" ht="12.75" customHeight="1">
      <c r="A16" s="15" t="s">
        <v>30</v>
      </c>
      <c r="B16" s="16" t="s">
        <v>31</v>
      </c>
      <c r="C16" s="35">
        <f t="shared" si="4"/>
        <v>0</v>
      </c>
      <c r="D16" s="17"/>
      <c r="E16" s="17"/>
      <c r="F16" s="17"/>
      <c r="G16" s="17"/>
      <c r="H16" s="36">
        <f t="shared" si="5"/>
        <v>0</v>
      </c>
      <c r="I16" s="17"/>
      <c r="J16" s="17"/>
      <c r="K16" s="17"/>
      <c r="L16" s="17"/>
      <c r="M16" s="36">
        <f t="shared" si="6"/>
        <v>0</v>
      </c>
      <c r="N16" s="17"/>
      <c r="O16" s="17"/>
      <c r="P16" s="17"/>
      <c r="Q16" s="17"/>
      <c r="R16" s="36">
        <f t="shared" si="7"/>
        <v>0</v>
      </c>
      <c r="S16" s="4"/>
      <c r="T16" s="4"/>
      <c r="U16" s="4"/>
      <c r="V16" s="4"/>
      <c r="W16" s="4"/>
      <c r="X16" s="4"/>
      <c r="Y16" s="4"/>
      <c r="Z16" s="4"/>
    </row>
    <row r="17" ht="12.75" customHeight="1">
      <c r="A17" s="15" t="s">
        <v>32</v>
      </c>
      <c r="B17" s="16" t="s">
        <v>33</v>
      </c>
      <c r="C17" s="35">
        <f t="shared" si="4"/>
        <v>5.28</v>
      </c>
      <c r="D17" s="17"/>
      <c r="E17" s="19">
        <v>5.28</v>
      </c>
      <c r="F17" s="17"/>
      <c r="G17" s="17"/>
      <c r="H17" s="36">
        <f t="shared" si="5"/>
        <v>5.28</v>
      </c>
      <c r="I17" s="17"/>
      <c r="J17" s="17"/>
      <c r="K17" s="17"/>
      <c r="L17" s="17"/>
      <c r="M17" s="36">
        <f t="shared" si="6"/>
        <v>0</v>
      </c>
      <c r="N17" s="17"/>
      <c r="O17" s="17"/>
      <c r="P17" s="17"/>
      <c r="Q17" s="17"/>
      <c r="R17" s="36">
        <f t="shared" si="7"/>
        <v>0</v>
      </c>
      <c r="S17" s="4"/>
      <c r="T17" s="4"/>
      <c r="U17" s="4"/>
      <c r="V17" s="4"/>
      <c r="W17" s="4"/>
      <c r="X17" s="4"/>
      <c r="Y17" s="4"/>
      <c r="Z17" s="4"/>
    </row>
    <row r="18" ht="12.75" customHeight="1">
      <c r="A18" s="15" t="s">
        <v>34</v>
      </c>
      <c r="B18" s="16" t="s">
        <v>35</v>
      </c>
      <c r="C18" s="35">
        <f t="shared" si="4"/>
        <v>0</v>
      </c>
      <c r="D18" s="17"/>
      <c r="E18" s="17"/>
      <c r="F18" s="17"/>
      <c r="G18" s="17"/>
      <c r="H18" s="36">
        <f t="shared" si="5"/>
        <v>0</v>
      </c>
      <c r="I18" s="17"/>
      <c r="J18" s="17"/>
      <c r="K18" s="17"/>
      <c r="L18" s="17"/>
      <c r="M18" s="36">
        <f t="shared" si="6"/>
        <v>0</v>
      </c>
      <c r="N18" s="17"/>
      <c r="O18" s="17"/>
      <c r="P18" s="17"/>
      <c r="Q18" s="17"/>
      <c r="R18" s="36">
        <f t="shared" si="7"/>
        <v>0</v>
      </c>
      <c r="S18" s="4"/>
      <c r="T18" s="4"/>
      <c r="U18" s="4"/>
      <c r="V18" s="4"/>
      <c r="W18" s="4"/>
      <c r="X18" s="4"/>
      <c r="Y18" s="4"/>
      <c r="Z18" s="4"/>
    </row>
    <row r="19" ht="12.75" customHeight="1">
      <c r="A19" s="15" t="s">
        <v>36</v>
      </c>
      <c r="B19" s="16" t="s">
        <v>37</v>
      </c>
      <c r="C19" s="35">
        <f t="shared" si="4"/>
        <v>0</v>
      </c>
      <c r="D19" s="17"/>
      <c r="E19" s="17"/>
      <c r="F19" s="17"/>
      <c r="G19" s="17"/>
      <c r="H19" s="36">
        <f t="shared" si="5"/>
        <v>0</v>
      </c>
      <c r="I19" s="17"/>
      <c r="J19" s="17"/>
      <c r="K19" s="17"/>
      <c r="L19" s="17"/>
      <c r="M19" s="36">
        <f t="shared" si="6"/>
        <v>0</v>
      </c>
      <c r="N19" s="17"/>
      <c r="O19" s="17"/>
      <c r="P19" s="17"/>
      <c r="Q19" s="17"/>
      <c r="R19" s="36">
        <f t="shared" si="7"/>
        <v>0</v>
      </c>
      <c r="S19" s="4"/>
      <c r="T19" s="4"/>
      <c r="U19" s="4"/>
      <c r="V19" s="4"/>
      <c r="W19" s="4"/>
      <c r="X19" s="4"/>
      <c r="Y19" s="4"/>
      <c r="Z19" s="4"/>
    </row>
    <row r="20" ht="12.75" customHeight="1">
      <c r="A20" s="15" t="s">
        <v>38</v>
      </c>
      <c r="B20" s="16" t="s">
        <v>39</v>
      </c>
      <c r="C20" s="35">
        <f t="shared" si="4"/>
        <v>0</v>
      </c>
      <c r="D20" s="17"/>
      <c r="E20" s="17"/>
      <c r="F20" s="17"/>
      <c r="G20" s="17"/>
      <c r="H20" s="36">
        <f t="shared" si="5"/>
        <v>0</v>
      </c>
      <c r="I20" s="17"/>
      <c r="J20" s="17"/>
      <c r="K20" s="17"/>
      <c r="L20" s="17"/>
      <c r="M20" s="36">
        <f t="shared" si="6"/>
        <v>0</v>
      </c>
      <c r="N20" s="17"/>
      <c r="O20" s="17"/>
      <c r="P20" s="17"/>
      <c r="Q20" s="17"/>
      <c r="R20" s="36">
        <f t="shared" si="7"/>
        <v>0</v>
      </c>
      <c r="S20" s="4"/>
      <c r="T20" s="4"/>
      <c r="U20" s="4"/>
      <c r="V20" s="4"/>
      <c r="W20" s="4"/>
      <c r="X20" s="4"/>
      <c r="Y20" s="4"/>
      <c r="Z20" s="4"/>
    </row>
    <row r="21" ht="12.75" customHeight="1">
      <c r="A21" s="15" t="s">
        <v>40</v>
      </c>
      <c r="B21" s="16" t="s">
        <v>41</v>
      </c>
      <c r="C21" s="35">
        <f t="shared" si="4"/>
        <v>1.15</v>
      </c>
      <c r="D21" s="19">
        <v>1.15</v>
      </c>
      <c r="E21" s="17"/>
      <c r="F21" s="17"/>
      <c r="G21" s="17"/>
      <c r="H21" s="36">
        <f t="shared" si="5"/>
        <v>1.15</v>
      </c>
      <c r="I21" s="17"/>
      <c r="J21" s="17"/>
      <c r="K21" s="17"/>
      <c r="L21" s="17"/>
      <c r="M21" s="36">
        <f t="shared" si="6"/>
        <v>0</v>
      </c>
      <c r="N21" s="17"/>
      <c r="O21" s="17"/>
      <c r="P21" s="17"/>
      <c r="Q21" s="17"/>
      <c r="R21" s="36">
        <f t="shared" si="7"/>
        <v>0</v>
      </c>
      <c r="S21" s="4"/>
      <c r="T21" s="4"/>
      <c r="U21" s="4"/>
      <c r="V21" s="4"/>
      <c r="W21" s="4"/>
      <c r="X21" s="4"/>
      <c r="Y21" s="4"/>
      <c r="Z21" s="4"/>
    </row>
    <row r="22" ht="12.75" customHeight="1">
      <c r="A22" s="15" t="s">
        <v>42</v>
      </c>
      <c r="B22" s="16" t="s">
        <v>43</v>
      </c>
      <c r="C22" s="35">
        <f t="shared" si="4"/>
        <v>0</v>
      </c>
      <c r="D22" s="17"/>
      <c r="E22" s="17"/>
      <c r="F22" s="17"/>
      <c r="G22" s="17"/>
      <c r="H22" s="36">
        <f t="shared" si="5"/>
        <v>0</v>
      </c>
      <c r="I22" s="17"/>
      <c r="J22" s="17"/>
      <c r="K22" s="17"/>
      <c r="L22" s="17"/>
      <c r="M22" s="36">
        <f t="shared" si="6"/>
        <v>0</v>
      </c>
      <c r="N22" s="17"/>
      <c r="O22" s="17"/>
      <c r="P22" s="17"/>
      <c r="Q22" s="17"/>
      <c r="R22" s="36">
        <f t="shared" si="7"/>
        <v>0</v>
      </c>
      <c r="S22" s="4"/>
      <c r="T22" s="4"/>
      <c r="U22" s="4"/>
      <c r="V22" s="4"/>
      <c r="W22" s="4"/>
      <c r="X22" s="4"/>
      <c r="Y22" s="4"/>
      <c r="Z22" s="4"/>
    </row>
    <row r="23" ht="12.75" customHeight="1">
      <c r="A23" s="15" t="s">
        <v>44</v>
      </c>
      <c r="B23" s="16" t="s">
        <v>45</v>
      </c>
      <c r="C23" s="35">
        <f t="shared" si="4"/>
        <v>12.66</v>
      </c>
      <c r="D23" s="17"/>
      <c r="E23" s="17"/>
      <c r="F23" s="17"/>
      <c r="G23" s="17"/>
      <c r="H23" s="36">
        <f t="shared" si="5"/>
        <v>0</v>
      </c>
      <c r="I23" s="17"/>
      <c r="J23" s="19">
        <v>8.44</v>
      </c>
      <c r="K23" s="17"/>
      <c r="L23" s="17"/>
      <c r="M23" s="36">
        <f t="shared" si="6"/>
        <v>8.44</v>
      </c>
      <c r="N23" s="17"/>
      <c r="O23" s="19">
        <v>4.22</v>
      </c>
      <c r="P23" s="17"/>
      <c r="Q23" s="17"/>
      <c r="R23" s="36">
        <f t="shared" si="7"/>
        <v>4.22</v>
      </c>
      <c r="S23" s="4"/>
      <c r="T23" s="4"/>
      <c r="U23" s="4"/>
      <c r="V23" s="4"/>
      <c r="W23" s="4"/>
      <c r="X23" s="4"/>
      <c r="Y23" s="4"/>
      <c r="Z23" s="4"/>
    </row>
    <row r="24" ht="12.75" customHeight="1">
      <c r="A24" s="12" t="s">
        <v>46</v>
      </c>
      <c r="B24" s="13" t="s">
        <v>47</v>
      </c>
      <c r="C24" s="14">
        <f t="shared" ref="C24:R24" si="8">SUM(C25:C26)</f>
        <v>0</v>
      </c>
      <c r="D24" s="14">
        <f t="shared" si="8"/>
        <v>0</v>
      </c>
      <c r="E24" s="14">
        <f t="shared" si="8"/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8"/>
        <v>0</v>
      </c>
      <c r="P24" s="14">
        <f t="shared" si="8"/>
        <v>0</v>
      </c>
      <c r="Q24" s="14">
        <f t="shared" si="8"/>
        <v>0</v>
      </c>
      <c r="R24" s="14">
        <f t="shared" si="8"/>
        <v>0</v>
      </c>
      <c r="S24" s="4"/>
      <c r="T24" s="4"/>
      <c r="U24" s="4"/>
      <c r="V24" s="4"/>
      <c r="W24" s="4"/>
      <c r="X24" s="4"/>
      <c r="Y24" s="4"/>
      <c r="Z24" s="4"/>
    </row>
    <row r="25" ht="12.75" customHeight="1">
      <c r="A25" s="15" t="s">
        <v>48</v>
      </c>
      <c r="B25" s="16" t="s">
        <v>49</v>
      </c>
      <c r="C25" s="35">
        <f t="shared" ref="C25:C26" si="9">H25+M25+R25</f>
        <v>0</v>
      </c>
      <c r="D25" s="17"/>
      <c r="E25" s="17"/>
      <c r="F25" s="17"/>
      <c r="G25" s="17"/>
      <c r="H25" s="36">
        <f t="shared" ref="H25:H26" si="10">SUM(D25:G25)</f>
        <v>0</v>
      </c>
      <c r="I25" s="17"/>
      <c r="J25" s="17"/>
      <c r="K25" s="17"/>
      <c r="L25" s="17"/>
      <c r="M25" s="36">
        <f t="shared" ref="M25:M26" si="11">SUM(I25:L25)</f>
        <v>0</v>
      </c>
      <c r="N25" s="17"/>
      <c r="O25" s="17"/>
      <c r="P25" s="17"/>
      <c r="Q25" s="17"/>
      <c r="R25" s="36">
        <f t="shared" ref="R25:R26" si="12">SUM(N25:Q25)</f>
        <v>0</v>
      </c>
      <c r="S25" s="4"/>
      <c r="T25" s="4"/>
      <c r="U25" s="4"/>
      <c r="V25" s="4"/>
      <c r="W25" s="4"/>
      <c r="X25" s="4"/>
      <c r="Y25" s="4"/>
      <c r="Z25" s="4"/>
    </row>
    <row r="26" ht="12.75" customHeight="1">
      <c r="A26" s="15" t="s">
        <v>50</v>
      </c>
      <c r="B26" s="16" t="s">
        <v>51</v>
      </c>
      <c r="C26" s="35">
        <f t="shared" si="9"/>
        <v>0</v>
      </c>
      <c r="D26" s="17"/>
      <c r="E26" s="17"/>
      <c r="F26" s="17"/>
      <c r="G26" s="17"/>
      <c r="H26" s="36">
        <f t="shared" si="10"/>
        <v>0</v>
      </c>
      <c r="I26" s="17"/>
      <c r="J26" s="17"/>
      <c r="K26" s="17"/>
      <c r="L26" s="17"/>
      <c r="M26" s="36">
        <f t="shared" si="11"/>
        <v>0</v>
      </c>
      <c r="N26" s="17"/>
      <c r="O26" s="17"/>
      <c r="P26" s="17"/>
      <c r="Q26" s="17"/>
      <c r="R26" s="36">
        <f t="shared" si="12"/>
        <v>0</v>
      </c>
      <c r="S26" s="4"/>
      <c r="T26" s="4"/>
      <c r="U26" s="4"/>
      <c r="V26" s="4"/>
      <c r="W26" s="4"/>
      <c r="X26" s="4"/>
      <c r="Y26" s="4"/>
      <c r="Z26" s="4"/>
    </row>
    <row r="27" ht="12.75" customHeight="1">
      <c r="A27" s="12" t="s">
        <v>52</v>
      </c>
      <c r="B27" s="13" t="s">
        <v>53</v>
      </c>
      <c r="C27" s="14">
        <f t="shared" ref="C27:R27" si="13">SUM(C28:C38)</f>
        <v>8.5915</v>
      </c>
      <c r="D27" s="14">
        <f t="shared" si="13"/>
        <v>0</v>
      </c>
      <c r="E27" s="14">
        <f t="shared" si="13"/>
        <v>2.641</v>
      </c>
      <c r="F27" s="14">
        <f t="shared" si="13"/>
        <v>1.4035</v>
      </c>
      <c r="G27" s="14">
        <f t="shared" si="13"/>
        <v>1.3535</v>
      </c>
      <c r="H27" s="14">
        <f t="shared" si="13"/>
        <v>5.398</v>
      </c>
      <c r="I27" s="14">
        <f t="shared" si="13"/>
        <v>0</v>
      </c>
      <c r="J27" s="14">
        <f t="shared" si="13"/>
        <v>1.469</v>
      </c>
      <c r="K27" s="14">
        <f t="shared" si="13"/>
        <v>0.732</v>
      </c>
      <c r="L27" s="14">
        <f t="shared" si="13"/>
        <v>0.732</v>
      </c>
      <c r="M27" s="14">
        <f t="shared" si="13"/>
        <v>2.933</v>
      </c>
      <c r="N27" s="14">
        <f t="shared" si="13"/>
        <v>0</v>
      </c>
      <c r="O27" s="14">
        <f t="shared" si="13"/>
        <v>0.13025</v>
      </c>
      <c r="P27" s="14">
        <f t="shared" si="13"/>
        <v>0.065125</v>
      </c>
      <c r="Q27" s="14">
        <f t="shared" si="13"/>
        <v>0.065125</v>
      </c>
      <c r="R27" s="14">
        <f t="shared" si="13"/>
        <v>0.2605</v>
      </c>
      <c r="S27" s="4"/>
      <c r="T27" s="4"/>
      <c r="U27" s="4"/>
      <c r="V27" s="4"/>
      <c r="W27" s="4"/>
      <c r="X27" s="4"/>
      <c r="Y27" s="4"/>
      <c r="Z27" s="4"/>
    </row>
    <row r="28" ht="12.75" customHeight="1">
      <c r="A28" s="15" t="s">
        <v>54</v>
      </c>
      <c r="B28" s="16" t="s">
        <v>55</v>
      </c>
      <c r="C28" s="35">
        <f t="shared" ref="C28:C38" si="14">H28+M28+R28</f>
        <v>0</v>
      </c>
      <c r="D28" s="17"/>
      <c r="E28" s="17"/>
      <c r="F28" s="17"/>
      <c r="G28" s="17"/>
      <c r="H28" s="36">
        <f t="shared" ref="H28:H38" si="15">SUM(D28:G28)</f>
        <v>0</v>
      </c>
      <c r="I28" s="17"/>
      <c r="J28" s="17"/>
      <c r="K28" s="17"/>
      <c r="L28" s="17"/>
      <c r="M28" s="36">
        <f t="shared" ref="M28:M38" si="16">SUM(I28:L28)</f>
        <v>0</v>
      </c>
      <c r="N28" s="17"/>
      <c r="O28" s="17"/>
      <c r="P28" s="17"/>
      <c r="Q28" s="17"/>
      <c r="R28" s="36">
        <f t="shared" ref="R28:R38" si="17">SUM(N28:Q28)</f>
        <v>0</v>
      </c>
      <c r="S28" s="4"/>
      <c r="T28" s="4"/>
      <c r="U28" s="4"/>
      <c r="V28" s="4"/>
      <c r="W28" s="4"/>
      <c r="X28" s="4"/>
      <c r="Y28" s="4"/>
      <c r="Z28" s="4"/>
    </row>
    <row r="29" ht="12.75" customHeight="1">
      <c r="A29" s="15" t="s">
        <v>56</v>
      </c>
      <c r="B29" s="16" t="s">
        <v>57</v>
      </c>
      <c r="C29" s="35">
        <f t="shared" si="14"/>
        <v>0</v>
      </c>
      <c r="D29" s="17"/>
      <c r="E29" s="17"/>
      <c r="F29" s="17"/>
      <c r="G29" s="17"/>
      <c r="H29" s="36">
        <f t="shared" si="15"/>
        <v>0</v>
      </c>
      <c r="I29" s="17"/>
      <c r="J29" s="17"/>
      <c r="K29" s="17"/>
      <c r="L29" s="17"/>
      <c r="M29" s="36">
        <f t="shared" si="16"/>
        <v>0</v>
      </c>
      <c r="N29" s="17"/>
      <c r="O29" s="17"/>
      <c r="P29" s="17"/>
      <c r="Q29" s="17"/>
      <c r="R29" s="36">
        <f t="shared" si="17"/>
        <v>0</v>
      </c>
      <c r="S29" s="4"/>
      <c r="T29" s="4"/>
      <c r="U29" s="4"/>
      <c r="V29" s="4"/>
      <c r="W29" s="4"/>
      <c r="X29" s="4"/>
      <c r="Y29" s="4"/>
      <c r="Z29" s="4"/>
    </row>
    <row r="30" ht="12.75" customHeight="1">
      <c r="A30" s="15" t="s">
        <v>58</v>
      </c>
      <c r="B30" s="16" t="s">
        <v>59</v>
      </c>
      <c r="C30" s="35">
        <f t="shared" si="14"/>
        <v>0</v>
      </c>
      <c r="D30" s="17"/>
      <c r="E30" s="17"/>
      <c r="F30" s="17"/>
      <c r="G30" s="17"/>
      <c r="H30" s="36">
        <f t="shared" si="15"/>
        <v>0</v>
      </c>
      <c r="I30" s="17"/>
      <c r="J30" s="17"/>
      <c r="K30" s="17"/>
      <c r="L30" s="17"/>
      <c r="M30" s="36">
        <f t="shared" si="16"/>
        <v>0</v>
      </c>
      <c r="N30" s="17"/>
      <c r="O30" s="17"/>
      <c r="P30" s="17"/>
      <c r="Q30" s="17"/>
      <c r="R30" s="36">
        <f t="shared" si="17"/>
        <v>0</v>
      </c>
      <c r="S30" s="4"/>
      <c r="T30" s="4"/>
      <c r="U30" s="4"/>
      <c r="V30" s="4"/>
      <c r="W30" s="4"/>
      <c r="X30" s="4"/>
      <c r="Y30" s="4"/>
      <c r="Z30" s="4"/>
    </row>
    <row r="31" ht="12.75" customHeight="1">
      <c r="A31" s="15" t="s">
        <v>60</v>
      </c>
      <c r="B31" s="16" t="s">
        <v>61</v>
      </c>
      <c r="C31" s="35">
        <f t="shared" si="14"/>
        <v>3.145</v>
      </c>
      <c r="D31" s="17"/>
      <c r="E31" s="19">
        <v>0.4</v>
      </c>
      <c r="F31" s="19">
        <v>0.2</v>
      </c>
      <c r="G31" s="19">
        <v>0.2</v>
      </c>
      <c r="H31" s="36">
        <f t="shared" si="15"/>
        <v>0.8</v>
      </c>
      <c r="I31" s="17"/>
      <c r="J31" s="19">
        <v>1.175</v>
      </c>
      <c r="K31" s="19">
        <v>0.585</v>
      </c>
      <c r="L31" s="19">
        <v>0.585</v>
      </c>
      <c r="M31" s="36">
        <f t="shared" si="16"/>
        <v>2.345</v>
      </c>
      <c r="N31" s="17"/>
      <c r="O31" s="17"/>
      <c r="P31" s="17"/>
      <c r="Q31" s="17"/>
      <c r="R31" s="36">
        <f t="shared" si="17"/>
        <v>0</v>
      </c>
      <c r="S31" s="4"/>
      <c r="T31" s="4"/>
      <c r="U31" s="4"/>
      <c r="V31" s="4"/>
      <c r="W31" s="4"/>
      <c r="X31" s="4"/>
      <c r="Y31" s="4"/>
      <c r="Z31" s="4"/>
    </row>
    <row r="32" ht="12.75" customHeight="1">
      <c r="A32" s="15" t="s">
        <v>62</v>
      </c>
      <c r="B32" s="16" t="s">
        <v>63</v>
      </c>
      <c r="C32" s="35">
        <f t="shared" si="14"/>
        <v>1.0465</v>
      </c>
      <c r="D32" s="17"/>
      <c r="E32" s="19">
        <v>0.066</v>
      </c>
      <c r="F32" s="19">
        <v>0.066</v>
      </c>
      <c r="G32" s="19">
        <v>0.066</v>
      </c>
      <c r="H32" s="36">
        <f t="shared" si="15"/>
        <v>0.198</v>
      </c>
      <c r="I32" s="17"/>
      <c r="J32" s="19">
        <v>0.294</v>
      </c>
      <c r="K32" s="19">
        <v>0.147</v>
      </c>
      <c r="L32" s="19">
        <v>0.147</v>
      </c>
      <c r="M32" s="36">
        <f t="shared" si="16"/>
        <v>0.588</v>
      </c>
      <c r="N32" s="17"/>
      <c r="O32" s="19">
        <v>0.13025</v>
      </c>
      <c r="P32" s="19">
        <v>0.065125</v>
      </c>
      <c r="Q32" s="19">
        <v>0.065125</v>
      </c>
      <c r="R32" s="36">
        <f t="shared" si="17"/>
        <v>0.2605</v>
      </c>
      <c r="S32" s="4"/>
      <c r="T32" s="4"/>
      <c r="U32" s="4"/>
      <c r="V32" s="4"/>
      <c r="W32" s="4"/>
      <c r="X32" s="4"/>
      <c r="Y32" s="4"/>
      <c r="Z32" s="4"/>
    </row>
    <row r="33" ht="12.75" customHeight="1">
      <c r="A33" s="15" t="s">
        <v>64</v>
      </c>
      <c r="B33" s="16" t="s">
        <v>65</v>
      </c>
      <c r="C33" s="35">
        <f t="shared" si="14"/>
        <v>0.05</v>
      </c>
      <c r="D33" s="17"/>
      <c r="E33" s="17"/>
      <c r="F33" s="19">
        <v>0.05</v>
      </c>
      <c r="G33" s="17"/>
      <c r="H33" s="36">
        <f t="shared" si="15"/>
        <v>0.05</v>
      </c>
      <c r="I33" s="17"/>
      <c r="J33" s="17"/>
      <c r="K33" s="17"/>
      <c r="L33" s="17"/>
      <c r="M33" s="36">
        <f t="shared" si="16"/>
        <v>0</v>
      </c>
      <c r="N33" s="17"/>
      <c r="O33" s="17"/>
      <c r="P33" s="17"/>
      <c r="Q33" s="17"/>
      <c r="R33" s="36">
        <f t="shared" si="17"/>
        <v>0</v>
      </c>
      <c r="S33" s="4"/>
      <c r="T33" s="4"/>
      <c r="U33" s="4"/>
      <c r="V33" s="4"/>
      <c r="W33" s="4"/>
      <c r="X33" s="4"/>
      <c r="Y33" s="4"/>
      <c r="Z33" s="4"/>
    </row>
    <row r="34" ht="12.75" customHeight="1">
      <c r="A34" s="15" t="s">
        <v>66</v>
      </c>
      <c r="B34" s="16" t="s">
        <v>67</v>
      </c>
      <c r="C34" s="35">
        <f t="shared" si="14"/>
        <v>0</v>
      </c>
      <c r="D34" s="17"/>
      <c r="E34" s="17"/>
      <c r="F34" s="17"/>
      <c r="G34" s="17"/>
      <c r="H34" s="36">
        <f t="shared" si="15"/>
        <v>0</v>
      </c>
      <c r="I34" s="17"/>
      <c r="J34" s="17"/>
      <c r="K34" s="17"/>
      <c r="L34" s="17"/>
      <c r="M34" s="36">
        <f t="shared" si="16"/>
        <v>0</v>
      </c>
      <c r="N34" s="17"/>
      <c r="O34" s="17"/>
      <c r="P34" s="17"/>
      <c r="Q34" s="17"/>
      <c r="R34" s="36">
        <f t="shared" si="17"/>
        <v>0</v>
      </c>
      <c r="S34" s="4"/>
      <c r="T34" s="4"/>
      <c r="U34" s="4"/>
      <c r="V34" s="4"/>
      <c r="W34" s="4"/>
      <c r="X34" s="4"/>
      <c r="Y34" s="4"/>
      <c r="Z34" s="4"/>
    </row>
    <row r="35" ht="12.75" customHeight="1">
      <c r="A35" s="15" t="s">
        <v>68</v>
      </c>
      <c r="B35" s="16" t="s">
        <v>17</v>
      </c>
      <c r="C35" s="35">
        <f t="shared" si="14"/>
        <v>1.45</v>
      </c>
      <c r="D35" s="17"/>
      <c r="E35" s="19">
        <v>0.725</v>
      </c>
      <c r="F35" s="19">
        <v>0.3625</v>
      </c>
      <c r="G35" s="19">
        <v>0.3625</v>
      </c>
      <c r="H35" s="36">
        <f t="shared" si="15"/>
        <v>1.45</v>
      </c>
      <c r="I35" s="17"/>
      <c r="J35" s="17"/>
      <c r="K35" s="17"/>
      <c r="L35" s="17"/>
      <c r="M35" s="36">
        <f t="shared" si="16"/>
        <v>0</v>
      </c>
      <c r="N35" s="17"/>
      <c r="O35" s="17"/>
      <c r="P35" s="17"/>
      <c r="Q35" s="17"/>
      <c r="R35" s="36">
        <f t="shared" si="17"/>
        <v>0</v>
      </c>
      <c r="S35" s="4"/>
      <c r="T35" s="4"/>
      <c r="U35" s="4"/>
      <c r="V35" s="4"/>
      <c r="W35" s="4"/>
      <c r="X35" s="4"/>
      <c r="Y35" s="4"/>
      <c r="Z35" s="4"/>
    </row>
    <row r="36" ht="12.75" customHeight="1">
      <c r="A36" s="15" t="s">
        <v>69</v>
      </c>
      <c r="B36" s="16" t="s">
        <v>19</v>
      </c>
      <c r="C36" s="35">
        <f t="shared" si="14"/>
        <v>2.9</v>
      </c>
      <c r="D36" s="17"/>
      <c r="E36" s="19">
        <v>1.45</v>
      </c>
      <c r="F36" s="19">
        <v>0.725</v>
      </c>
      <c r="G36" s="19">
        <v>0.725</v>
      </c>
      <c r="H36" s="36">
        <f t="shared" si="15"/>
        <v>2.9</v>
      </c>
      <c r="I36" s="17"/>
      <c r="J36" s="17"/>
      <c r="K36" s="17"/>
      <c r="L36" s="17"/>
      <c r="M36" s="36">
        <f t="shared" si="16"/>
        <v>0</v>
      </c>
      <c r="N36" s="17"/>
      <c r="O36" s="17"/>
      <c r="P36" s="17"/>
      <c r="Q36" s="17"/>
      <c r="R36" s="36">
        <f t="shared" si="17"/>
        <v>0</v>
      </c>
      <c r="S36" s="4"/>
      <c r="T36" s="4"/>
      <c r="U36" s="4"/>
      <c r="V36" s="4"/>
      <c r="W36" s="4"/>
      <c r="X36" s="4"/>
      <c r="Y36" s="4"/>
      <c r="Z36" s="4"/>
    </row>
    <row r="37" ht="12.75" customHeight="1">
      <c r="A37" s="15" t="s">
        <v>70</v>
      </c>
      <c r="B37" s="16" t="s">
        <v>71</v>
      </c>
      <c r="C37" s="35">
        <f t="shared" si="14"/>
        <v>0</v>
      </c>
      <c r="D37" s="17"/>
      <c r="E37" s="17"/>
      <c r="F37" s="17"/>
      <c r="G37" s="17"/>
      <c r="H37" s="36">
        <f t="shared" si="15"/>
        <v>0</v>
      </c>
      <c r="I37" s="17"/>
      <c r="J37" s="17"/>
      <c r="K37" s="17"/>
      <c r="L37" s="17"/>
      <c r="M37" s="36">
        <f t="shared" si="16"/>
        <v>0</v>
      </c>
      <c r="N37" s="17"/>
      <c r="O37" s="17"/>
      <c r="P37" s="17"/>
      <c r="Q37" s="17"/>
      <c r="R37" s="36">
        <f t="shared" si="17"/>
        <v>0</v>
      </c>
      <c r="S37" s="4"/>
      <c r="T37" s="4"/>
      <c r="U37" s="4"/>
      <c r="V37" s="4"/>
      <c r="W37" s="4"/>
      <c r="X37" s="4"/>
      <c r="Y37" s="4"/>
      <c r="Z37" s="4"/>
    </row>
    <row r="38" ht="12.75" customHeight="1">
      <c r="A38" s="15" t="s">
        <v>72</v>
      </c>
      <c r="B38" s="16" t="s">
        <v>45</v>
      </c>
      <c r="C38" s="35">
        <f t="shared" si="14"/>
        <v>0</v>
      </c>
      <c r="D38" s="17"/>
      <c r="E38" s="17"/>
      <c r="F38" s="17"/>
      <c r="G38" s="17"/>
      <c r="H38" s="36">
        <f t="shared" si="15"/>
        <v>0</v>
      </c>
      <c r="I38" s="17"/>
      <c r="J38" s="17"/>
      <c r="K38" s="17"/>
      <c r="L38" s="17"/>
      <c r="M38" s="36">
        <f t="shared" si="16"/>
        <v>0</v>
      </c>
      <c r="N38" s="17"/>
      <c r="O38" s="17"/>
      <c r="P38" s="17"/>
      <c r="Q38" s="17"/>
      <c r="R38" s="36">
        <f t="shared" si="17"/>
        <v>0</v>
      </c>
      <c r="S38" s="4"/>
      <c r="T38" s="4"/>
      <c r="U38" s="4"/>
      <c r="V38" s="4"/>
      <c r="W38" s="4"/>
      <c r="X38" s="4"/>
      <c r="Y38" s="4"/>
      <c r="Z38" s="4"/>
    </row>
    <row r="39" ht="12.75" customHeight="1">
      <c r="A39" s="12" t="s">
        <v>73</v>
      </c>
      <c r="B39" s="13" t="s">
        <v>74</v>
      </c>
      <c r="C39" s="14">
        <f t="shared" ref="C39:R39" si="18">SUM(C40:C42)</f>
        <v>12.2251</v>
      </c>
      <c r="D39" s="14">
        <f t="shared" si="18"/>
        <v>2.883775</v>
      </c>
      <c r="E39" s="14">
        <f t="shared" si="18"/>
        <v>2.883775</v>
      </c>
      <c r="F39" s="14">
        <f t="shared" si="18"/>
        <v>2.883775</v>
      </c>
      <c r="G39" s="14">
        <f t="shared" si="18"/>
        <v>2.883775</v>
      </c>
      <c r="H39" s="14">
        <f t="shared" si="18"/>
        <v>11.5351</v>
      </c>
      <c r="I39" s="14">
        <f t="shared" si="18"/>
        <v>0.09</v>
      </c>
      <c r="J39" s="14">
        <f t="shared" si="18"/>
        <v>0.09</v>
      </c>
      <c r="K39" s="14">
        <f t="shared" si="18"/>
        <v>0.09</v>
      </c>
      <c r="L39" s="14">
        <f t="shared" si="18"/>
        <v>0.09</v>
      </c>
      <c r="M39" s="14">
        <f t="shared" si="18"/>
        <v>0.36</v>
      </c>
      <c r="N39" s="14">
        <f t="shared" si="18"/>
        <v>0.0825</v>
      </c>
      <c r="O39" s="14">
        <f t="shared" si="18"/>
        <v>0.0825</v>
      </c>
      <c r="P39" s="14">
        <f t="shared" si="18"/>
        <v>0.0825</v>
      </c>
      <c r="Q39" s="14">
        <f t="shared" si="18"/>
        <v>0.0825</v>
      </c>
      <c r="R39" s="14">
        <f t="shared" si="18"/>
        <v>0.33</v>
      </c>
      <c r="S39" s="4"/>
      <c r="T39" s="4"/>
      <c r="U39" s="4"/>
      <c r="V39" s="4"/>
      <c r="W39" s="4"/>
      <c r="X39" s="4"/>
      <c r="Y39" s="4"/>
      <c r="Z39" s="4"/>
    </row>
    <row r="40" ht="12.75" customHeight="1">
      <c r="A40" s="15">
        <v>32.0</v>
      </c>
      <c r="B40" s="16" t="s">
        <v>75</v>
      </c>
      <c r="C40" s="35">
        <f t="shared" ref="C40:C42" si="19">H40+M40+R40</f>
        <v>12.2251</v>
      </c>
      <c r="D40" s="41">
        <v>2.883775</v>
      </c>
      <c r="E40" s="41">
        <v>2.883775</v>
      </c>
      <c r="F40" s="41">
        <v>2.883775</v>
      </c>
      <c r="G40" s="41">
        <v>2.883775</v>
      </c>
      <c r="H40" s="36">
        <f t="shared" ref="H40:H42" si="20">SUM(D40:G40)</f>
        <v>11.5351</v>
      </c>
      <c r="I40" s="27">
        <v>0.09</v>
      </c>
      <c r="J40" s="27">
        <v>0.09</v>
      </c>
      <c r="K40" s="27">
        <v>0.09</v>
      </c>
      <c r="L40" s="27">
        <v>0.09</v>
      </c>
      <c r="M40" s="36">
        <f t="shared" ref="M40:M42" si="21">SUM(I40:L40)</f>
        <v>0.36</v>
      </c>
      <c r="N40" s="40">
        <v>0.0825</v>
      </c>
      <c r="O40" s="40">
        <v>0.0825</v>
      </c>
      <c r="P40" s="40">
        <v>0.0825</v>
      </c>
      <c r="Q40" s="40">
        <v>0.0825</v>
      </c>
      <c r="R40" s="36">
        <f t="shared" ref="R40:R42" si="22">SUM(N40:Q40)</f>
        <v>0.33</v>
      </c>
      <c r="S40" s="4"/>
      <c r="T40" s="4"/>
      <c r="U40" s="4"/>
      <c r="V40" s="4"/>
      <c r="W40" s="4"/>
      <c r="X40" s="4"/>
      <c r="Y40" s="4"/>
      <c r="Z40" s="4"/>
    </row>
    <row r="41" ht="12.75" customHeight="1">
      <c r="A41" s="15">
        <v>33.0</v>
      </c>
      <c r="B41" s="16" t="s">
        <v>76</v>
      </c>
      <c r="C41" s="35">
        <f t="shared" si="19"/>
        <v>0</v>
      </c>
      <c r="D41" s="17"/>
      <c r="E41" s="17"/>
      <c r="F41" s="17"/>
      <c r="G41" s="17"/>
      <c r="H41" s="36">
        <f t="shared" si="20"/>
        <v>0</v>
      </c>
      <c r="I41" s="17"/>
      <c r="J41" s="17"/>
      <c r="K41" s="17"/>
      <c r="L41" s="17"/>
      <c r="M41" s="36">
        <f t="shared" si="21"/>
        <v>0</v>
      </c>
      <c r="N41" s="17"/>
      <c r="O41" s="17"/>
      <c r="P41" s="17"/>
      <c r="Q41" s="17"/>
      <c r="R41" s="36">
        <f t="shared" si="22"/>
        <v>0</v>
      </c>
      <c r="S41" s="4"/>
      <c r="T41" s="4"/>
      <c r="U41" s="4"/>
      <c r="V41" s="4"/>
      <c r="W41" s="4"/>
      <c r="X41" s="4"/>
      <c r="Y41" s="4"/>
      <c r="Z41" s="4"/>
    </row>
    <row r="42" ht="12.75" customHeight="1">
      <c r="A42" s="15">
        <v>34.0</v>
      </c>
      <c r="B42" s="16" t="s">
        <v>77</v>
      </c>
      <c r="C42" s="35">
        <f t="shared" si="19"/>
        <v>0</v>
      </c>
      <c r="D42" s="17"/>
      <c r="E42" s="17"/>
      <c r="F42" s="17"/>
      <c r="G42" s="17"/>
      <c r="H42" s="36">
        <f t="shared" si="20"/>
        <v>0</v>
      </c>
      <c r="I42" s="17"/>
      <c r="J42" s="17"/>
      <c r="K42" s="17"/>
      <c r="L42" s="17"/>
      <c r="M42" s="36">
        <f t="shared" si="21"/>
        <v>0</v>
      </c>
      <c r="N42" s="17"/>
      <c r="O42" s="17"/>
      <c r="P42" s="17"/>
      <c r="Q42" s="17"/>
      <c r="R42" s="36">
        <f t="shared" si="22"/>
        <v>0</v>
      </c>
      <c r="S42" s="4"/>
      <c r="T42" s="4"/>
      <c r="U42" s="4"/>
      <c r="V42" s="4"/>
      <c r="W42" s="4"/>
      <c r="X42" s="4"/>
      <c r="Y42" s="4"/>
      <c r="Z42" s="4"/>
    </row>
    <row r="43" ht="12.75" customHeight="1">
      <c r="A43" s="12" t="s">
        <v>78</v>
      </c>
      <c r="B43" s="13" t="s">
        <v>79</v>
      </c>
      <c r="C43" s="14">
        <f t="shared" ref="C43:R43" si="23">SUM(C44:C50)</f>
        <v>0</v>
      </c>
      <c r="D43" s="14">
        <f t="shared" si="23"/>
        <v>0</v>
      </c>
      <c r="E43" s="14">
        <f t="shared" si="23"/>
        <v>0</v>
      </c>
      <c r="F43" s="14">
        <f t="shared" si="23"/>
        <v>0</v>
      </c>
      <c r="G43" s="14">
        <f t="shared" si="23"/>
        <v>0</v>
      </c>
      <c r="H43" s="14">
        <f t="shared" si="23"/>
        <v>0</v>
      </c>
      <c r="I43" s="14">
        <f t="shared" si="23"/>
        <v>0</v>
      </c>
      <c r="J43" s="14">
        <f t="shared" si="23"/>
        <v>0</v>
      </c>
      <c r="K43" s="14">
        <f t="shared" si="23"/>
        <v>0</v>
      </c>
      <c r="L43" s="14">
        <f t="shared" si="23"/>
        <v>0</v>
      </c>
      <c r="M43" s="14">
        <f t="shared" si="23"/>
        <v>0</v>
      </c>
      <c r="N43" s="14">
        <f t="shared" si="23"/>
        <v>0</v>
      </c>
      <c r="O43" s="14">
        <f t="shared" si="23"/>
        <v>0</v>
      </c>
      <c r="P43" s="14">
        <f t="shared" si="23"/>
        <v>0</v>
      </c>
      <c r="Q43" s="14">
        <f t="shared" si="23"/>
        <v>0</v>
      </c>
      <c r="R43" s="14">
        <f t="shared" si="23"/>
        <v>0</v>
      </c>
      <c r="S43" s="4"/>
      <c r="T43" s="4"/>
      <c r="U43" s="4"/>
      <c r="V43" s="4"/>
      <c r="W43" s="4"/>
      <c r="X43" s="4"/>
      <c r="Y43" s="4"/>
      <c r="Z43" s="4"/>
    </row>
    <row r="44" ht="12.75" customHeight="1">
      <c r="A44" s="18">
        <v>35.0</v>
      </c>
      <c r="B44" s="16" t="s">
        <v>80</v>
      </c>
      <c r="C44" s="35">
        <f t="shared" ref="C44:C50" si="24">H44+M44+R44</f>
        <v>0</v>
      </c>
      <c r="D44" s="17"/>
      <c r="E44" s="17"/>
      <c r="F44" s="17"/>
      <c r="G44" s="17"/>
      <c r="H44" s="36">
        <f t="shared" ref="H44:H50" si="25">SUM(D44:G44)</f>
        <v>0</v>
      </c>
      <c r="I44" s="17"/>
      <c r="J44" s="17"/>
      <c r="K44" s="17"/>
      <c r="L44" s="17"/>
      <c r="M44" s="36">
        <f t="shared" ref="M44:M50" si="26">SUM(I44:L44)</f>
        <v>0</v>
      </c>
      <c r="N44" s="17"/>
      <c r="O44" s="17"/>
      <c r="P44" s="17"/>
      <c r="Q44" s="17"/>
      <c r="R44" s="36">
        <f t="shared" ref="R44:R50" si="27">SUM(N44:Q44)</f>
        <v>0</v>
      </c>
      <c r="S44" s="4"/>
      <c r="T44" s="4"/>
      <c r="U44" s="4"/>
      <c r="V44" s="4"/>
      <c r="W44" s="4"/>
      <c r="X44" s="4"/>
      <c r="Y44" s="4"/>
      <c r="Z44" s="4"/>
    </row>
    <row r="45" ht="12.75" customHeight="1">
      <c r="A45" s="18">
        <v>36.0</v>
      </c>
      <c r="B45" s="16" t="s">
        <v>81</v>
      </c>
      <c r="C45" s="35">
        <f t="shared" si="24"/>
        <v>0</v>
      </c>
      <c r="D45" s="17"/>
      <c r="E45" s="17"/>
      <c r="F45" s="17"/>
      <c r="G45" s="17"/>
      <c r="H45" s="36">
        <f t="shared" si="25"/>
        <v>0</v>
      </c>
      <c r="I45" s="17"/>
      <c r="J45" s="17"/>
      <c r="K45" s="17"/>
      <c r="L45" s="17"/>
      <c r="M45" s="36">
        <f t="shared" si="26"/>
        <v>0</v>
      </c>
      <c r="N45" s="17"/>
      <c r="O45" s="17"/>
      <c r="P45" s="17"/>
      <c r="Q45" s="17"/>
      <c r="R45" s="36">
        <f t="shared" si="27"/>
        <v>0</v>
      </c>
      <c r="S45" s="4"/>
      <c r="T45" s="4"/>
      <c r="U45" s="4"/>
      <c r="V45" s="4"/>
      <c r="W45" s="4"/>
      <c r="X45" s="4"/>
      <c r="Y45" s="4"/>
      <c r="Z45" s="4"/>
    </row>
    <row r="46" ht="12.75" customHeight="1">
      <c r="A46" s="18">
        <v>37.0</v>
      </c>
      <c r="B46" s="16" t="s">
        <v>82</v>
      </c>
      <c r="C46" s="35">
        <f t="shared" si="24"/>
        <v>0</v>
      </c>
      <c r="D46" s="17"/>
      <c r="E46" s="17"/>
      <c r="F46" s="17"/>
      <c r="G46" s="17"/>
      <c r="H46" s="36">
        <f t="shared" si="25"/>
        <v>0</v>
      </c>
      <c r="I46" s="17"/>
      <c r="J46" s="17"/>
      <c r="K46" s="17"/>
      <c r="L46" s="17"/>
      <c r="M46" s="36">
        <f t="shared" si="26"/>
        <v>0</v>
      </c>
      <c r="N46" s="17"/>
      <c r="O46" s="17"/>
      <c r="P46" s="17"/>
      <c r="Q46" s="17"/>
      <c r="R46" s="36">
        <f t="shared" si="27"/>
        <v>0</v>
      </c>
      <c r="S46" s="4"/>
      <c r="T46" s="4"/>
      <c r="U46" s="4"/>
      <c r="V46" s="4"/>
      <c r="W46" s="4"/>
      <c r="X46" s="4"/>
      <c r="Y46" s="4"/>
      <c r="Z46" s="4"/>
    </row>
    <row r="47" ht="12.75" customHeight="1">
      <c r="A47" s="18">
        <v>38.0</v>
      </c>
      <c r="B47" s="16" t="s">
        <v>83</v>
      </c>
      <c r="C47" s="35">
        <f t="shared" si="24"/>
        <v>0</v>
      </c>
      <c r="D47" s="17"/>
      <c r="E47" s="17"/>
      <c r="F47" s="17"/>
      <c r="G47" s="17"/>
      <c r="H47" s="36">
        <f t="shared" si="25"/>
        <v>0</v>
      </c>
      <c r="I47" s="17"/>
      <c r="J47" s="17"/>
      <c r="K47" s="17"/>
      <c r="L47" s="17"/>
      <c r="M47" s="36">
        <f t="shared" si="26"/>
        <v>0</v>
      </c>
      <c r="N47" s="17"/>
      <c r="O47" s="17"/>
      <c r="P47" s="17"/>
      <c r="Q47" s="17"/>
      <c r="R47" s="36">
        <f t="shared" si="27"/>
        <v>0</v>
      </c>
      <c r="S47" s="4"/>
      <c r="T47" s="4"/>
      <c r="U47" s="4"/>
      <c r="V47" s="4"/>
      <c r="W47" s="4"/>
      <c r="X47" s="4"/>
      <c r="Y47" s="4"/>
      <c r="Z47" s="4"/>
    </row>
    <row r="48" ht="12.75" customHeight="1">
      <c r="A48" s="18">
        <v>39.0</v>
      </c>
      <c r="B48" s="16" t="s">
        <v>84</v>
      </c>
      <c r="C48" s="35">
        <f t="shared" si="24"/>
        <v>0</v>
      </c>
      <c r="D48" s="17"/>
      <c r="E48" s="17"/>
      <c r="F48" s="17"/>
      <c r="G48" s="17"/>
      <c r="H48" s="36">
        <f t="shared" si="25"/>
        <v>0</v>
      </c>
      <c r="I48" s="17"/>
      <c r="J48" s="17"/>
      <c r="K48" s="17"/>
      <c r="L48" s="17"/>
      <c r="M48" s="36">
        <f t="shared" si="26"/>
        <v>0</v>
      </c>
      <c r="N48" s="17"/>
      <c r="O48" s="17"/>
      <c r="P48" s="17"/>
      <c r="Q48" s="17"/>
      <c r="R48" s="36">
        <f t="shared" si="27"/>
        <v>0</v>
      </c>
      <c r="S48" s="4"/>
      <c r="T48" s="4"/>
      <c r="U48" s="4"/>
      <c r="V48" s="4"/>
      <c r="W48" s="4"/>
      <c r="X48" s="4"/>
      <c r="Y48" s="4"/>
      <c r="Z48" s="4"/>
    </row>
    <row r="49" ht="12.75" customHeight="1">
      <c r="A49" s="18">
        <v>40.0</v>
      </c>
      <c r="B49" s="16" t="s">
        <v>85</v>
      </c>
      <c r="C49" s="35">
        <f t="shared" si="24"/>
        <v>0</v>
      </c>
      <c r="D49" s="17"/>
      <c r="E49" s="17"/>
      <c r="F49" s="17"/>
      <c r="G49" s="17"/>
      <c r="H49" s="36">
        <f t="shared" si="25"/>
        <v>0</v>
      </c>
      <c r="I49" s="17"/>
      <c r="J49" s="17"/>
      <c r="K49" s="17"/>
      <c r="L49" s="17"/>
      <c r="M49" s="36">
        <f t="shared" si="26"/>
        <v>0</v>
      </c>
      <c r="N49" s="17"/>
      <c r="O49" s="17"/>
      <c r="P49" s="17"/>
      <c r="Q49" s="17"/>
      <c r="R49" s="36">
        <f t="shared" si="27"/>
        <v>0</v>
      </c>
      <c r="S49" s="4"/>
      <c r="T49" s="4"/>
      <c r="U49" s="4"/>
      <c r="V49" s="4"/>
      <c r="W49" s="4"/>
      <c r="X49" s="4"/>
      <c r="Y49" s="4"/>
      <c r="Z49" s="4"/>
    </row>
    <row r="50" ht="12.75" customHeight="1">
      <c r="A50" s="18">
        <v>41.0</v>
      </c>
      <c r="B50" s="16" t="s">
        <v>45</v>
      </c>
      <c r="C50" s="35">
        <f t="shared" si="24"/>
        <v>0</v>
      </c>
      <c r="D50" s="17"/>
      <c r="E50" s="17"/>
      <c r="F50" s="17"/>
      <c r="G50" s="17"/>
      <c r="H50" s="36">
        <f t="shared" si="25"/>
        <v>0</v>
      </c>
      <c r="I50" s="17"/>
      <c r="J50" s="17"/>
      <c r="K50" s="17"/>
      <c r="L50" s="17"/>
      <c r="M50" s="36">
        <f t="shared" si="26"/>
        <v>0</v>
      </c>
      <c r="N50" s="17"/>
      <c r="O50" s="17"/>
      <c r="P50" s="17"/>
      <c r="Q50" s="17"/>
      <c r="R50" s="36">
        <f t="shared" si="27"/>
        <v>0</v>
      </c>
      <c r="S50" s="4"/>
      <c r="T50" s="4"/>
      <c r="U50" s="4"/>
      <c r="V50" s="4"/>
      <c r="W50" s="4"/>
      <c r="X50" s="4"/>
      <c r="Y50" s="4"/>
      <c r="Z50" s="4"/>
    </row>
    <row r="51" ht="12.75" customHeight="1">
      <c r="A51" s="12" t="s">
        <v>86</v>
      </c>
      <c r="B51" s="13" t="s">
        <v>87</v>
      </c>
      <c r="C51" s="14">
        <f t="shared" ref="C51:R51" si="28">SUM(C52:C61)</f>
        <v>11.564</v>
      </c>
      <c r="D51" s="14">
        <f t="shared" si="28"/>
        <v>1.896</v>
      </c>
      <c r="E51" s="14">
        <f t="shared" si="28"/>
        <v>2.696</v>
      </c>
      <c r="F51" s="14">
        <f t="shared" si="28"/>
        <v>5.076</v>
      </c>
      <c r="G51" s="14">
        <f t="shared" si="28"/>
        <v>1.896</v>
      </c>
      <c r="H51" s="14">
        <f t="shared" si="28"/>
        <v>11.564</v>
      </c>
      <c r="I51" s="14">
        <f t="shared" si="28"/>
        <v>0</v>
      </c>
      <c r="J51" s="14">
        <f t="shared" si="28"/>
        <v>0</v>
      </c>
      <c r="K51" s="14">
        <f t="shared" si="28"/>
        <v>0</v>
      </c>
      <c r="L51" s="14">
        <f t="shared" si="28"/>
        <v>0</v>
      </c>
      <c r="M51" s="14">
        <f t="shared" si="28"/>
        <v>0</v>
      </c>
      <c r="N51" s="14">
        <f t="shared" si="28"/>
        <v>0</v>
      </c>
      <c r="O51" s="14">
        <f t="shared" si="28"/>
        <v>0</v>
      </c>
      <c r="P51" s="14">
        <f t="shared" si="28"/>
        <v>0</v>
      </c>
      <c r="Q51" s="14">
        <f t="shared" si="28"/>
        <v>0</v>
      </c>
      <c r="R51" s="14">
        <f t="shared" si="28"/>
        <v>0</v>
      </c>
      <c r="S51" s="4"/>
      <c r="T51" s="4"/>
      <c r="U51" s="4"/>
      <c r="V51" s="4"/>
      <c r="W51" s="4"/>
      <c r="X51" s="4"/>
      <c r="Y51" s="4"/>
      <c r="Z51" s="4"/>
    </row>
    <row r="52" ht="12.75" customHeight="1">
      <c r="A52" s="18">
        <v>42.0</v>
      </c>
      <c r="B52" s="16" t="s">
        <v>88</v>
      </c>
      <c r="C52" s="35">
        <f t="shared" ref="C52:C61" si="29">H52+M52+R52</f>
        <v>0.748</v>
      </c>
      <c r="D52" s="19">
        <v>0.187</v>
      </c>
      <c r="E52" s="19">
        <v>0.187</v>
      </c>
      <c r="F52" s="19">
        <v>0.187</v>
      </c>
      <c r="G52" s="19">
        <v>0.187</v>
      </c>
      <c r="H52" s="36">
        <f t="shared" ref="H52:H61" si="30">SUM(D52:G52)</f>
        <v>0.748</v>
      </c>
      <c r="I52" s="17"/>
      <c r="J52" s="17"/>
      <c r="K52" s="17"/>
      <c r="L52" s="17"/>
      <c r="M52" s="36">
        <f t="shared" ref="M52:M61" si="31">SUM(I52:L52)</f>
        <v>0</v>
      </c>
      <c r="N52" s="17"/>
      <c r="O52" s="17"/>
      <c r="P52" s="17"/>
      <c r="Q52" s="17"/>
      <c r="R52" s="36">
        <f t="shared" ref="R52:R61" si="32">SUM(N52:Q52)</f>
        <v>0</v>
      </c>
      <c r="S52" s="4"/>
      <c r="T52" s="4"/>
      <c r="U52" s="4"/>
      <c r="V52" s="4"/>
      <c r="W52" s="4"/>
      <c r="X52" s="4"/>
      <c r="Y52" s="4"/>
      <c r="Z52" s="4"/>
    </row>
    <row r="53" ht="12.75" customHeight="1">
      <c r="A53" s="18">
        <v>43.0</v>
      </c>
      <c r="B53" s="16" t="s">
        <v>89</v>
      </c>
      <c r="C53" s="35">
        <f t="shared" si="29"/>
        <v>0</v>
      </c>
      <c r="D53" s="19">
        <v>0.0</v>
      </c>
      <c r="E53" s="19">
        <v>0.0</v>
      </c>
      <c r="F53" s="19">
        <v>0.0</v>
      </c>
      <c r="G53" s="19">
        <v>0.0</v>
      </c>
      <c r="H53" s="36">
        <f t="shared" si="30"/>
        <v>0</v>
      </c>
      <c r="I53" s="17"/>
      <c r="J53" s="17"/>
      <c r="K53" s="17"/>
      <c r="L53" s="17"/>
      <c r="M53" s="36">
        <f t="shared" si="31"/>
        <v>0</v>
      </c>
      <c r="N53" s="17"/>
      <c r="O53" s="17"/>
      <c r="P53" s="17"/>
      <c r="Q53" s="17"/>
      <c r="R53" s="36">
        <f t="shared" si="32"/>
        <v>0</v>
      </c>
      <c r="S53" s="4"/>
      <c r="T53" s="4"/>
      <c r="U53" s="4"/>
      <c r="V53" s="4"/>
      <c r="W53" s="4"/>
      <c r="X53" s="4"/>
      <c r="Y53" s="4"/>
      <c r="Z53" s="4"/>
    </row>
    <row r="54" ht="12.75" customHeight="1">
      <c r="A54" s="18">
        <v>44.0</v>
      </c>
      <c r="B54" s="16" t="s">
        <v>90</v>
      </c>
      <c r="C54" s="35">
        <f t="shared" si="29"/>
        <v>1.84</v>
      </c>
      <c r="D54" s="19">
        <v>0.02</v>
      </c>
      <c r="E54" s="19">
        <v>0.02</v>
      </c>
      <c r="F54" s="19">
        <v>1.78</v>
      </c>
      <c r="G54" s="19">
        <v>0.02</v>
      </c>
      <c r="H54" s="36">
        <f t="shared" si="30"/>
        <v>1.84</v>
      </c>
      <c r="I54" s="17"/>
      <c r="J54" s="17"/>
      <c r="K54" s="17"/>
      <c r="L54" s="17"/>
      <c r="M54" s="36">
        <f t="shared" si="31"/>
        <v>0</v>
      </c>
      <c r="N54" s="17"/>
      <c r="O54" s="17"/>
      <c r="P54" s="17"/>
      <c r="Q54" s="17"/>
      <c r="R54" s="36">
        <f t="shared" si="32"/>
        <v>0</v>
      </c>
      <c r="S54" s="4"/>
      <c r="T54" s="4"/>
      <c r="U54" s="4"/>
      <c r="V54" s="4"/>
      <c r="W54" s="4"/>
      <c r="X54" s="4"/>
      <c r="Y54" s="4"/>
      <c r="Z54" s="4"/>
    </row>
    <row r="55" ht="12.75" customHeight="1">
      <c r="A55" s="18">
        <v>45.0</v>
      </c>
      <c r="B55" s="16" t="s">
        <v>91</v>
      </c>
      <c r="C55" s="35">
        <f t="shared" si="29"/>
        <v>1</v>
      </c>
      <c r="D55" s="42">
        <v>0.02</v>
      </c>
      <c r="E55" s="42">
        <v>0.02</v>
      </c>
      <c r="F55" s="42">
        <v>0.94</v>
      </c>
      <c r="G55" s="42">
        <v>0.02</v>
      </c>
      <c r="H55" s="36">
        <f t="shared" si="30"/>
        <v>1</v>
      </c>
      <c r="I55" s="17"/>
      <c r="J55" s="17"/>
      <c r="K55" s="17"/>
      <c r="L55" s="17"/>
      <c r="M55" s="36">
        <f t="shared" si="31"/>
        <v>0</v>
      </c>
      <c r="N55" s="17"/>
      <c r="O55" s="17"/>
      <c r="P55" s="17"/>
      <c r="Q55" s="17"/>
      <c r="R55" s="36">
        <f t="shared" si="32"/>
        <v>0</v>
      </c>
      <c r="S55" s="4"/>
      <c r="T55" s="4"/>
      <c r="U55" s="4"/>
      <c r="V55" s="4"/>
      <c r="W55" s="4"/>
      <c r="X55" s="4"/>
      <c r="Y55" s="4"/>
      <c r="Z55" s="4"/>
    </row>
    <row r="56" ht="12.75" customHeight="1">
      <c r="A56" s="18">
        <v>46.0</v>
      </c>
      <c r="B56" s="16" t="s">
        <v>92</v>
      </c>
      <c r="C56" s="35">
        <f t="shared" si="29"/>
        <v>4.476</v>
      </c>
      <c r="D56" s="19">
        <v>1.119</v>
      </c>
      <c r="E56" s="19">
        <v>1.119</v>
      </c>
      <c r="F56" s="19">
        <v>1.119</v>
      </c>
      <c r="G56" s="19">
        <v>1.119</v>
      </c>
      <c r="H56" s="36">
        <f t="shared" si="30"/>
        <v>4.476</v>
      </c>
      <c r="I56" s="17"/>
      <c r="J56" s="17"/>
      <c r="K56" s="17"/>
      <c r="L56" s="17"/>
      <c r="M56" s="36">
        <f t="shared" si="31"/>
        <v>0</v>
      </c>
      <c r="N56" s="17"/>
      <c r="O56" s="17"/>
      <c r="P56" s="17"/>
      <c r="Q56" s="17"/>
      <c r="R56" s="36">
        <f t="shared" si="32"/>
        <v>0</v>
      </c>
      <c r="S56" s="4"/>
      <c r="T56" s="4"/>
      <c r="U56" s="4"/>
      <c r="V56" s="4"/>
      <c r="W56" s="4"/>
      <c r="X56" s="4"/>
      <c r="Y56" s="4"/>
      <c r="Z56" s="4"/>
    </row>
    <row r="57" ht="12.75" customHeight="1">
      <c r="A57" s="18">
        <v>47.0</v>
      </c>
      <c r="B57" s="16" t="s">
        <v>93</v>
      </c>
      <c r="C57" s="35">
        <f t="shared" si="29"/>
        <v>0</v>
      </c>
      <c r="D57" s="17"/>
      <c r="E57" s="17"/>
      <c r="F57" s="17"/>
      <c r="G57" s="17"/>
      <c r="H57" s="36">
        <f t="shared" si="30"/>
        <v>0</v>
      </c>
      <c r="I57" s="17"/>
      <c r="J57" s="17"/>
      <c r="K57" s="17"/>
      <c r="L57" s="17"/>
      <c r="M57" s="36">
        <f t="shared" si="31"/>
        <v>0</v>
      </c>
      <c r="N57" s="17"/>
      <c r="O57" s="17"/>
      <c r="P57" s="17"/>
      <c r="Q57" s="17"/>
      <c r="R57" s="36">
        <f t="shared" si="32"/>
        <v>0</v>
      </c>
      <c r="S57" s="4"/>
      <c r="T57" s="4"/>
      <c r="U57" s="4"/>
      <c r="V57" s="4"/>
      <c r="W57" s="4"/>
      <c r="X57" s="4"/>
      <c r="Y57" s="4"/>
      <c r="Z57" s="4"/>
    </row>
    <row r="58" ht="12.75" customHeight="1">
      <c r="A58" s="18">
        <v>48.0</v>
      </c>
      <c r="B58" s="16" t="s">
        <v>94</v>
      </c>
      <c r="C58" s="35">
        <f t="shared" si="29"/>
        <v>0</v>
      </c>
      <c r="D58" s="17"/>
      <c r="E58" s="17"/>
      <c r="F58" s="17"/>
      <c r="G58" s="17"/>
      <c r="H58" s="36">
        <f t="shared" si="30"/>
        <v>0</v>
      </c>
      <c r="I58" s="17"/>
      <c r="J58" s="17"/>
      <c r="K58" s="17"/>
      <c r="L58" s="17"/>
      <c r="M58" s="36">
        <f t="shared" si="31"/>
        <v>0</v>
      </c>
      <c r="N58" s="17"/>
      <c r="O58" s="17"/>
      <c r="P58" s="17"/>
      <c r="Q58" s="17"/>
      <c r="R58" s="36">
        <f t="shared" si="32"/>
        <v>0</v>
      </c>
      <c r="S58" s="4"/>
      <c r="T58" s="4"/>
      <c r="U58" s="4"/>
      <c r="V58" s="4"/>
      <c r="W58" s="4"/>
      <c r="X58" s="4"/>
      <c r="Y58" s="4"/>
      <c r="Z58" s="4"/>
    </row>
    <row r="59" ht="12.75" customHeight="1">
      <c r="A59" s="18">
        <v>49.0</v>
      </c>
      <c r="B59" s="16" t="s">
        <v>95</v>
      </c>
      <c r="C59" s="35">
        <f t="shared" si="29"/>
        <v>1.3</v>
      </c>
      <c r="D59" s="17"/>
      <c r="E59" s="19">
        <v>0.8</v>
      </c>
      <c r="F59" s="19">
        <v>0.5</v>
      </c>
      <c r="G59" s="17"/>
      <c r="H59" s="36">
        <f t="shared" si="30"/>
        <v>1.3</v>
      </c>
      <c r="I59" s="17"/>
      <c r="J59" s="17"/>
      <c r="K59" s="17"/>
      <c r="L59" s="17"/>
      <c r="M59" s="36">
        <f t="shared" si="31"/>
        <v>0</v>
      </c>
      <c r="N59" s="17"/>
      <c r="O59" s="17"/>
      <c r="P59" s="17"/>
      <c r="Q59" s="17"/>
      <c r="R59" s="36">
        <f t="shared" si="32"/>
        <v>0</v>
      </c>
      <c r="S59" s="4"/>
      <c r="T59" s="4"/>
      <c r="U59" s="4"/>
      <c r="V59" s="4"/>
      <c r="W59" s="4"/>
      <c r="X59" s="4"/>
      <c r="Y59" s="4"/>
      <c r="Z59" s="4"/>
    </row>
    <row r="60" ht="12.75" customHeight="1">
      <c r="A60" s="18">
        <v>50.0</v>
      </c>
      <c r="B60" s="16" t="s">
        <v>96</v>
      </c>
      <c r="C60" s="35">
        <f t="shared" si="29"/>
        <v>2.2</v>
      </c>
      <c r="D60" s="19">
        <v>0.55</v>
      </c>
      <c r="E60" s="19">
        <v>0.55</v>
      </c>
      <c r="F60" s="19">
        <v>0.55</v>
      </c>
      <c r="G60" s="19">
        <v>0.55</v>
      </c>
      <c r="H60" s="36">
        <f t="shared" si="30"/>
        <v>2.2</v>
      </c>
      <c r="I60" s="17"/>
      <c r="J60" s="17"/>
      <c r="K60" s="17"/>
      <c r="L60" s="17"/>
      <c r="M60" s="36">
        <f t="shared" si="31"/>
        <v>0</v>
      </c>
      <c r="N60" s="17"/>
      <c r="O60" s="17"/>
      <c r="P60" s="17"/>
      <c r="Q60" s="17"/>
      <c r="R60" s="36">
        <f t="shared" si="32"/>
        <v>0</v>
      </c>
      <c r="S60" s="4"/>
      <c r="T60" s="4"/>
      <c r="U60" s="4"/>
      <c r="V60" s="4"/>
      <c r="W60" s="4"/>
      <c r="X60" s="4"/>
      <c r="Y60" s="4"/>
      <c r="Z60" s="4"/>
    </row>
    <row r="61" ht="12.75" customHeight="1">
      <c r="A61" s="18">
        <v>51.0</v>
      </c>
      <c r="B61" s="16" t="s">
        <v>45</v>
      </c>
      <c r="C61" s="35">
        <f t="shared" si="29"/>
        <v>0</v>
      </c>
      <c r="D61" s="17"/>
      <c r="E61" s="17"/>
      <c r="F61" s="17"/>
      <c r="G61" s="17"/>
      <c r="H61" s="36">
        <f t="shared" si="30"/>
        <v>0</v>
      </c>
      <c r="I61" s="17"/>
      <c r="J61" s="17"/>
      <c r="K61" s="17"/>
      <c r="L61" s="17"/>
      <c r="M61" s="36">
        <f t="shared" si="31"/>
        <v>0</v>
      </c>
      <c r="N61" s="17"/>
      <c r="O61" s="17"/>
      <c r="P61" s="17"/>
      <c r="Q61" s="17"/>
      <c r="R61" s="36">
        <f t="shared" si="32"/>
        <v>0</v>
      </c>
      <c r="S61" s="4"/>
      <c r="T61" s="4"/>
      <c r="U61" s="4"/>
      <c r="V61" s="4"/>
      <c r="W61" s="4"/>
      <c r="X61" s="4"/>
      <c r="Y61" s="4"/>
      <c r="Z61" s="4"/>
    </row>
    <row r="62" ht="12.75" customHeight="1">
      <c r="A62" s="12" t="s">
        <v>97</v>
      </c>
      <c r="B62" s="13" t="s">
        <v>98</v>
      </c>
      <c r="C62" s="14">
        <f t="shared" ref="C62:R62" si="33">SUM(C63:C72)</f>
        <v>1.204</v>
      </c>
      <c r="D62" s="14">
        <f t="shared" si="33"/>
        <v>0</v>
      </c>
      <c r="E62" s="14">
        <f t="shared" si="33"/>
        <v>0</v>
      </c>
      <c r="F62" s="14">
        <f t="shared" si="33"/>
        <v>0.564</v>
      </c>
      <c r="G62" s="14">
        <f t="shared" si="33"/>
        <v>0</v>
      </c>
      <c r="H62" s="14">
        <f t="shared" si="33"/>
        <v>0.564</v>
      </c>
      <c r="I62" s="14">
        <f t="shared" si="33"/>
        <v>0</v>
      </c>
      <c r="J62" s="14">
        <f t="shared" si="33"/>
        <v>0</v>
      </c>
      <c r="K62" s="14">
        <f t="shared" si="33"/>
        <v>0.16</v>
      </c>
      <c r="L62" s="14">
        <f t="shared" si="33"/>
        <v>0.16</v>
      </c>
      <c r="M62" s="14">
        <f t="shared" si="33"/>
        <v>0.32</v>
      </c>
      <c r="N62" s="14">
        <f t="shared" si="33"/>
        <v>0</v>
      </c>
      <c r="O62" s="14">
        <f t="shared" si="33"/>
        <v>0</v>
      </c>
      <c r="P62" s="14">
        <f t="shared" si="33"/>
        <v>0.16</v>
      </c>
      <c r="Q62" s="14">
        <f t="shared" si="33"/>
        <v>0.16</v>
      </c>
      <c r="R62" s="14">
        <f t="shared" si="33"/>
        <v>0.32</v>
      </c>
      <c r="S62" s="4"/>
      <c r="T62" s="4"/>
      <c r="U62" s="4"/>
      <c r="V62" s="4"/>
      <c r="W62" s="4"/>
      <c r="X62" s="4"/>
      <c r="Y62" s="4"/>
      <c r="Z62" s="4"/>
    </row>
    <row r="63" ht="12.75" customHeight="1">
      <c r="A63" s="18">
        <v>52.0</v>
      </c>
      <c r="B63" s="16" t="s">
        <v>99</v>
      </c>
      <c r="C63" s="35">
        <f t="shared" ref="C63:C73" si="34">H63+M63+R63</f>
        <v>0</v>
      </c>
      <c r="D63" s="17"/>
      <c r="E63" s="17"/>
      <c r="F63" s="17"/>
      <c r="G63" s="17"/>
      <c r="H63" s="36">
        <f t="shared" ref="H63:H73" si="35">SUM(D63:G63)</f>
        <v>0</v>
      </c>
      <c r="I63" s="17"/>
      <c r="J63" s="17"/>
      <c r="K63" s="17"/>
      <c r="L63" s="17"/>
      <c r="M63" s="36">
        <f t="shared" ref="M63:M73" si="36">SUM(I63:L63)</f>
        <v>0</v>
      </c>
      <c r="N63" s="17"/>
      <c r="O63" s="17"/>
      <c r="P63" s="17"/>
      <c r="Q63" s="17"/>
      <c r="R63" s="36">
        <f t="shared" ref="R63:R73" si="37">SUM(N63:Q63)</f>
        <v>0</v>
      </c>
      <c r="S63" s="4"/>
      <c r="T63" s="4"/>
      <c r="U63" s="4"/>
      <c r="V63" s="4"/>
      <c r="W63" s="4"/>
      <c r="X63" s="4"/>
      <c r="Y63" s="4"/>
      <c r="Z63" s="4"/>
    </row>
    <row r="64" ht="12.75" customHeight="1">
      <c r="A64" s="18">
        <v>53.0</v>
      </c>
      <c r="B64" s="16" t="s">
        <v>100</v>
      </c>
      <c r="C64" s="35">
        <f t="shared" si="34"/>
        <v>1.204</v>
      </c>
      <c r="D64" s="17"/>
      <c r="E64" s="17"/>
      <c r="F64" s="19">
        <v>0.564</v>
      </c>
      <c r="G64" s="17"/>
      <c r="H64" s="36">
        <f t="shared" si="35"/>
        <v>0.564</v>
      </c>
      <c r="I64" s="17"/>
      <c r="J64" s="17"/>
      <c r="K64" s="19">
        <v>0.16</v>
      </c>
      <c r="L64" s="19">
        <v>0.16</v>
      </c>
      <c r="M64" s="36">
        <f t="shared" si="36"/>
        <v>0.32</v>
      </c>
      <c r="N64" s="17"/>
      <c r="O64" s="17"/>
      <c r="P64" s="19">
        <v>0.16</v>
      </c>
      <c r="Q64" s="19">
        <v>0.16</v>
      </c>
      <c r="R64" s="36">
        <f t="shared" si="37"/>
        <v>0.32</v>
      </c>
      <c r="S64" s="4"/>
      <c r="T64" s="4"/>
      <c r="U64" s="4"/>
      <c r="V64" s="4"/>
      <c r="W64" s="4"/>
      <c r="X64" s="4"/>
      <c r="Y64" s="4"/>
      <c r="Z64" s="4"/>
    </row>
    <row r="65" ht="12.75" customHeight="1">
      <c r="A65" s="18">
        <v>54.0</v>
      </c>
      <c r="B65" s="16" t="s">
        <v>101</v>
      </c>
      <c r="C65" s="35">
        <f t="shared" si="34"/>
        <v>0</v>
      </c>
      <c r="D65" s="17"/>
      <c r="E65" s="17"/>
      <c r="F65" s="17"/>
      <c r="G65" s="17"/>
      <c r="H65" s="36">
        <f t="shared" si="35"/>
        <v>0</v>
      </c>
      <c r="I65" s="17"/>
      <c r="J65" s="17"/>
      <c r="K65" s="17"/>
      <c r="L65" s="17"/>
      <c r="M65" s="36">
        <f t="shared" si="36"/>
        <v>0</v>
      </c>
      <c r="N65" s="17"/>
      <c r="O65" s="17"/>
      <c r="P65" s="17"/>
      <c r="Q65" s="17"/>
      <c r="R65" s="36">
        <f t="shared" si="37"/>
        <v>0</v>
      </c>
      <c r="S65" s="4"/>
      <c r="T65" s="4"/>
      <c r="U65" s="4"/>
      <c r="V65" s="4"/>
      <c r="W65" s="4"/>
      <c r="X65" s="4"/>
      <c r="Y65" s="4"/>
      <c r="Z65" s="4"/>
    </row>
    <row r="66" ht="12.75" customHeight="1">
      <c r="A66" s="18">
        <v>55.0</v>
      </c>
      <c r="B66" s="16" t="s">
        <v>102</v>
      </c>
      <c r="C66" s="35">
        <f t="shared" si="34"/>
        <v>0</v>
      </c>
      <c r="D66" s="17"/>
      <c r="E66" s="17"/>
      <c r="F66" s="17"/>
      <c r="G66" s="17"/>
      <c r="H66" s="36">
        <f t="shared" si="35"/>
        <v>0</v>
      </c>
      <c r="I66" s="17"/>
      <c r="J66" s="17"/>
      <c r="K66" s="17"/>
      <c r="L66" s="17"/>
      <c r="M66" s="36">
        <f t="shared" si="36"/>
        <v>0</v>
      </c>
      <c r="N66" s="17"/>
      <c r="O66" s="17"/>
      <c r="P66" s="17"/>
      <c r="Q66" s="17"/>
      <c r="R66" s="36">
        <f t="shared" si="37"/>
        <v>0</v>
      </c>
      <c r="S66" s="4"/>
      <c r="T66" s="4"/>
      <c r="U66" s="4"/>
      <c r="V66" s="4"/>
      <c r="W66" s="4"/>
      <c r="X66" s="4"/>
      <c r="Y66" s="4"/>
      <c r="Z66" s="4"/>
    </row>
    <row r="67" ht="12.75" customHeight="1">
      <c r="A67" s="18">
        <v>56.0</v>
      </c>
      <c r="B67" s="16" t="s">
        <v>103</v>
      </c>
      <c r="C67" s="35">
        <f t="shared" si="34"/>
        <v>0</v>
      </c>
      <c r="D67" s="17"/>
      <c r="E67" s="17"/>
      <c r="F67" s="17"/>
      <c r="G67" s="17"/>
      <c r="H67" s="36">
        <f t="shared" si="35"/>
        <v>0</v>
      </c>
      <c r="I67" s="17"/>
      <c r="J67" s="17"/>
      <c r="K67" s="17"/>
      <c r="L67" s="17"/>
      <c r="M67" s="36">
        <f t="shared" si="36"/>
        <v>0</v>
      </c>
      <c r="N67" s="17"/>
      <c r="O67" s="17"/>
      <c r="P67" s="17"/>
      <c r="Q67" s="17"/>
      <c r="R67" s="36">
        <f t="shared" si="37"/>
        <v>0</v>
      </c>
      <c r="S67" s="4"/>
      <c r="T67" s="4"/>
      <c r="U67" s="4"/>
      <c r="V67" s="4"/>
      <c r="W67" s="4"/>
      <c r="X67" s="4"/>
      <c r="Y67" s="4"/>
      <c r="Z67" s="4"/>
    </row>
    <row r="68" ht="12.75" customHeight="1">
      <c r="A68" s="18">
        <v>57.0</v>
      </c>
      <c r="B68" s="16" t="s">
        <v>104</v>
      </c>
      <c r="C68" s="35">
        <f t="shared" si="34"/>
        <v>0</v>
      </c>
      <c r="D68" s="17"/>
      <c r="E68" s="17"/>
      <c r="F68" s="17"/>
      <c r="G68" s="17"/>
      <c r="H68" s="36">
        <f t="shared" si="35"/>
        <v>0</v>
      </c>
      <c r="I68" s="17"/>
      <c r="J68" s="17"/>
      <c r="K68" s="17"/>
      <c r="L68" s="17"/>
      <c r="M68" s="36">
        <f t="shared" si="36"/>
        <v>0</v>
      </c>
      <c r="N68" s="17"/>
      <c r="O68" s="17"/>
      <c r="P68" s="17"/>
      <c r="Q68" s="17"/>
      <c r="R68" s="36">
        <f t="shared" si="37"/>
        <v>0</v>
      </c>
      <c r="S68" s="4"/>
      <c r="T68" s="4"/>
      <c r="U68" s="4"/>
      <c r="V68" s="4"/>
      <c r="W68" s="4"/>
      <c r="X68" s="4"/>
      <c r="Y68" s="4"/>
      <c r="Z68" s="4"/>
    </row>
    <row r="69" ht="12.75" customHeight="1">
      <c r="A69" s="18">
        <v>58.0</v>
      </c>
      <c r="B69" s="16" t="s">
        <v>105</v>
      </c>
      <c r="C69" s="35">
        <f t="shared" si="34"/>
        <v>0</v>
      </c>
      <c r="D69" s="17"/>
      <c r="E69" s="17"/>
      <c r="F69" s="17"/>
      <c r="G69" s="17"/>
      <c r="H69" s="36">
        <f t="shared" si="35"/>
        <v>0</v>
      </c>
      <c r="I69" s="17"/>
      <c r="J69" s="17"/>
      <c r="K69" s="17"/>
      <c r="L69" s="17"/>
      <c r="M69" s="36">
        <f t="shared" si="36"/>
        <v>0</v>
      </c>
      <c r="N69" s="17"/>
      <c r="O69" s="17"/>
      <c r="P69" s="17"/>
      <c r="Q69" s="17"/>
      <c r="R69" s="36">
        <f t="shared" si="37"/>
        <v>0</v>
      </c>
      <c r="S69" s="4"/>
      <c r="T69" s="4"/>
      <c r="U69" s="4"/>
      <c r="V69" s="4"/>
      <c r="W69" s="4"/>
      <c r="X69" s="4"/>
      <c r="Y69" s="4"/>
      <c r="Z69" s="4"/>
    </row>
    <row r="70" ht="12.75" customHeight="1">
      <c r="A70" s="18">
        <v>59.0</v>
      </c>
      <c r="B70" s="16" t="s">
        <v>106</v>
      </c>
      <c r="C70" s="35">
        <f t="shared" si="34"/>
        <v>0</v>
      </c>
      <c r="D70" s="17"/>
      <c r="E70" s="17"/>
      <c r="F70" s="17"/>
      <c r="G70" s="17"/>
      <c r="H70" s="36">
        <f t="shared" si="35"/>
        <v>0</v>
      </c>
      <c r="I70" s="17"/>
      <c r="J70" s="17"/>
      <c r="K70" s="17"/>
      <c r="L70" s="17"/>
      <c r="M70" s="36">
        <f t="shared" si="36"/>
        <v>0</v>
      </c>
      <c r="N70" s="17"/>
      <c r="O70" s="17"/>
      <c r="P70" s="17"/>
      <c r="Q70" s="17"/>
      <c r="R70" s="36">
        <f t="shared" si="37"/>
        <v>0</v>
      </c>
      <c r="S70" s="4"/>
      <c r="T70" s="4"/>
      <c r="U70" s="4"/>
      <c r="V70" s="4"/>
      <c r="W70" s="4"/>
      <c r="X70" s="4"/>
      <c r="Y70" s="4"/>
      <c r="Z70" s="4"/>
    </row>
    <row r="71" ht="12.75" customHeight="1">
      <c r="A71" s="18">
        <v>60.0</v>
      </c>
      <c r="B71" s="16" t="s">
        <v>107</v>
      </c>
      <c r="C71" s="35">
        <f t="shared" si="34"/>
        <v>0</v>
      </c>
      <c r="D71" s="17"/>
      <c r="E71" s="17"/>
      <c r="F71" s="17"/>
      <c r="G71" s="17"/>
      <c r="H71" s="36">
        <f t="shared" si="35"/>
        <v>0</v>
      </c>
      <c r="I71" s="17"/>
      <c r="J71" s="17"/>
      <c r="K71" s="17"/>
      <c r="L71" s="17"/>
      <c r="M71" s="36">
        <f t="shared" si="36"/>
        <v>0</v>
      </c>
      <c r="N71" s="17"/>
      <c r="O71" s="17"/>
      <c r="P71" s="17"/>
      <c r="Q71" s="17"/>
      <c r="R71" s="36">
        <f t="shared" si="37"/>
        <v>0</v>
      </c>
      <c r="S71" s="4"/>
      <c r="T71" s="4"/>
      <c r="U71" s="4"/>
      <c r="V71" s="4"/>
      <c r="W71" s="4"/>
      <c r="X71" s="4"/>
      <c r="Y71" s="4"/>
      <c r="Z71" s="4"/>
    </row>
    <row r="72" ht="12.75" customHeight="1">
      <c r="A72" s="18">
        <v>61.0</v>
      </c>
      <c r="B72" s="16" t="s">
        <v>45</v>
      </c>
      <c r="C72" s="35">
        <f t="shared" si="34"/>
        <v>0</v>
      </c>
      <c r="D72" s="17"/>
      <c r="E72" s="17"/>
      <c r="F72" s="17"/>
      <c r="G72" s="17"/>
      <c r="H72" s="36">
        <f t="shared" si="35"/>
        <v>0</v>
      </c>
      <c r="I72" s="17"/>
      <c r="J72" s="17"/>
      <c r="K72" s="17"/>
      <c r="L72" s="17"/>
      <c r="M72" s="36">
        <f t="shared" si="36"/>
        <v>0</v>
      </c>
      <c r="N72" s="17"/>
      <c r="O72" s="17"/>
      <c r="P72" s="17"/>
      <c r="Q72" s="17"/>
      <c r="R72" s="36">
        <f t="shared" si="37"/>
        <v>0</v>
      </c>
      <c r="S72" s="4"/>
      <c r="T72" s="4"/>
      <c r="U72" s="4"/>
      <c r="V72" s="4"/>
      <c r="W72" s="4"/>
      <c r="X72" s="4"/>
      <c r="Y72" s="4"/>
      <c r="Z72" s="4"/>
    </row>
    <row r="73" ht="12.75" customHeight="1">
      <c r="A73" s="12">
        <v>62.0</v>
      </c>
      <c r="B73" s="13" t="s">
        <v>108</v>
      </c>
      <c r="C73" s="14">
        <f t="shared" si="34"/>
        <v>0</v>
      </c>
      <c r="D73" s="14"/>
      <c r="E73" s="14"/>
      <c r="F73" s="14"/>
      <c r="G73" s="14"/>
      <c r="H73" s="14">
        <f t="shared" si="35"/>
        <v>0</v>
      </c>
      <c r="I73" s="14"/>
      <c r="J73" s="14"/>
      <c r="K73" s="14"/>
      <c r="L73" s="14"/>
      <c r="M73" s="14">
        <f t="shared" si="36"/>
        <v>0</v>
      </c>
      <c r="N73" s="14"/>
      <c r="O73" s="14"/>
      <c r="P73" s="14"/>
      <c r="Q73" s="14"/>
      <c r="R73" s="14">
        <f t="shared" si="37"/>
        <v>0</v>
      </c>
      <c r="S73" s="4"/>
      <c r="T73" s="4"/>
      <c r="U73" s="4"/>
      <c r="V73" s="4"/>
      <c r="W73" s="4"/>
      <c r="X73" s="4"/>
      <c r="Y73" s="4"/>
      <c r="Z73" s="4"/>
    </row>
    <row r="74" ht="12.75" customHeight="1">
      <c r="A74" s="9" t="s">
        <v>109</v>
      </c>
      <c r="B74" s="10" t="s">
        <v>110</v>
      </c>
      <c r="C74" s="11">
        <f t="shared" ref="C74:R74" si="38">C75+C76+C82+C87+C100+C105+C106+C107</f>
        <v>8.472</v>
      </c>
      <c r="D74" s="11">
        <f t="shared" si="38"/>
        <v>0.223</v>
      </c>
      <c r="E74" s="11">
        <f t="shared" si="38"/>
        <v>2.633</v>
      </c>
      <c r="F74" s="11">
        <f t="shared" si="38"/>
        <v>2.423</v>
      </c>
      <c r="G74" s="11">
        <f t="shared" si="38"/>
        <v>2.183</v>
      </c>
      <c r="H74" s="11">
        <f t="shared" si="38"/>
        <v>7.462</v>
      </c>
      <c r="I74" s="11">
        <f t="shared" si="38"/>
        <v>0</v>
      </c>
      <c r="J74" s="11">
        <f t="shared" si="38"/>
        <v>0.21</v>
      </c>
      <c r="K74" s="11">
        <f t="shared" si="38"/>
        <v>0.06</v>
      </c>
      <c r="L74" s="11">
        <f t="shared" si="38"/>
        <v>0.06</v>
      </c>
      <c r="M74" s="11">
        <f t="shared" si="38"/>
        <v>0.33</v>
      </c>
      <c r="N74" s="11">
        <f t="shared" si="38"/>
        <v>0</v>
      </c>
      <c r="O74" s="11">
        <f t="shared" si="38"/>
        <v>0.3</v>
      </c>
      <c r="P74" s="11">
        <f t="shared" si="38"/>
        <v>0.23</v>
      </c>
      <c r="Q74" s="11">
        <f t="shared" si="38"/>
        <v>0.15</v>
      </c>
      <c r="R74" s="11">
        <f t="shared" si="38"/>
        <v>0.68</v>
      </c>
      <c r="S74" s="4"/>
      <c r="T74" s="4"/>
      <c r="U74" s="4"/>
      <c r="V74" s="4"/>
      <c r="W74" s="4"/>
      <c r="X74" s="4"/>
      <c r="Y74" s="4"/>
      <c r="Z74" s="4"/>
    </row>
    <row r="75" ht="12.75" customHeight="1">
      <c r="A75" s="12">
        <v>63.0</v>
      </c>
      <c r="B75" s="13" t="s">
        <v>111</v>
      </c>
      <c r="C75" s="14">
        <f>H75+M75+R75</f>
        <v>3.83</v>
      </c>
      <c r="D75" s="14"/>
      <c r="E75" s="28">
        <v>1.27</v>
      </c>
      <c r="F75" s="28">
        <v>1.27</v>
      </c>
      <c r="G75" s="28">
        <v>1.29</v>
      </c>
      <c r="H75" s="14">
        <f>SUM(D75:G75)</f>
        <v>3.83</v>
      </c>
      <c r="I75" s="14"/>
      <c r="J75" s="14"/>
      <c r="K75" s="14"/>
      <c r="L75" s="14"/>
      <c r="M75" s="14">
        <f>SUM(I75:L75)</f>
        <v>0</v>
      </c>
      <c r="N75" s="14"/>
      <c r="O75" s="14"/>
      <c r="P75" s="14"/>
      <c r="Q75" s="14"/>
      <c r="R75" s="14">
        <f>SUM(N75:Q75)</f>
        <v>0</v>
      </c>
      <c r="S75" s="4"/>
      <c r="T75" s="4"/>
      <c r="U75" s="4"/>
      <c r="V75" s="4"/>
      <c r="W75" s="4"/>
      <c r="X75" s="4"/>
      <c r="Y75" s="4"/>
      <c r="Z75" s="4"/>
    </row>
    <row r="76" ht="12.75" customHeight="1">
      <c r="A76" s="12" t="s">
        <v>112</v>
      </c>
      <c r="B76" s="13" t="s">
        <v>113</v>
      </c>
      <c r="C76" s="14">
        <f t="shared" ref="C76:R76" si="39">SUM(C77:C81)</f>
        <v>1.66</v>
      </c>
      <c r="D76" s="14">
        <f t="shared" si="39"/>
        <v>0</v>
      </c>
      <c r="E76" s="14">
        <f t="shared" si="39"/>
        <v>0.41</v>
      </c>
      <c r="F76" s="14">
        <f t="shared" si="39"/>
        <v>0.2</v>
      </c>
      <c r="G76" s="14">
        <f t="shared" si="39"/>
        <v>0.2</v>
      </c>
      <c r="H76" s="14">
        <f t="shared" si="39"/>
        <v>0.81</v>
      </c>
      <c r="I76" s="14">
        <f t="shared" si="39"/>
        <v>0</v>
      </c>
      <c r="J76" s="14">
        <f t="shared" si="39"/>
        <v>0.13</v>
      </c>
      <c r="K76" s="14">
        <f t="shared" si="39"/>
        <v>0.06</v>
      </c>
      <c r="L76" s="14">
        <f t="shared" si="39"/>
        <v>0.06</v>
      </c>
      <c r="M76" s="14">
        <f t="shared" si="39"/>
        <v>0.25</v>
      </c>
      <c r="N76" s="14">
        <f t="shared" si="39"/>
        <v>0</v>
      </c>
      <c r="O76" s="14">
        <f t="shared" si="39"/>
        <v>0.3</v>
      </c>
      <c r="P76" s="14">
        <f t="shared" si="39"/>
        <v>0.15</v>
      </c>
      <c r="Q76" s="14">
        <f t="shared" si="39"/>
        <v>0.15</v>
      </c>
      <c r="R76" s="14">
        <f t="shared" si="39"/>
        <v>0.6</v>
      </c>
      <c r="S76" s="4"/>
      <c r="T76" s="4"/>
      <c r="U76" s="4"/>
      <c r="V76" s="4"/>
      <c r="W76" s="4"/>
      <c r="X76" s="4"/>
      <c r="Y76" s="4"/>
      <c r="Z76" s="4"/>
    </row>
    <row r="77" ht="12.75" customHeight="1">
      <c r="A77" s="18">
        <v>64.0</v>
      </c>
      <c r="B77" s="16" t="s">
        <v>114</v>
      </c>
      <c r="C77" s="35">
        <f t="shared" ref="C77:C81" si="40">H77+M77+R77</f>
        <v>1.26</v>
      </c>
      <c r="D77" s="19"/>
      <c r="E77" s="19">
        <v>0.21</v>
      </c>
      <c r="F77" s="19">
        <v>0.1</v>
      </c>
      <c r="G77" s="19">
        <v>0.1</v>
      </c>
      <c r="H77" s="36">
        <f t="shared" ref="H77:H81" si="41">SUM(D77:G77)</f>
        <v>0.41</v>
      </c>
      <c r="I77" s="19"/>
      <c r="J77" s="19">
        <v>0.13</v>
      </c>
      <c r="K77" s="19">
        <v>0.06</v>
      </c>
      <c r="L77" s="19">
        <v>0.06</v>
      </c>
      <c r="M77" s="36">
        <f t="shared" ref="M77:M81" si="42">SUM(I77:L77)</f>
        <v>0.25</v>
      </c>
      <c r="N77" s="19"/>
      <c r="O77" s="19">
        <v>0.3</v>
      </c>
      <c r="P77" s="19">
        <v>0.15</v>
      </c>
      <c r="Q77" s="19">
        <v>0.15</v>
      </c>
      <c r="R77" s="36">
        <f t="shared" ref="R77:R81" si="43">SUM(N77:Q77)</f>
        <v>0.6</v>
      </c>
      <c r="S77" s="4"/>
      <c r="T77" s="4"/>
      <c r="U77" s="4"/>
      <c r="V77" s="4"/>
      <c r="W77" s="4"/>
      <c r="X77" s="4"/>
      <c r="Y77" s="4"/>
      <c r="Z77" s="4"/>
    </row>
    <row r="78" ht="12.75" customHeight="1">
      <c r="A78" s="18">
        <v>65.0</v>
      </c>
      <c r="B78" s="16" t="s">
        <v>115</v>
      </c>
      <c r="C78" s="35">
        <f t="shared" si="40"/>
        <v>0</v>
      </c>
      <c r="D78" s="17"/>
      <c r="E78" s="17"/>
      <c r="F78" s="17"/>
      <c r="G78" s="17"/>
      <c r="H78" s="36">
        <f t="shared" si="41"/>
        <v>0</v>
      </c>
      <c r="I78" s="17"/>
      <c r="J78" s="17"/>
      <c r="K78" s="17"/>
      <c r="L78" s="17"/>
      <c r="M78" s="36">
        <f t="shared" si="42"/>
        <v>0</v>
      </c>
      <c r="N78" s="17"/>
      <c r="O78" s="17"/>
      <c r="P78" s="17"/>
      <c r="Q78" s="17"/>
      <c r="R78" s="36">
        <f t="shared" si="43"/>
        <v>0</v>
      </c>
      <c r="S78" s="4"/>
      <c r="T78" s="4"/>
      <c r="U78" s="4"/>
      <c r="V78" s="4"/>
      <c r="W78" s="4"/>
      <c r="X78" s="4"/>
      <c r="Y78" s="4"/>
      <c r="Z78" s="4"/>
    </row>
    <row r="79" ht="12.75" customHeight="1">
      <c r="A79" s="18">
        <v>66.0</v>
      </c>
      <c r="B79" s="16" t="s">
        <v>116</v>
      </c>
      <c r="C79" s="35">
        <f t="shared" si="40"/>
        <v>0.2</v>
      </c>
      <c r="D79" s="19"/>
      <c r="E79" s="19">
        <v>0.1</v>
      </c>
      <c r="F79" s="19">
        <v>0.05</v>
      </c>
      <c r="G79" s="19">
        <v>0.05</v>
      </c>
      <c r="H79" s="36">
        <f t="shared" si="41"/>
        <v>0.2</v>
      </c>
      <c r="I79" s="17"/>
      <c r="J79" s="17"/>
      <c r="K79" s="17"/>
      <c r="L79" s="17"/>
      <c r="M79" s="36">
        <f t="shared" si="42"/>
        <v>0</v>
      </c>
      <c r="N79" s="17"/>
      <c r="O79" s="17"/>
      <c r="P79" s="17"/>
      <c r="Q79" s="17"/>
      <c r="R79" s="36">
        <f t="shared" si="43"/>
        <v>0</v>
      </c>
      <c r="S79" s="4"/>
      <c r="T79" s="4"/>
      <c r="U79" s="4"/>
      <c r="V79" s="4"/>
      <c r="W79" s="4"/>
      <c r="X79" s="4"/>
      <c r="Y79" s="4"/>
      <c r="Z79" s="4"/>
    </row>
    <row r="80" ht="12.75" customHeight="1">
      <c r="A80" s="18">
        <v>67.0</v>
      </c>
      <c r="B80" s="16" t="s">
        <v>117</v>
      </c>
      <c r="C80" s="35">
        <f t="shared" si="40"/>
        <v>0.2</v>
      </c>
      <c r="D80" s="19"/>
      <c r="E80" s="19">
        <v>0.1</v>
      </c>
      <c r="F80" s="19">
        <v>0.05</v>
      </c>
      <c r="G80" s="19">
        <v>0.05</v>
      </c>
      <c r="H80" s="36">
        <f t="shared" si="41"/>
        <v>0.2</v>
      </c>
      <c r="I80" s="17"/>
      <c r="J80" s="17"/>
      <c r="K80" s="17"/>
      <c r="L80" s="17"/>
      <c r="M80" s="36">
        <f t="shared" si="42"/>
        <v>0</v>
      </c>
      <c r="N80" s="17"/>
      <c r="O80" s="17"/>
      <c r="P80" s="17"/>
      <c r="Q80" s="17"/>
      <c r="R80" s="36">
        <f t="shared" si="43"/>
        <v>0</v>
      </c>
      <c r="S80" s="4"/>
      <c r="T80" s="4"/>
      <c r="U80" s="4"/>
      <c r="V80" s="4"/>
      <c r="W80" s="4"/>
      <c r="X80" s="4"/>
      <c r="Y80" s="4"/>
      <c r="Z80" s="4"/>
    </row>
    <row r="81" ht="12.75" customHeight="1">
      <c r="A81" s="18">
        <v>68.0</v>
      </c>
      <c r="B81" s="16" t="s">
        <v>118</v>
      </c>
      <c r="C81" s="35">
        <f t="shared" si="40"/>
        <v>0</v>
      </c>
      <c r="D81" s="17"/>
      <c r="E81" s="17"/>
      <c r="F81" s="17"/>
      <c r="G81" s="17"/>
      <c r="H81" s="36">
        <f t="shared" si="41"/>
        <v>0</v>
      </c>
      <c r="I81" s="17"/>
      <c r="J81" s="17"/>
      <c r="K81" s="17"/>
      <c r="L81" s="17"/>
      <c r="M81" s="36">
        <f t="shared" si="42"/>
        <v>0</v>
      </c>
      <c r="N81" s="17"/>
      <c r="O81" s="17"/>
      <c r="P81" s="17"/>
      <c r="Q81" s="17"/>
      <c r="R81" s="36">
        <f t="shared" si="43"/>
        <v>0</v>
      </c>
      <c r="S81" s="4"/>
      <c r="T81" s="4"/>
      <c r="U81" s="4"/>
      <c r="V81" s="4"/>
      <c r="W81" s="4"/>
      <c r="X81" s="4"/>
      <c r="Y81" s="4"/>
      <c r="Z81" s="4"/>
    </row>
    <row r="82" ht="12.75" customHeight="1">
      <c r="A82" s="12" t="s">
        <v>119</v>
      </c>
      <c r="B82" s="13" t="s">
        <v>120</v>
      </c>
      <c r="C82" s="14">
        <f t="shared" ref="C82:R82" si="44">SUM(C83:C86)</f>
        <v>1.93</v>
      </c>
      <c r="D82" s="14">
        <f t="shared" si="44"/>
        <v>0</v>
      </c>
      <c r="E82" s="14">
        <f t="shared" si="44"/>
        <v>0.73</v>
      </c>
      <c r="F82" s="14">
        <f t="shared" si="44"/>
        <v>0.73</v>
      </c>
      <c r="G82" s="14">
        <f t="shared" si="44"/>
        <v>0.47</v>
      </c>
      <c r="H82" s="14">
        <f t="shared" si="44"/>
        <v>1.93</v>
      </c>
      <c r="I82" s="14">
        <f t="shared" si="44"/>
        <v>0</v>
      </c>
      <c r="J82" s="14">
        <f t="shared" si="44"/>
        <v>0</v>
      </c>
      <c r="K82" s="14">
        <f t="shared" si="44"/>
        <v>0</v>
      </c>
      <c r="L82" s="14">
        <f t="shared" si="44"/>
        <v>0</v>
      </c>
      <c r="M82" s="14">
        <f t="shared" si="44"/>
        <v>0</v>
      </c>
      <c r="N82" s="14">
        <f t="shared" si="44"/>
        <v>0</v>
      </c>
      <c r="O82" s="14">
        <f t="shared" si="44"/>
        <v>0</v>
      </c>
      <c r="P82" s="14">
        <f t="shared" si="44"/>
        <v>0</v>
      </c>
      <c r="Q82" s="14">
        <f t="shared" si="44"/>
        <v>0</v>
      </c>
      <c r="R82" s="14">
        <f t="shared" si="44"/>
        <v>0</v>
      </c>
      <c r="S82" s="4"/>
      <c r="T82" s="4"/>
      <c r="U82" s="4"/>
      <c r="V82" s="4"/>
      <c r="W82" s="4"/>
      <c r="X82" s="4"/>
      <c r="Y82" s="4"/>
      <c r="Z82" s="4"/>
    </row>
    <row r="83" ht="12.75" customHeight="1">
      <c r="A83" s="18">
        <v>69.0</v>
      </c>
      <c r="B83" s="16" t="s">
        <v>121</v>
      </c>
      <c r="C83" s="35">
        <f t="shared" ref="C83:C86" si="45">H83+M83+R83</f>
        <v>0.4</v>
      </c>
      <c r="D83" s="17"/>
      <c r="E83" s="19">
        <v>0.2</v>
      </c>
      <c r="F83" s="19">
        <v>0.2</v>
      </c>
      <c r="G83" s="17"/>
      <c r="H83" s="36">
        <f t="shared" ref="H83:H86" si="46">SUM(D83:G83)</f>
        <v>0.4</v>
      </c>
      <c r="I83" s="17"/>
      <c r="J83" s="17"/>
      <c r="K83" s="17"/>
      <c r="L83" s="17"/>
      <c r="M83" s="36">
        <f t="shared" ref="M83:M86" si="47">SUM(I83:L83)</f>
        <v>0</v>
      </c>
      <c r="N83" s="17"/>
      <c r="O83" s="17"/>
      <c r="P83" s="17"/>
      <c r="Q83" s="17"/>
      <c r="R83" s="36">
        <f t="shared" ref="R83:R86" si="48">SUM(N83:Q83)</f>
        <v>0</v>
      </c>
      <c r="S83" s="4"/>
      <c r="T83" s="4"/>
      <c r="U83" s="4"/>
      <c r="V83" s="4"/>
      <c r="W83" s="4"/>
      <c r="X83" s="4"/>
      <c r="Y83" s="4"/>
      <c r="Z83" s="4"/>
    </row>
    <row r="84" ht="12.75" customHeight="1">
      <c r="A84" s="18">
        <v>70.0</v>
      </c>
      <c r="B84" s="16" t="s">
        <v>122</v>
      </c>
      <c r="C84" s="35">
        <f t="shared" si="45"/>
        <v>0.12</v>
      </c>
      <c r="D84" s="17"/>
      <c r="E84" s="19">
        <v>0.06</v>
      </c>
      <c r="F84" s="19">
        <v>0.06</v>
      </c>
      <c r="G84" s="17"/>
      <c r="H84" s="36">
        <f t="shared" si="46"/>
        <v>0.12</v>
      </c>
      <c r="I84" s="17"/>
      <c r="J84" s="17"/>
      <c r="K84" s="17"/>
      <c r="L84" s="17"/>
      <c r="M84" s="36">
        <f t="shared" si="47"/>
        <v>0</v>
      </c>
      <c r="N84" s="17"/>
      <c r="O84" s="17"/>
      <c r="P84" s="17"/>
      <c r="Q84" s="17"/>
      <c r="R84" s="36">
        <f t="shared" si="48"/>
        <v>0</v>
      </c>
      <c r="S84" s="4"/>
      <c r="T84" s="4"/>
      <c r="U84" s="4"/>
      <c r="V84" s="4"/>
      <c r="W84" s="4"/>
      <c r="X84" s="4"/>
      <c r="Y84" s="4"/>
      <c r="Z84" s="4"/>
    </row>
    <row r="85" ht="12.75" customHeight="1">
      <c r="A85" s="18">
        <v>71.0</v>
      </c>
      <c r="B85" s="16" t="s">
        <v>123</v>
      </c>
      <c r="C85" s="35">
        <f t="shared" si="45"/>
        <v>0</v>
      </c>
      <c r="D85" s="17"/>
      <c r="E85" s="17"/>
      <c r="F85" s="17"/>
      <c r="G85" s="17"/>
      <c r="H85" s="36">
        <f t="shared" si="46"/>
        <v>0</v>
      </c>
      <c r="I85" s="17"/>
      <c r="J85" s="17"/>
      <c r="K85" s="17"/>
      <c r="L85" s="17"/>
      <c r="M85" s="36">
        <f t="shared" si="47"/>
        <v>0</v>
      </c>
      <c r="N85" s="17"/>
      <c r="O85" s="17"/>
      <c r="P85" s="17"/>
      <c r="Q85" s="17"/>
      <c r="R85" s="36">
        <f t="shared" si="48"/>
        <v>0</v>
      </c>
      <c r="S85" s="4"/>
      <c r="T85" s="4"/>
      <c r="U85" s="4"/>
      <c r="V85" s="4"/>
      <c r="W85" s="4"/>
      <c r="X85" s="4"/>
      <c r="Y85" s="4"/>
      <c r="Z85" s="4"/>
    </row>
    <row r="86" ht="12.75" customHeight="1">
      <c r="A86" s="18">
        <v>72.0</v>
      </c>
      <c r="B86" s="16" t="s">
        <v>124</v>
      </c>
      <c r="C86" s="35">
        <f t="shared" si="45"/>
        <v>1.41</v>
      </c>
      <c r="D86" s="17"/>
      <c r="E86" s="19">
        <v>0.47</v>
      </c>
      <c r="F86" s="19">
        <v>0.47</v>
      </c>
      <c r="G86" s="19">
        <v>0.47</v>
      </c>
      <c r="H86" s="36">
        <f t="shared" si="46"/>
        <v>1.41</v>
      </c>
      <c r="I86" s="17"/>
      <c r="J86" s="17"/>
      <c r="K86" s="17"/>
      <c r="L86" s="17"/>
      <c r="M86" s="36">
        <f t="shared" si="47"/>
        <v>0</v>
      </c>
      <c r="N86" s="17"/>
      <c r="O86" s="17"/>
      <c r="P86" s="17"/>
      <c r="Q86" s="17"/>
      <c r="R86" s="36">
        <f t="shared" si="48"/>
        <v>0</v>
      </c>
      <c r="S86" s="4"/>
      <c r="T86" s="4"/>
      <c r="U86" s="4"/>
      <c r="V86" s="4"/>
      <c r="W86" s="4"/>
      <c r="X86" s="4"/>
      <c r="Y86" s="4"/>
      <c r="Z86" s="4"/>
    </row>
    <row r="87" ht="12.75" customHeight="1">
      <c r="A87" s="12" t="s">
        <v>125</v>
      </c>
      <c r="B87" s="13" t="s">
        <v>126</v>
      </c>
      <c r="C87" s="14">
        <f t="shared" ref="C87:R87" si="49">SUM(C88:C99)</f>
        <v>0</v>
      </c>
      <c r="D87" s="14">
        <f t="shared" si="49"/>
        <v>0</v>
      </c>
      <c r="E87" s="14">
        <f t="shared" si="49"/>
        <v>0</v>
      </c>
      <c r="F87" s="14">
        <f t="shared" si="49"/>
        <v>0</v>
      </c>
      <c r="G87" s="14">
        <f t="shared" si="49"/>
        <v>0</v>
      </c>
      <c r="H87" s="14">
        <f t="shared" si="49"/>
        <v>0</v>
      </c>
      <c r="I87" s="14">
        <f t="shared" si="49"/>
        <v>0</v>
      </c>
      <c r="J87" s="14">
        <f t="shared" si="49"/>
        <v>0</v>
      </c>
      <c r="K87" s="14">
        <f t="shared" si="49"/>
        <v>0</v>
      </c>
      <c r="L87" s="14">
        <f t="shared" si="49"/>
        <v>0</v>
      </c>
      <c r="M87" s="14">
        <f t="shared" si="49"/>
        <v>0</v>
      </c>
      <c r="N87" s="14">
        <f t="shared" si="49"/>
        <v>0</v>
      </c>
      <c r="O87" s="14">
        <f t="shared" si="49"/>
        <v>0</v>
      </c>
      <c r="P87" s="14">
        <f t="shared" si="49"/>
        <v>0</v>
      </c>
      <c r="Q87" s="14">
        <f t="shared" si="49"/>
        <v>0</v>
      </c>
      <c r="R87" s="14">
        <f t="shared" si="49"/>
        <v>0</v>
      </c>
      <c r="S87" s="4"/>
      <c r="T87" s="4"/>
      <c r="U87" s="4"/>
      <c r="V87" s="4"/>
      <c r="W87" s="4"/>
      <c r="X87" s="4"/>
      <c r="Y87" s="4"/>
      <c r="Z87" s="4"/>
    </row>
    <row r="88" ht="12.75" customHeight="1">
      <c r="A88" s="18">
        <v>73.1</v>
      </c>
      <c r="B88" s="16" t="s">
        <v>127</v>
      </c>
      <c r="C88" s="35">
        <f t="shared" ref="C88:C99" si="50">H88+M88+R88</f>
        <v>0</v>
      </c>
      <c r="D88" s="17"/>
      <c r="E88" s="17"/>
      <c r="F88" s="17"/>
      <c r="G88" s="17"/>
      <c r="H88" s="36">
        <f t="shared" ref="H88:H99" si="51">SUM(D88:G88)</f>
        <v>0</v>
      </c>
      <c r="I88" s="17"/>
      <c r="J88" s="17"/>
      <c r="K88" s="17"/>
      <c r="L88" s="17"/>
      <c r="M88" s="36">
        <f t="shared" ref="M88:M99" si="52">SUM(I88:L88)</f>
        <v>0</v>
      </c>
      <c r="N88" s="17"/>
      <c r="O88" s="17"/>
      <c r="P88" s="17"/>
      <c r="Q88" s="17"/>
      <c r="R88" s="36">
        <f t="shared" ref="R88:R99" si="53">SUM(N88:Q88)</f>
        <v>0</v>
      </c>
      <c r="S88" s="4"/>
      <c r="T88" s="4"/>
      <c r="U88" s="4"/>
      <c r="V88" s="4"/>
      <c r="W88" s="4"/>
      <c r="X88" s="4"/>
      <c r="Y88" s="4"/>
      <c r="Z88" s="4"/>
    </row>
    <row r="89" ht="12.75" customHeight="1">
      <c r="A89" s="18">
        <v>73.2</v>
      </c>
      <c r="B89" s="16" t="s">
        <v>128</v>
      </c>
      <c r="C89" s="35">
        <f t="shared" si="50"/>
        <v>0</v>
      </c>
      <c r="D89" s="17"/>
      <c r="E89" s="17"/>
      <c r="F89" s="17"/>
      <c r="G89" s="17"/>
      <c r="H89" s="36">
        <f t="shared" si="51"/>
        <v>0</v>
      </c>
      <c r="I89" s="17"/>
      <c r="J89" s="17"/>
      <c r="K89" s="17"/>
      <c r="L89" s="17"/>
      <c r="M89" s="36">
        <f t="shared" si="52"/>
        <v>0</v>
      </c>
      <c r="N89" s="17"/>
      <c r="O89" s="17"/>
      <c r="P89" s="17"/>
      <c r="Q89" s="17"/>
      <c r="R89" s="36">
        <f t="shared" si="53"/>
        <v>0</v>
      </c>
      <c r="S89" s="4"/>
      <c r="T89" s="4"/>
      <c r="U89" s="4"/>
      <c r="V89" s="4"/>
      <c r="W89" s="4"/>
      <c r="X89" s="4"/>
      <c r="Y89" s="4"/>
      <c r="Z89" s="4"/>
    </row>
    <row r="90" ht="12.75" customHeight="1">
      <c r="A90" s="18">
        <v>73.3</v>
      </c>
      <c r="B90" s="16" t="s">
        <v>129</v>
      </c>
      <c r="C90" s="35">
        <f t="shared" si="50"/>
        <v>0</v>
      </c>
      <c r="D90" s="17"/>
      <c r="E90" s="17"/>
      <c r="F90" s="17"/>
      <c r="G90" s="17"/>
      <c r="H90" s="36">
        <f t="shared" si="51"/>
        <v>0</v>
      </c>
      <c r="I90" s="17"/>
      <c r="J90" s="17"/>
      <c r="K90" s="17"/>
      <c r="L90" s="17"/>
      <c r="M90" s="36">
        <f t="shared" si="52"/>
        <v>0</v>
      </c>
      <c r="N90" s="17"/>
      <c r="O90" s="17"/>
      <c r="P90" s="17"/>
      <c r="Q90" s="17"/>
      <c r="R90" s="36">
        <f t="shared" si="53"/>
        <v>0</v>
      </c>
      <c r="S90" s="4"/>
      <c r="T90" s="4"/>
      <c r="U90" s="4"/>
      <c r="V90" s="4"/>
      <c r="W90" s="4"/>
      <c r="X90" s="4"/>
      <c r="Y90" s="4"/>
      <c r="Z90" s="4"/>
    </row>
    <row r="91" ht="12.75" customHeight="1">
      <c r="A91" s="18">
        <v>73.4</v>
      </c>
      <c r="B91" s="16" t="s">
        <v>130</v>
      </c>
      <c r="C91" s="35">
        <f t="shared" si="50"/>
        <v>0</v>
      </c>
      <c r="D91" s="17"/>
      <c r="E91" s="17"/>
      <c r="F91" s="17"/>
      <c r="G91" s="17"/>
      <c r="H91" s="36">
        <f t="shared" si="51"/>
        <v>0</v>
      </c>
      <c r="I91" s="17"/>
      <c r="J91" s="17"/>
      <c r="K91" s="17"/>
      <c r="L91" s="17"/>
      <c r="M91" s="36">
        <f t="shared" si="52"/>
        <v>0</v>
      </c>
      <c r="N91" s="17"/>
      <c r="O91" s="17"/>
      <c r="P91" s="17"/>
      <c r="Q91" s="17"/>
      <c r="R91" s="36">
        <f t="shared" si="53"/>
        <v>0</v>
      </c>
      <c r="S91" s="4"/>
      <c r="T91" s="4"/>
      <c r="U91" s="4"/>
      <c r="V91" s="4"/>
      <c r="W91" s="4"/>
      <c r="X91" s="4"/>
      <c r="Y91" s="4"/>
      <c r="Z91" s="4"/>
    </row>
    <row r="92" ht="12.75" customHeight="1">
      <c r="A92" s="18">
        <v>74.0</v>
      </c>
      <c r="B92" s="16" t="s">
        <v>131</v>
      </c>
      <c r="C92" s="35">
        <f t="shared" si="50"/>
        <v>0</v>
      </c>
      <c r="D92" s="17"/>
      <c r="E92" s="17"/>
      <c r="F92" s="17"/>
      <c r="G92" s="17"/>
      <c r="H92" s="36">
        <f t="shared" si="51"/>
        <v>0</v>
      </c>
      <c r="I92" s="17"/>
      <c r="J92" s="17"/>
      <c r="K92" s="17"/>
      <c r="L92" s="17"/>
      <c r="M92" s="36">
        <f t="shared" si="52"/>
        <v>0</v>
      </c>
      <c r="N92" s="17"/>
      <c r="O92" s="17"/>
      <c r="P92" s="17"/>
      <c r="Q92" s="17"/>
      <c r="R92" s="36">
        <f t="shared" si="53"/>
        <v>0</v>
      </c>
      <c r="S92" s="4"/>
      <c r="T92" s="4"/>
      <c r="U92" s="4"/>
      <c r="V92" s="4"/>
      <c r="W92" s="4"/>
      <c r="X92" s="4"/>
      <c r="Y92" s="4"/>
      <c r="Z92" s="4"/>
    </row>
    <row r="93" ht="12.75" customHeight="1">
      <c r="A93" s="18">
        <v>75.1</v>
      </c>
      <c r="B93" s="16" t="s">
        <v>132</v>
      </c>
      <c r="C93" s="35">
        <f t="shared" si="50"/>
        <v>0</v>
      </c>
      <c r="D93" s="17"/>
      <c r="E93" s="17"/>
      <c r="F93" s="17"/>
      <c r="G93" s="17"/>
      <c r="H93" s="36">
        <f t="shared" si="51"/>
        <v>0</v>
      </c>
      <c r="I93" s="17"/>
      <c r="J93" s="17"/>
      <c r="K93" s="17"/>
      <c r="L93" s="17"/>
      <c r="M93" s="36">
        <f t="shared" si="52"/>
        <v>0</v>
      </c>
      <c r="N93" s="17"/>
      <c r="O93" s="17"/>
      <c r="P93" s="17"/>
      <c r="Q93" s="17"/>
      <c r="R93" s="36">
        <f t="shared" si="53"/>
        <v>0</v>
      </c>
      <c r="S93" s="4"/>
      <c r="T93" s="4"/>
      <c r="U93" s="4"/>
      <c r="V93" s="4"/>
      <c r="W93" s="4"/>
      <c r="X93" s="4"/>
      <c r="Y93" s="4"/>
      <c r="Z93" s="4"/>
    </row>
    <row r="94" ht="12.75" customHeight="1">
      <c r="A94" s="18">
        <v>75.2</v>
      </c>
      <c r="B94" s="16" t="s">
        <v>133</v>
      </c>
      <c r="C94" s="35">
        <f t="shared" si="50"/>
        <v>0</v>
      </c>
      <c r="D94" s="17"/>
      <c r="E94" s="17"/>
      <c r="F94" s="17"/>
      <c r="G94" s="17"/>
      <c r="H94" s="36">
        <f t="shared" si="51"/>
        <v>0</v>
      </c>
      <c r="I94" s="17"/>
      <c r="J94" s="17"/>
      <c r="K94" s="17"/>
      <c r="L94" s="17"/>
      <c r="M94" s="36">
        <f t="shared" si="52"/>
        <v>0</v>
      </c>
      <c r="N94" s="17"/>
      <c r="O94" s="17"/>
      <c r="P94" s="17"/>
      <c r="Q94" s="17"/>
      <c r="R94" s="36">
        <f t="shared" si="53"/>
        <v>0</v>
      </c>
      <c r="S94" s="4"/>
      <c r="T94" s="4"/>
      <c r="U94" s="4"/>
      <c r="V94" s="4"/>
      <c r="W94" s="4"/>
      <c r="X94" s="4"/>
      <c r="Y94" s="4"/>
      <c r="Z94" s="4"/>
    </row>
    <row r="95" ht="12.75" customHeight="1">
      <c r="A95" s="18">
        <v>76.0</v>
      </c>
      <c r="B95" s="16" t="s">
        <v>134</v>
      </c>
      <c r="C95" s="35">
        <f t="shared" si="50"/>
        <v>0</v>
      </c>
      <c r="D95" s="17"/>
      <c r="E95" s="17"/>
      <c r="F95" s="17"/>
      <c r="G95" s="17"/>
      <c r="H95" s="36">
        <f t="shared" si="51"/>
        <v>0</v>
      </c>
      <c r="I95" s="17"/>
      <c r="J95" s="17"/>
      <c r="K95" s="17"/>
      <c r="L95" s="17"/>
      <c r="M95" s="36">
        <f t="shared" si="52"/>
        <v>0</v>
      </c>
      <c r="N95" s="17"/>
      <c r="O95" s="17"/>
      <c r="P95" s="17"/>
      <c r="Q95" s="17"/>
      <c r="R95" s="36">
        <f t="shared" si="53"/>
        <v>0</v>
      </c>
      <c r="S95" s="4"/>
      <c r="T95" s="4"/>
      <c r="U95" s="4"/>
      <c r="V95" s="4"/>
      <c r="W95" s="4"/>
      <c r="X95" s="4"/>
      <c r="Y95" s="4"/>
      <c r="Z95" s="4"/>
    </row>
    <row r="96" ht="12.75" customHeight="1">
      <c r="A96" s="18">
        <v>77.0</v>
      </c>
      <c r="B96" s="16" t="s">
        <v>135</v>
      </c>
      <c r="C96" s="35">
        <f t="shared" si="50"/>
        <v>0</v>
      </c>
      <c r="D96" s="17"/>
      <c r="E96" s="17"/>
      <c r="F96" s="17"/>
      <c r="G96" s="17"/>
      <c r="H96" s="36">
        <f t="shared" si="51"/>
        <v>0</v>
      </c>
      <c r="I96" s="17"/>
      <c r="J96" s="17"/>
      <c r="K96" s="17"/>
      <c r="L96" s="17"/>
      <c r="M96" s="36">
        <f t="shared" si="52"/>
        <v>0</v>
      </c>
      <c r="N96" s="17"/>
      <c r="O96" s="17"/>
      <c r="P96" s="17"/>
      <c r="Q96" s="17"/>
      <c r="R96" s="36">
        <f t="shared" si="53"/>
        <v>0</v>
      </c>
      <c r="S96" s="4"/>
      <c r="T96" s="4"/>
      <c r="U96" s="4"/>
      <c r="V96" s="4"/>
      <c r="W96" s="4"/>
      <c r="X96" s="4"/>
      <c r="Y96" s="4"/>
      <c r="Z96" s="4"/>
    </row>
    <row r="97" ht="12.75" customHeight="1">
      <c r="A97" s="18">
        <v>78.0</v>
      </c>
      <c r="B97" s="16" t="s">
        <v>136</v>
      </c>
      <c r="C97" s="35">
        <f t="shared" si="50"/>
        <v>0</v>
      </c>
      <c r="D97" s="17"/>
      <c r="E97" s="17"/>
      <c r="F97" s="17"/>
      <c r="G97" s="17"/>
      <c r="H97" s="36">
        <f t="shared" si="51"/>
        <v>0</v>
      </c>
      <c r="I97" s="17"/>
      <c r="J97" s="17"/>
      <c r="K97" s="17"/>
      <c r="L97" s="17"/>
      <c r="M97" s="36">
        <f t="shared" si="52"/>
        <v>0</v>
      </c>
      <c r="N97" s="17"/>
      <c r="O97" s="17"/>
      <c r="P97" s="17"/>
      <c r="Q97" s="17"/>
      <c r="R97" s="36">
        <f t="shared" si="53"/>
        <v>0</v>
      </c>
      <c r="S97" s="4"/>
      <c r="T97" s="4"/>
      <c r="U97" s="4"/>
      <c r="V97" s="4"/>
      <c r="W97" s="4"/>
      <c r="X97" s="4"/>
      <c r="Y97" s="4"/>
      <c r="Z97" s="4"/>
    </row>
    <row r="98" ht="12.75" customHeight="1">
      <c r="A98" s="18">
        <v>79.1</v>
      </c>
      <c r="B98" s="16" t="s">
        <v>45</v>
      </c>
      <c r="C98" s="35">
        <f t="shared" si="50"/>
        <v>0</v>
      </c>
      <c r="D98" s="17"/>
      <c r="E98" s="17"/>
      <c r="F98" s="17"/>
      <c r="G98" s="17"/>
      <c r="H98" s="36">
        <f t="shared" si="51"/>
        <v>0</v>
      </c>
      <c r="I98" s="17"/>
      <c r="J98" s="17"/>
      <c r="K98" s="17"/>
      <c r="L98" s="17"/>
      <c r="M98" s="36">
        <f t="shared" si="52"/>
        <v>0</v>
      </c>
      <c r="N98" s="17"/>
      <c r="O98" s="17"/>
      <c r="P98" s="17"/>
      <c r="Q98" s="17"/>
      <c r="R98" s="36">
        <f t="shared" si="53"/>
        <v>0</v>
      </c>
      <c r="S98" s="4"/>
      <c r="T98" s="4"/>
      <c r="U98" s="4"/>
      <c r="V98" s="4"/>
      <c r="W98" s="4"/>
      <c r="X98" s="4"/>
      <c r="Y98" s="4"/>
      <c r="Z98" s="4"/>
    </row>
    <row r="99" ht="12.75" customHeight="1">
      <c r="A99" s="18">
        <v>79.2</v>
      </c>
      <c r="B99" s="16" t="s">
        <v>137</v>
      </c>
      <c r="C99" s="35">
        <f t="shared" si="50"/>
        <v>0</v>
      </c>
      <c r="D99" s="17"/>
      <c r="E99" s="17"/>
      <c r="F99" s="17"/>
      <c r="G99" s="17"/>
      <c r="H99" s="36">
        <f t="shared" si="51"/>
        <v>0</v>
      </c>
      <c r="I99" s="17"/>
      <c r="J99" s="17"/>
      <c r="K99" s="17"/>
      <c r="L99" s="17"/>
      <c r="M99" s="36">
        <f t="shared" si="52"/>
        <v>0</v>
      </c>
      <c r="N99" s="17"/>
      <c r="O99" s="17"/>
      <c r="P99" s="17"/>
      <c r="Q99" s="17"/>
      <c r="R99" s="36">
        <f t="shared" si="53"/>
        <v>0</v>
      </c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12" t="s">
        <v>138</v>
      </c>
      <c r="B100" s="13" t="s">
        <v>139</v>
      </c>
      <c r="C100" s="14">
        <f t="shared" ref="C100:R100" si="54">SUM(C101:C104)</f>
        <v>1.052</v>
      </c>
      <c r="D100" s="14">
        <f t="shared" si="54"/>
        <v>0.223</v>
      </c>
      <c r="E100" s="14">
        <f t="shared" si="54"/>
        <v>0.223</v>
      </c>
      <c r="F100" s="14">
        <f t="shared" si="54"/>
        <v>0.223</v>
      </c>
      <c r="G100" s="14">
        <f t="shared" si="54"/>
        <v>0.223</v>
      </c>
      <c r="H100" s="14">
        <f t="shared" si="54"/>
        <v>0.892</v>
      </c>
      <c r="I100" s="14">
        <f t="shared" si="54"/>
        <v>0</v>
      </c>
      <c r="J100" s="14">
        <f t="shared" si="54"/>
        <v>0.08</v>
      </c>
      <c r="K100" s="14">
        <f t="shared" si="54"/>
        <v>0</v>
      </c>
      <c r="L100" s="14">
        <f t="shared" si="54"/>
        <v>0</v>
      </c>
      <c r="M100" s="14">
        <f t="shared" si="54"/>
        <v>0.08</v>
      </c>
      <c r="N100" s="14">
        <f t="shared" si="54"/>
        <v>0</v>
      </c>
      <c r="O100" s="14">
        <f t="shared" si="54"/>
        <v>0</v>
      </c>
      <c r="P100" s="14">
        <f t="shared" si="54"/>
        <v>0.08</v>
      </c>
      <c r="Q100" s="14">
        <f t="shared" si="54"/>
        <v>0</v>
      </c>
      <c r="R100" s="14">
        <f t="shared" si="54"/>
        <v>0.08</v>
      </c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18">
        <v>80.0</v>
      </c>
      <c r="B101" s="16" t="s">
        <v>140</v>
      </c>
      <c r="C101" s="35">
        <f t="shared" ref="C101:C107" si="55">H101+M101+R101</f>
        <v>0.16</v>
      </c>
      <c r="D101" s="17"/>
      <c r="E101" s="17"/>
      <c r="F101" s="17"/>
      <c r="G101" s="17"/>
      <c r="H101" s="36">
        <f t="shared" ref="H101:H107" si="57">SUM(D101:G101)</f>
        <v>0</v>
      </c>
      <c r="I101" s="17"/>
      <c r="J101" s="19">
        <v>0.08</v>
      </c>
      <c r="K101" s="17"/>
      <c r="L101" s="17"/>
      <c r="M101" s="36">
        <f t="shared" ref="M101:M107" si="58">SUM(I101:L101)</f>
        <v>0.08</v>
      </c>
      <c r="N101" s="17"/>
      <c r="O101" s="17"/>
      <c r="P101" s="19">
        <v>0.08</v>
      </c>
      <c r="Q101" s="17"/>
      <c r="R101" s="36">
        <f t="shared" ref="R101:R107" si="59">SUM(N101:Q101)</f>
        <v>0.08</v>
      </c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18">
        <v>81.0</v>
      </c>
      <c r="B102" s="16" t="s">
        <v>141</v>
      </c>
      <c r="C102" s="35">
        <f t="shared" si="55"/>
        <v>0.562</v>
      </c>
      <c r="D102" s="17">
        <f t="shared" ref="D102:G102" si="56">0.108+0.0325</f>
        <v>0.1405</v>
      </c>
      <c r="E102" s="17">
        <f t="shared" si="56"/>
        <v>0.1405</v>
      </c>
      <c r="F102" s="17">
        <f t="shared" si="56"/>
        <v>0.1405</v>
      </c>
      <c r="G102" s="17">
        <f t="shared" si="56"/>
        <v>0.1405</v>
      </c>
      <c r="H102" s="36">
        <f t="shared" si="57"/>
        <v>0.562</v>
      </c>
      <c r="I102" s="17"/>
      <c r="J102" s="17"/>
      <c r="K102" s="17"/>
      <c r="L102" s="17"/>
      <c r="M102" s="36">
        <f t="shared" si="58"/>
        <v>0</v>
      </c>
      <c r="N102" s="17"/>
      <c r="O102" s="17"/>
      <c r="P102" s="17"/>
      <c r="Q102" s="17"/>
      <c r="R102" s="36">
        <f t="shared" si="59"/>
        <v>0</v>
      </c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18">
        <v>82.0</v>
      </c>
      <c r="B103" s="16" t="s">
        <v>142</v>
      </c>
      <c r="C103" s="35">
        <f t="shared" si="55"/>
        <v>0</v>
      </c>
      <c r="D103" s="17"/>
      <c r="E103" s="17"/>
      <c r="F103" s="17"/>
      <c r="G103" s="17"/>
      <c r="H103" s="36">
        <f t="shared" si="57"/>
        <v>0</v>
      </c>
      <c r="I103" s="17"/>
      <c r="J103" s="17"/>
      <c r="K103" s="17"/>
      <c r="L103" s="17"/>
      <c r="M103" s="36">
        <f t="shared" si="58"/>
        <v>0</v>
      </c>
      <c r="N103" s="17"/>
      <c r="O103" s="17"/>
      <c r="P103" s="17"/>
      <c r="Q103" s="17"/>
      <c r="R103" s="36">
        <f t="shared" si="59"/>
        <v>0</v>
      </c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18">
        <v>83.0</v>
      </c>
      <c r="B104" s="16" t="s">
        <v>143</v>
      </c>
      <c r="C104" s="35">
        <f t="shared" si="55"/>
        <v>0.33</v>
      </c>
      <c r="D104" s="17">
        <f t="shared" ref="D104:G104" si="60">0.0275*3</f>
        <v>0.0825</v>
      </c>
      <c r="E104" s="17">
        <f t="shared" si="60"/>
        <v>0.0825</v>
      </c>
      <c r="F104" s="17">
        <f t="shared" si="60"/>
        <v>0.0825</v>
      </c>
      <c r="G104" s="17">
        <f t="shared" si="60"/>
        <v>0.0825</v>
      </c>
      <c r="H104" s="36">
        <f t="shared" si="57"/>
        <v>0.33</v>
      </c>
      <c r="I104" s="17"/>
      <c r="J104" s="17"/>
      <c r="K104" s="17"/>
      <c r="L104" s="17"/>
      <c r="M104" s="36">
        <f t="shared" si="58"/>
        <v>0</v>
      </c>
      <c r="N104" s="17"/>
      <c r="O104" s="17"/>
      <c r="P104" s="17"/>
      <c r="Q104" s="17"/>
      <c r="R104" s="36">
        <f t="shared" si="59"/>
        <v>0</v>
      </c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12">
        <v>84.0</v>
      </c>
      <c r="B105" s="13" t="s">
        <v>144</v>
      </c>
      <c r="C105" s="14">
        <f t="shared" si="55"/>
        <v>0</v>
      </c>
      <c r="D105" s="14"/>
      <c r="E105" s="14"/>
      <c r="F105" s="14"/>
      <c r="G105" s="14"/>
      <c r="H105" s="14">
        <f t="shared" si="57"/>
        <v>0</v>
      </c>
      <c r="I105" s="14"/>
      <c r="J105" s="14"/>
      <c r="K105" s="14"/>
      <c r="L105" s="14"/>
      <c r="M105" s="14">
        <f t="shared" si="58"/>
        <v>0</v>
      </c>
      <c r="N105" s="14"/>
      <c r="O105" s="14"/>
      <c r="P105" s="14"/>
      <c r="Q105" s="14"/>
      <c r="R105" s="14">
        <f t="shared" si="59"/>
        <v>0</v>
      </c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12">
        <v>85.0</v>
      </c>
      <c r="B106" s="13" t="s">
        <v>145</v>
      </c>
      <c r="C106" s="14">
        <f t="shared" si="55"/>
        <v>0</v>
      </c>
      <c r="D106" s="14"/>
      <c r="E106" s="14"/>
      <c r="F106" s="14"/>
      <c r="G106" s="14"/>
      <c r="H106" s="14">
        <f t="shared" si="57"/>
        <v>0</v>
      </c>
      <c r="I106" s="14"/>
      <c r="J106" s="14"/>
      <c r="K106" s="14"/>
      <c r="L106" s="14"/>
      <c r="M106" s="14">
        <f t="shared" si="58"/>
        <v>0</v>
      </c>
      <c r="N106" s="14"/>
      <c r="O106" s="14"/>
      <c r="P106" s="14"/>
      <c r="Q106" s="14"/>
      <c r="R106" s="14">
        <f t="shared" si="59"/>
        <v>0</v>
      </c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12">
        <v>86.0</v>
      </c>
      <c r="B107" s="13" t="s">
        <v>146</v>
      </c>
      <c r="C107" s="14">
        <f t="shared" si="55"/>
        <v>0</v>
      </c>
      <c r="D107" s="14"/>
      <c r="E107" s="14"/>
      <c r="F107" s="14"/>
      <c r="G107" s="14"/>
      <c r="H107" s="14">
        <f t="shared" si="57"/>
        <v>0</v>
      </c>
      <c r="I107" s="14"/>
      <c r="J107" s="14"/>
      <c r="K107" s="14"/>
      <c r="L107" s="14"/>
      <c r="M107" s="14">
        <f t="shared" si="58"/>
        <v>0</v>
      </c>
      <c r="N107" s="14"/>
      <c r="O107" s="14"/>
      <c r="P107" s="14"/>
      <c r="Q107" s="14"/>
      <c r="R107" s="14">
        <f t="shared" si="59"/>
        <v>0</v>
      </c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9" t="s">
        <v>147</v>
      </c>
      <c r="B108" s="10" t="s">
        <v>148</v>
      </c>
      <c r="C108" s="11">
        <f t="shared" ref="C108:R108" si="61">C109+C120+C123+C129+C133+C139+C143+C148+C149+C150+C154</f>
        <v>14.29</v>
      </c>
      <c r="D108" s="11">
        <f t="shared" si="61"/>
        <v>0.075</v>
      </c>
      <c r="E108" s="11">
        <f t="shared" si="61"/>
        <v>3.055</v>
      </c>
      <c r="F108" s="11">
        <f t="shared" si="61"/>
        <v>7.905</v>
      </c>
      <c r="G108" s="11">
        <f t="shared" si="61"/>
        <v>3.255</v>
      </c>
      <c r="H108" s="11">
        <f t="shared" si="61"/>
        <v>14.29</v>
      </c>
      <c r="I108" s="11">
        <f t="shared" si="61"/>
        <v>0</v>
      </c>
      <c r="J108" s="11">
        <f t="shared" si="61"/>
        <v>0</v>
      </c>
      <c r="K108" s="11">
        <f t="shared" si="61"/>
        <v>0</v>
      </c>
      <c r="L108" s="11">
        <f t="shared" si="61"/>
        <v>0</v>
      </c>
      <c r="M108" s="11">
        <f t="shared" si="61"/>
        <v>0</v>
      </c>
      <c r="N108" s="11">
        <f t="shared" si="61"/>
        <v>0</v>
      </c>
      <c r="O108" s="11">
        <f t="shared" si="61"/>
        <v>0</v>
      </c>
      <c r="P108" s="11">
        <f t="shared" si="61"/>
        <v>0</v>
      </c>
      <c r="Q108" s="11">
        <f t="shared" si="61"/>
        <v>0</v>
      </c>
      <c r="R108" s="11">
        <f t="shared" si="61"/>
        <v>0</v>
      </c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12" t="s">
        <v>149</v>
      </c>
      <c r="B109" s="13" t="s">
        <v>150</v>
      </c>
      <c r="C109" s="14">
        <f t="shared" ref="C109:R109" si="62">SUM(C110:C119)</f>
        <v>0</v>
      </c>
      <c r="D109" s="14">
        <f t="shared" si="62"/>
        <v>0</v>
      </c>
      <c r="E109" s="14">
        <f t="shared" si="62"/>
        <v>0</v>
      </c>
      <c r="F109" s="14">
        <f t="shared" si="62"/>
        <v>0</v>
      </c>
      <c r="G109" s="14">
        <f t="shared" si="62"/>
        <v>0</v>
      </c>
      <c r="H109" s="14">
        <f t="shared" si="62"/>
        <v>0</v>
      </c>
      <c r="I109" s="14">
        <f t="shared" si="62"/>
        <v>0</v>
      </c>
      <c r="J109" s="14">
        <f t="shared" si="62"/>
        <v>0</v>
      </c>
      <c r="K109" s="14">
        <f t="shared" si="62"/>
        <v>0</v>
      </c>
      <c r="L109" s="14">
        <f t="shared" si="62"/>
        <v>0</v>
      </c>
      <c r="M109" s="14">
        <f t="shared" si="62"/>
        <v>0</v>
      </c>
      <c r="N109" s="14">
        <f t="shared" si="62"/>
        <v>0</v>
      </c>
      <c r="O109" s="14">
        <f t="shared" si="62"/>
        <v>0</v>
      </c>
      <c r="P109" s="14">
        <f t="shared" si="62"/>
        <v>0</v>
      </c>
      <c r="Q109" s="14">
        <f t="shared" si="62"/>
        <v>0</v>
      </c>
      <c r="R109" s="14">
        <f t="shared" si="62"/>
        <v>0</v>
      </c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18">
        <v>87.0</v>
      </c>
      <c r="B110" s="16" t="s">
        <v>151</v>
      </c>
      <c r="C110" s="35">
        <f t="shared" ref="C110:C119" si="63">H110+M110+R110</f>
        <v>0</v>
      </c>
      <c r="D110" s="17"/>
      <c r="E110" s="17"/>
      <c r="F110" s="17"/>
      <c r="G110" s="17"/>
      <c r="H110" s="36">
        <f t="shared" ref="H110:H119" si="64">SUM(D110:G110)</f>
        <v>0</v>
      </c>
      <c r="I110" s="17"/>
      <c r="J110" s="17"/>
      <c r="K110" s="17"/>
      <c r="L110" s="17"/>
      <c r="M110" s="36">
        <f t="shared" ref="M110:M119" si="65">SUM(I110:L110)</f>
        <v>0</v>
      </c>
      <c r="N110" s="17"/>
      <c r="O110" s="17"/>
      <c r="P110" s="17"/>
      <c r="Q110" s="17"/>
      <c r="R110" s="36">
        <f t="shared" ref="R110:R119" si="66">SUM(N110:Q110)</f>
        <v>0</v>
      </c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18">
        <v>88.0</v>
      </c>
      <c r="B111" s="16" t="s">
        <v>152</v>
      </c>
      <c r="C111" s="35">
        <f t="shared" si="63"/>
        <v>0</v>
      </c>
      <c r="D111" s="17"/>
      <c r="E111" s="17"/>
      <c r="F111" s="17"/>
      <c r="G111" s="17"/>
      <c r="H111" s="36">
        <f t="shared" si="64"/>
        <v>0</v>
      </c>
      <c r="I111" s="17"/>
      <c r="J111" s="17"/>
      <c r="K111" s="17"/>
      <c r="L111" s="17"/>
      <c r="M111" s="36">
        <f t="shared" si="65"/>
        <v>0</v>
      </c>
      <c r="N111" s="17"/>
      <c r="O111" s="17"/>
      <c r="P111" s="17"/>
      <c r="Q111" s="17"/>
      <c r="R111" s="36">
        <f t="shared" si="66"/>
        <v>0</v>
      </c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18">
        <v>89.0</v>
      </c>
      <c r="B112" s="16" t="s">
        <v>153</v>
      </c>
      <c r="C112" s="35">
        <f t="shared" si="63"/>
        <v>0</v>
      </c>
      <c r="D112" s="17"/>
      <c r="E112" s="17"/>
      <c r="F112" s="17"/>
      <c r="G112" s="17"/>
      <c r="H112" s="36">
        <f t="shared" si="64"/>
        <v>0</v>
      </c>
      <c r="I112" s="17"/>
      <c r="J112" s="17"/>
      <c r="K112" s="17"/>
      <c r="L112" s="17"/>
      <c r="M112" s="36">
        <f t="shared" si="65"/>
        <v>0</v>
      </c>
      <c r="N112" s="17"/>
      <c r="O112" s="17"/>
      <c r="P112" s="17"/>
      <c r="Q112" s="17"/>
      <c r="R112" s="36">
        <f t="shared" si="66"/>
        <v>0</v>
      </c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18">
        <v>90.0</v>
      </c>
      <c r="B113" s="16" t="s">
        <v>154</v>
      </c>
      <c r="C113" s="35">
        <f t="shared" si="63"/>
        <v>0</v>
      </c>
      <c r="D113" s="17"/>
      <c r="E113" s="17"/>
      <c r="F113" s="17"/>
      <c r="G113" s="17"/>
      <c r="H113" s="36">
        <f t="shared" si="64"/>
        <v>0</v>
      </c>
      <c r="I113" s="17"/>
      <c r="J113" s="17"/>
      <c r="K113" s="17"/>
      <c r="L113" s="17"/>
      <c r="M113" s="36">
        <f t="shared" si="65"/>
        <v>0</v>
      </c>
      <c r="N113" s="17"/>
      <c r="O113" s="17"/>
      <c r="P113" s="17"/>
      <c r="Q113" s="17"/>
      <c r="R113" s="36">
        <f t="shared" si="66"/>
        <v>0</v>
      </c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18">
        <v>91.0</v>
      </c>
      <c r="B114" s="16" t="s">
        <v>155</v>
      </c>
      <c r="C114" s="35">
        <f t="shared" si="63"/>
        <v>0</v>
      </c>
      <c r="D114" s="17"/>
      <c r="E114" s="17"/>
      <c r="F114" s="17"/>
      <c r="G114" s="17"/>
      <c r="H114" s="36">
        <f t="shared" si="64"/>
        <v>0</v>
      </c>
      <c r="I114" s="17"/>
      <c r="J114" s="17"/>
      <c r="K114" s="17"/>
      <c r="L114" s="17"/>
      <c r="M114" s="36">
        <f t="shared" si="65"/>
        <v>0</v>
      </c>
      <c r="N114" s="17"/>
      <c r="O114" s="17"/>
      <c r="P114" s="17"/>
      <c r="Q114" s="17"/>
      <c r="R114" s="36">
        <f t="shared" si="66"/>
        <v>0</v>
      </c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18">
        <v>92.0</v>
      </c>
      <c r="B115" s="16" t="s">
        <v>156</v>
      </c>
      <c r="C115" s="35">
        <f t="shared" si="63"/>
        <v>0</v>
      </c>
      <c r="D115" s="17"/>
      <c r="E115" s="17"/>
      <c r="F115" s="17"/>
      <c r="G115" s="17"/>
      <c r="H115" s="36">
        <f t="shared" si="64"/>
        <v>0</v>
      </c>
      <c r="I115" s="17"/>
      <c r="J115" s="17"/>
      <c r="K115" s="17"/>
      <c r="L115" s="17"/>
      <c r="M115" s="36">
        <f t="shared" si="65"/>
        <v>0</v>
      </c>
      <c r="N115" s="17"/>
      <c r="O115" s="17"/>
      <c r="P115" s="17"/>
      <c r="Q115" s="17"/>
      <c r="R115" s="36">
        <f t="shared" si="66"/>
        <v>0</v>
      </c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18">
        <v>93.0</v>
      </c>
      <c r="B116" s="16" t="s">
        <v>157</v>
      </c>
      <c r="C116" s="35">
        <f t="shared" si="63"/>
        <v>0</v>
      </c>
      <c r="D116" s="17"/>
      <c r="E116" s="17"/>
      <c r="F116" s="17"/>
      <c r="G116" s="17"/>
      <c r="H116" s="36">
        <f t="shared" si="64"/>
        <v>0</v>
      </c>
      <c r="I116" s="17"/>
      <c r="J116" s="17"/>
      <c r="K116" s="17"/>
      <c r="L116" s="17"/>
      <c r="M116" s="36">
        <f t="shared" si="65"/>
        <v>0</v>
      </c>
      <c r="N116" s="17"/>
      <c r="O116" s="17"/>
      <c r="P116" s="17"/>
      <c r="Q116" s="17"/>
      <c r="R116" s="36">
        <f t="shared" si="66"/>
        <v>0</v>
      </c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18">
        <v>94.0</v>
      </c>
      <c r="B117" s="16" t="s">
        <v>158</v>
      </c>
      <c r="C117" s="35">
        <f t="shared" si="63"/>
        <v>0</v>
      </c>
      <c r="D117" s="17"/>
      <c r="E117" s="17"/>
      <c r="F117" s="17"/>
      <c r="G117" s="17"/>
      <c r="H117" s="36">
        <f t="shared" si="64"/>
        <v>0</v>
      </c>
      <c r="I117" s="17"/>
      <c r="J117" s="17"/>
      <c r="K117" s="17"/>
      <c r="L117" s="17"/>
      <c r="M117" s="36">
        <f t="shared" si="65"/>
        <v>0</v>
      </c>
      <c r="N117" s="17"/>
      <c r="O117" s="17"/>
      <c r="P117" s="17"/>
      <c r="Q117" s="17"/>
      <c r="R117" s="36">
        <f t="shared" si="66"/>
        <v>0</v>
      </c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18">
        <v>95.0</v>
      </c>
      <c r="B118" s="16" t="s">
        <v>159</v>
      </c>
      <c r="C118" s="35">
        <f t="shared" si="63"/>
        <v>0</v>
      </c>
      <c r="D118" s="17"/>
      <c r="E118" s="17"/>
      <c r="F118" s="17"/>
      <c r="G118" s="17"/>
      <c r="H118" s="36">
        <f t="shared" si="64"/>
        <v>0</v>
      </c>
      <c r="I118" s="17"/>
      <c r="J118" s="17"/>
      <c r="K118" s="17"/>
      <c r="L118" s="17"/>
      <c r="M118" s="36">
        <f t="shared" si="65"/>
        <v>0</v>
      </c>
      <c r="N118" s="17"/>
      <c r="O118" s="17"/>
      <c r="P118" s="17"/>
      <c r="Q118" s="17"/>
      <c r="R118" s="36">
        <f t="shared" si="66"/>
        <v>0</v>
      </c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18">
        <v>96.0</v>
      </c>
      <c r="B119" s="16" t="s">
        <v>160</v>
      </c>
      <c r="C119" s="35">
        <f t="shared" si="63"/>
        <v>0</v>
      </c>
      <c r="D119" s="17"/>
      <c r="E119" s="17"/>
      <c r="F119" s="17"/>
      <c r="G119" s="17"/>
      <c r="H119" s="36">
        <f t="shared" si="64"/>
        <v>0</v>
      </c>
      <c r="I119" s="17"/>
      <c r="J119" s="17"/>
      <c r="K119" s="17"/>
      <c r="L119" s="17"/>
      <c r="M119" s="36">
        <f t="shared" si="65"/>
        <v>0</v>
      </c>
      <c r="N119" s="17"/>
      <c r="O119" s="17"/>
      <c r="P119" s="17"/>
      <c r="Q119" s="17"/>
      <c r="R119" s="36">
        <f t="shared" si="66"/>
        <v>0</v>
      </c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12" t="s">
        <v>149</v>
      </c>
      <c r="B120" s="13" t="s">
        <v>161</v>
      </c>
      <c r="C120" s="14">
        <f t="shared" ref="C120:R120" si="67">SUM(C121:C122)</f>
        <v>8.64</v>
      </c>
      <c r="D120" s="14">
        <f t="shared" si="67"/>
        <v>0</v>
      </c>
      <c r="E120" s="14">
        <f t="shared" si="67"/>
        <v>2.88</v>
      </c>
      <c r="F120" s="14">
        <f t="shared" si="67"/>
        <v>2.88</v>
      </c>
      <c r="G120" s="14">
        <f t="shared" si="67"/>
        <v>2.88</v>
      </c>
      <c r="H120" s="14">
        <f t="shared" si="67"/>
        <v>8.64</v>
      </c>
      <c r="I120" s="14">
        <f t="shared" si="67"/>
        <v>0</v>
      </c>
      <c r="J120" s="14">
        <f t="shared" si="67"/>
        <v>0</v>
      </c>
      <c r="K120" s="14">
        <f t="shared" si="67"/>
        <v>0</v>
      </c>
      <c r="L120" s="14">
        <f t="shared" si="67"/>
        <v>0</v>
      </c>
      <c r="M120" s="14">
        <f t="shared" si="67"/>
        <v>0</v>
      </c>
      <c r="N120" s="14">
        <f t="shared" si="67"/>
        <v>0</v>
      </c>
      <c r="O120" s="14">
        <f t="shared" si="67"/>
        <v>0</v>
      </c>
      <c r="P120" s="14">
        <f t="shared" si="67"/>
        <v>0</v>
      </c>
      <c r="Q120" s="14">
        <f t="shared" si="67"/>
        <v>0</v>
      </c>
      <c r="R120" s="14">
        <f t="shared" si="67"/>
        <v>0</v>
      </c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18">
        <v>97.0</v>
      </c>
      <c r="B121" s="16" t="s">
        <v>162</v>
      </c>
      <c r="C121" s="35">
        <f t="shared" ref="C121:C122" si="68">H121+M121+R121</f>
        <v>8.64</v>
      </c>
      <c r="D121" s="17"/>
      <c r="E121" s="19">
        <v>2.88</v>
      </c>
      <c r="F121" s="19">
        <v>2.88</v>
      </c>
      <c r="G121" s="19">
        <v>2.88</v>
      </c>
      <c r="H121" s="36">
        <f t="shared" ref="H121:H122" si="69">SUM(D121:G121)</f>
        <v>8.64</v>
      </c>
      <c r="I121" s="17"/>
      <c r="J121" s="17"/>
      <c r="K121" s="17"/>
      <c r="L121" s="17"/>
      <c r="M121" s="36">
        <f t="shared" ref="M121:M122" si="70">SUM(I121:L121)</f>
        <v>0</v>
      </c>
      <c r="N121" s="17"/>
      <c r="O121" s="17"/>
      <c r="P121" s="17"/>
      <c r="Q121" s="17"/>
      <c r="R121" s="36">
        <f t="shared" ref="R121:R122" si="71">SUM(N121:Q121)</f>
        <v>0</v>
      </c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18">
        <v>98.0</v>
      </c>
      <c r="B122" s="16" t="s">
        <v>45</v>
      </c>
      <c r="C122" s="35">
        <f t="shared" si="68"/>
        <v>0</v>
      </c>
      <c r="D122" s="17"/>
      <c r="E122" s="17"/>
      <c r="F122" s="17"/>
      <c r="G122" s="17"/>
      <c r="H122" s="36">
        <f t="shared" si="69"/>
        <v>0</v>
      </c>
      <c r="I122" s="17"/>
      <c r="J122" s="17"/>
      <c r="K122" s="17"/>
      <c r="L122" s="17"/>
      <c r="M122" s="36">
        <f t="shared" si="70"/>
        <v>0</v>
      </c>
      <c r="N122" s="17"/>
      <c r="O122" s="17"/>
      <c r="P122" s="17"/>
      <c r="Q122" s="17"/>
      <c r="R122" s="36">
        <f t="shared" si="71"/>
        <v>0</v>
      </c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12" t="s">
        <v>163</v>
      </c>
      <c r="B123" s="13" t="s">
        <v>164</v>
      </c>
      <c r="C123" s="14">
        <f t="shared" ref="C123:R123" si="72">SUM(C124:C128)</f>
        <v>0.55</v>
      </c>
      <c r="D123" s="14">
        <f t="shared" si="72"/>
        <v>0</v>
      </c>
      <c r="E123" s="14">
        <f t="shared" si="72"/>
        <v>0</v>
      </c>
      <c r="F123" s="14">
        <f t="shared" si="72"/>
        <v>0.55</v>
      </c>
      <c r="G123" s="14">
        <f t="shared" si="72"/>
        <v>0</v>
      </c>
      <c r="H123" s="14">
        <f t="shared" si="72"/>
        <v>0.55</v>
      </c>
      <c r="I123" s="14">
        <f t="shared" si="72"/>
        <v>0</v>
      </c>
      <c r="J123" s="14">
        <f t="shared" si="72"/>
        <v>0</v>
      </c>
      <c r="K123" s="14">
        <f t="shared" si="72"/>
        <v>0</v>
      </c>
      <c r="L123" s="14">
        <f t="shared" si="72"/>
        <v>0</v>
      </c>
      <c r="M123" s="14">
        <f t="shared" si="72"/>
        <v>0</v>
      </c>
      <c r="N123" s="14">
        <f t="shared" si="72"/>
        <v>0</v>
      </c>
      <c r="O123" s="14">
        <f t="shared" si="72"/>
        <v>0</v>
      </c>
      <c r="P123" s="14">
        <f t="shared" si="72"/>
        <v>0</v>
      </c>
      <c r="Q123" s="14">
        <f t="shared" si="72"/>
        <v>0</v>
      </c>
      <c r="R123" s="14">
        <f t="shared" si="72"/>
        <v>0</v>
      </c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18">
        <v>99.0</v>
      </c>
      <c r="B124" s="16" t="s">
        <v>165</v>
      </c>
      <c r="C124" s="35">
        <f t="shared" ref="C124:C128" si="73">H124+M124+R124</f>
        <v>0</v>
      </c>
      <c r="D124" s="17"/>
      <c r="E124" s="19"/>
      <c r="F124" s="17"/>
      <c r="G124" s="17"/>
      <c r="H124" s="36">
        <f t="shared" ref="H124:H128" si="74">SUM(D124:G124)</f>
        <v>0</v>
      </c>
      <c r="I124" s="17"/>
      <c r="J124" s="17"/>
      <c r="K124" s="17"/>
      <c r="L124" s="17"/>
      <c r="M124" s="36">
        <f t="shared" ref="M124:M128" si="75">SUM(I124:L124)</f>
        <v>0</v>
      </c>
      <c r="N124" s="17"/>
      <c r="O124" s="17"/>
      <c r="P124" s="17"/>
      <c r="Q124" s="17"/>
      <c r="R124" s="36">
        <f t="shared" ref="R124:R128" si="76">SUM(N124:Q124)</f>
        <v>0</v>
      </c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18">
        <v>100.0</v>
      </c>
      <c r="B125" s="16" t="s">
        <v>166</v>
      </c>
      <c r="C125" s="35">
        <f t="shared" si="73"/>
        <v>0.3</v>
      </c>
      <c r="D125" s="17"/>
      <c r="E125" s="17"/>
      <c r="F125" s="19">
        <v>0.3</v>
      </c>
      <c r="G125" s="17"/>
      <c r="H125" s="36">
        <f t="shared" si="74"/>
        <v>0.3</v>
      </c>
      <c r="I125" s="17"/>
      <c r="J125" s="17"/>
      <c r="K125" s="17"/>
      <c r="L125" s="17"/>
      <c r="M125" s="36">
        <f t="shared" si="75"/>
        <v>0</v>
      </c>
      <c r="N125" s="17"/>
      <c r="O125" s="17"/>
      <c r="P125" s="17"/>
      <c r="Q125" s="17"/>
      <c r="R125" s="36">
        <f t="shared" si="76"/>
        <v>0</v>
      </c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18">
        <v>101.0</v>
      </c>
      <c r="B126" s="16" t="s">
        <v>167</v>
      </c>
      <c r="C126" s="35">
        <f t="shared" si="73"/>
        <v>0</v>
      </c>
      <c r="D126" s="17"/>
      <c r="E126" s="17"/>
      <c r="F126" s="17"/>
      <c r="G126" s="17"/>
      <c r="H126" s="36">
        <f t="shared" si="74"/>
        <v>0</v>
      </c>
      <c r="I126" s="17"/>
      <c r="J126" s="17"/>
      <c r="K126" s="17"/>
      <c r="L126" s="17"/>
      <c r="M126" s="36">
        <f t="shared" si="75"/>
        <v>0</v>
      </c>
      <c r="N126" s="17"/>
      <c r="O126" s="17"/>
      <c r="P126" s="17"/>
      <c r="Q126" s="17"/>
      <c r="R126" s="36">
        <f t="shared" si="76"/>
        <v>0</v>
      </c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18">
        <v>102.0</v>
      </c>
      <c r="B127" s="16" t="s">
        <v>168</v>
      </c>
      <c r="C127" s="35">
        <f t="shared" si="73"/>
        <v>0</v>
      </c>
      <c r="D127" s="17"/>
      <c r="E127" s="17"/>
      <c r="F127" s="17"/>
      <c r="G127" s="17"/>
      <c r="H127" s="36">
        <f t="shared" si="74"/>
        <v>0</v>
      </c>
      <c r="I127" s="17"/>
      <c r="J127" s="17"/>
      <c r="K127" s="17"/>
      <c r="L127" s="17"/>
      <c r="M127" s="36">
        <f t="shared" si="75"/>
        <v>0</v>
      </c>
      <c r="N127" s="17"/>
      <c r="O127" s="17"/>
      <c r="P127" s="17"/>
      <c r="Q127" s="17"/>
      <c r="R127" s="36">
        <f t="shared" si="76"/>
        <v>0</v>
      </c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18">
        <v>103.0</v>
      </c>
      <c r="B128" s="16" t="s">
        <v>45</v>
      </c>
      <c r="C128" s="35">
        <f t="shared" si="73"/>
        <v>0.25</v>
      </c>
      <c r="D128" s="17"/>
      <c r="E128" s="17"/>
      <c r="F128" s="19">
        <v>0.25</v>
      </c>
      <c r="G128" s="17"/>
      <c r="H128" s="36">
        <f t="shared" si="74"/>
        <v>0.25</v>
      </c>
      <c r="I128" s="17"/>
      <c r="J128" s="17"/>
      <c r="K128" s="17"/>
      <c r="L128" s="17"/>
      <c r="M128" s="36">
        <f t="shared" si="75"/>
        <v>0</v>
      </c>
      <c r="N128" s="17"/>
      <c r="O128" s="17"/>
      <c r="P128" s="17"/>
      <c r="Q128" s="17"/>
      <c r="R128" s="36">
        <f t="shared" si="76"/>
        <v>0</v>
      </c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12" t="s">
        <v>169</v>
      </c>
      <c r="B129" s="13" t="s">
        <v>170</v>
      </c>
      <c r="C129" s="14">
        <f t="shared" ref="C129:R129" si="77">SUM(C130:C132)</f>
        <v>0.1</v>
      </c>
      <c r="D129" s="14">
        <f t="shared" si="77"/>
        <v>0</v>
      </c>
      <c r="E129" s="14">
        <f t="shared" si="77"/>
        <v>0</v>
      </c>
      <c r="F129" s="14">
        <f t="shared" si="77"/>
        <v>0.1</v>
      </c>
      <c r="G129" s="14">
        <f t="shared" si="77"/>
        <v>0</v>
      </c>
      <c r="H129" s="14">
        <f t="shared" si="77"/>
        <v>0.1</v>
      </c>
      <c r="I129" s="14">
        <f t="shared" si="77"/>
        <v>0</v>
      </c>
      <c r="J129" s="14">
        <f t="shared" si="77"/>
        <v>0</v>
      </c>
      <c r="K129" s="14">
        <f t="shared" si="77"/>
        <v>0</v>
      </c>
      <c r="L129" s="14">
        <f t="shared" si="77"/>
        <v>0</v>
      </c>
      <c r="M129" s="14">
        <f t="shared" si="77"/>
        <v>0</v>
      </c>
      <c r="N129" s="14">
        <f t="shared" si="77"/>
        <v>0</v>
      </c>
      <c r="O129" s="14">
        <f t="shared" si="77"/>
        <v>0</v>
      </c>
      <c r="P129" s="14">
        <f t="shared" si="77"/>
        <v>0</v>
      </c>
      <c r="Q129" s="14">
        <f t="shared" si="77"/>
        <v>0</v>
      </c>
      <c r="R129" s="14">
        <f t="shared" si="77"/>
        <v>0</v>
      </c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18">
        <v>104.0</v>
      </c>
      <c r="B130" s="16" t="s">
        <v>171</v>
      </c>
      <c r="C130" s="35">
        <f t="shared" ref="C130:C132" si="78">H130+M130+R130</f>
        <v>0.1</v>
      </c>
      <c r="D130" s="19">
        <v>0.0</v>
      </c>
      <c r="E130" s="19">
        <v>0.0</v>
      </c>
      <c r="F130" s="19">
        <v>0.1</v>
      </c>
      <c r="G130" s="19">
        <v>0.0</v>
      </c>
      <c r="H130" s="36">
        <f t="shared" ref="H130:H132" si="79">SUM(D130:G130)</f>
        <v>0.1</v>
      </c>
      <c r="I130" s="17"/>
      <c r="J130" s="17"/>
      <c r="K130" s="17"/>
      <c r="L130" s="17"/>
      <c r="M130" s="36">
        <f t="shared" ref="M130:M132" si="80">SUM(I130:L130)</f>
        <v>0</v>
      </c>
      <c r="N130" s="17"/>
      <c r="O130" s="17"/>
      <c r="P130" s="17"/>
      <c r="Q130" s="17"/>
      <c r="R130" s="36">
        <f t="shared" ref="R130:R132" si="81">SUM(N130:Q130)</f>
        <v>0</v>
      </c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18">
        <v>105.0</v>
      </c>
      <c r="B131" s="16" t="s">
        <v>172</v>
      </c>
      <c r="C131" s="35">
        <f t="shared" si="78"/>
        <v>0</v>
      </c>
      <c r="D131" s="19">
        <v>0.0</v>
      </c>
      <c r="E131" s="19">
        <v>0.0</v>
      </c>
      <c r="F131" s="19">
        <v>0.0</v>
      </c>
      <c r="G131" s="19">
        <v>0.0</v>
      </c>
      <c r="H131" s="36">
        <f t="shared" si="79"/>
        <v>0</v>
      </c>
      <c r="I131" s="17"/>
      <c r="J131" s="17"/>
      <c r="K131" s="17"/>
      <c r="L131" s="17"/>
      <c r="M131" s="36">
        <f t="shared" si="80"/>
        <v>0</v>
      </c>
      <c r="N131" s="17"/>
      <c r="O131" s="17"/>
      <c r="P131" s="17"/>
      <c r="Q131" s="17"/>
      <c r="R131" s="36">
        <f t="shared" si="81"/>
        <v>0</v>
      </c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18">
        <v>106.0</v>
      </c>
      <c r="B132" s="16" t="s">
        <v>173</v>
      </c>
      <c r="C132" s="35">
        <f t="shared" si="78"/>
        <v>0</v>
      </c>
      <c r="D132" s="19">
        <v>0.0</v>
      </c>
      <c r="E132" s="19">
        <v>0.0</v>
      </c>
      <c r="F132" s="19">
        <v>0.0</v>
      </c>
      <c r="G132" s="19">
        <v>0.0</v>
      </c>
      <c r="H132" s="36">
        <f t="shared" si="79"/>
        <v>0</v>
      </c>
      <c r="I132" s="17"/>
      <c r="J132" s="17"/>
      <c r="K132" s="17"/>
      <c r="L132" s="17"/>
      <c r="M132" s="36">
        <f t="shared" si="80"/>
        <v>0</v>
      </c>
      <c r="N132" s="17"/>
      <c r="O132" s="17"/>
      <c r="P132" s="17"/>
      <c r="Q132" s="17"/>
      <c r="R132" s="36">
        <f t="shared" si="81"/>
        <v>0</v>
      </c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12" t="s">
        <v>174</v>
      </c>
      <c r="B133" s="13" t="s">
        <v>175</v>
      </c>
      <c r="C133" s="14">
        <f t="shared" ref="C133:R133" si="82">SUM(C134:C138)</f>
        <v>4.8</v>
      </c>
      <c r="D133" s="14">
        <f t="shared" si="82"/>
        <v>0.075</v>
      </c>
      <c r="E133" s="14">
        <f t="shared" si="82"/>
        <v>0.175</v>
      </c>
      <c r="F133" s="14">
        <f t="shared" si="82"/>
        <v>4.375</v>
      </c>
      <c r="G133" s="14">
        <f t="shared" si="82"/>
        <v>0.175</v>
      </c>
      <c r="H133" s="14">
        <f t="shared" si="82"/>
        <v>4.8</v>
      </c>
      <c r="I133" s="14">
        <f t="shared" si="82"/>
        <v>0</v>
      </c>
      <c r="J133" s="14">
        <f t="shared" si="82"/>
        <v>0</v>
      </c>
      <c r="K133" s="14">
        <f t="shared" si="82"/>
        <v>0</v>
      </c>
      <c r="L133" s="14">
        <f t="shared" si="82"/>
        <v>0</v>
      </c>
      <c r="M133" s="14">
        <f t="shared" si="82"/>
        <v>0</v>
      </c>
      <c r="N133" s="14">
        <f t="shared" si="82"/>
        <v>0</v>
      </c>
      <c r="O133" s="14">
        <f t="shared" si="82"/>
        <v>0</v>
      </c>
      <c r="P133" s="14">
        <f t="shared" si="82"/>
        <v>0</v>
      </c>
      <c r="Q133" s="14">
        <f t="shared" si="82"/>
        <v>0</v>
      </c>
      <c r="R133" s="14">
        <f t="shared" si="82"/>
        <v>0</v>
      </c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18">
        <v>107.0</v>
      </c>
      <c r="B134" s="16" t="s">
        <v>176</v>
      </c>
      <c r="C134" s="35">
        <f t="shared" ref="C134:C138" si="83">H134+M134+R134</f>
        <v>0</v>
      </c>
      <c r="D134" s="17"/>
      <c r="E134" s="17"/>
      <c r="F134" s="17"/>
      <c r="G134" s="17"/>
      <c r="H134" s="36">
        <f t="shared" ref="H134:H138" si="84">SUM(D134:G134)</f>
        <v>0</v>
      </c>
      <c r="I134" s="17"/>
      <c r="J134" s="17"/>
      <c r="K134" s="17"/>
      <c r="L134" s="17"/>
      <c r="M134" s="36">
        <f t="shared" ref="M134:M138" si="85">SUM(I134:L134)</f>
        <v>0</v>
      </c>
      <c r="N134" s="17"/>
      <c r="O134" s="17"/>
      <c r="P134" s="17"/>
      <c r="Q134" s="17"/>
      <c r="R134" s="36">
        <f t="shared" ref="R134:R138" si="86">SUM(N134:Q134)</f>
        <v>0</v>
      </c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18">
        <v>108.0</v>
      </c>
      <c r="B135" s="16" t="s">
        <v>177</v>
      </c>
      <c r="C135" s="35">
        <f t="shared" si="83"/>
        <v>0</v>
      </c>
      <c r="D135" s="17"/>
      <c r="E135" s="17"/>
      <c r="F135" s="17"/>
      <c r="G135" s="17"/>
      <c r="H135" s="36">
        <f t="shared" si="84"/>
        <v>0</v>
      </c>
      <c r="I135" s="17"/>
      <c r="J135" s="17"/>
      <c r="K135" s="17"/>
      <c r="L135" s="17"/>
      <c r="M135" s="36">
        <f t="shared" si="85"/>
        <v>0</v>
      </c>
      <c r="N135" s="17"/>
      <c r="O135" s="17"/>
      <c r="P135" s="17"/>
      <c r="Q135" s="17"/>
      <c r="R135" s="36">
        <f t="shared" si="86"/>
        <v>0</v>
      </c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18">
        <v>109.0</v>
      </c>
      <c r="B136" s="16" t="s">
        <v>178</v>
      </c>
      <c r="C136" s="35">
        <f t="shared" si="83"/>
        <v>0</v>
      </c>
      <c r="D136" s="17"/>
      <c r="E136" s="17"/>
      <c r="F136" s="17"/>
      <c r="G136" s="17"/>
      <c r="H136" s="36">
        <f t="shared" si="84"/>
        <v>0</v>
      </c>
      <c r="I136" s="17"/>
      <c r="J136" s="17"/>
      <c r="K136" s="17"/>
      <c r="L136" s="17"/>
      <c r="M136" s="36">
        <f t="shared" si="85"/>
        <v>0</v>
      </c>
      <c r="N136" s="17"/>
      <c r="O136" s="17"/>
      <c r="P136" s="17"/>
      <c r="Q136" s="17"/>
      <c r="R136" s="36">
        <f t="shared" si="86"/>
        <v>0</v>
      </c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18">
        <v>110.0</v>
      </c>
      <c r="B137" s="16" t="s">
        <v>179</v>
      </c>
      <c r="C137" s="35">
        <f t="shared" si="83"/>
        <v>4.8</v>
      </c>
      <c r="D137" s="19">
        <v>0.075</v>
      </c>
      <c r="E137" s="19">
        <f>0.075+0.1</f>
        <v>0.175</v>
      </c>
      <c r="F137" s="19">
        <f>0.075+0.3+4</f>
        <v>4.375</v>
      </c>
      <c r="G137" s="19">
        <f>0.075+0.1</f>
        <v>0.175</v>
      </c>
      <c r="H137" s="36">
        <f t="shared" si="84"/>
        <v>4.8</v>
      </c>
      <c r="I137" s="17"/>
      <c r="J137" s="17"/>
      <c r="K137" s="17"/>
      <c r="L137" s="17"/>
      <c r="M137" s="36">
        <f t="shared" si="85"/>
        <v>0</v>
      </c>
      <c r="N137" s="17"/>
      <c r="O137" s="17"/>
      <c r="P137" s="17"/>
      <c r="Q137" s="17"/>
      <c r="R137" s="36">
        <f t="shared" si="86"/>
        <v>0</v>
      </c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18">
        <v>111.0</v>
      </c>
      <c r="B138" s="16" t="s">
        <v>45</v>
      </c>
      <c r="C138" s="35">
        <f t="shared" si="83"/>
        <v>0</v>
      </c>
      <c r="D138" s="17"/>
      <c r="E138" s="17"/>
      <c r="F138" s="17"/>
      <c r="G138" s="17"/>
      <c r="H138" s="36">
        <f t="shared" si="84"/>
        <v>0</v>
      </c>
      <c r="I138" s="17"/>
      <c r="J138" s="17"/>
      <c r="K138" s="17"/>
      <c r="L138" s="17"/>
      <c r="M138" s="36">
        <f t="shared" si="85"/>
        <v>0</v>
      </c>
      <c r="N138" s="17"/>
      <c r="O138" s="17"/>
      <c r="P138" s="17"/>
      <c r="Q138" s="17"/>
      <c r="R138" s="36">
        <f t="shared" si="86"/>
        <v>0</v>
      </c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12" t="s">
        <v>180</v>
      </c>
      <c r="B139" s="13" t="s">
        <v>181</v>
      </c>
      <c r="C139" s="14">
        <f t="shared" ref="C139:R139" si="87">SUM(C140:C142)</f>
        <v>0</v>
      </c>
      <c r="D139" s="14">
        <f t="shared" si="87"/>
        <v>0</v>
      </c>
      <c r="E139" s="14">
        <f t="shared" si="87"/>
        <v>0</v>
      </c>
      <c r="F139" s="14">
        <f t="shared" si="87"/>
        <v>0</v>
      </c>
      <c r="G139" s="14">
        <f t="shared" si="87"/>
        <v>0</v>
      </c>
      <c r="H139" s="14">
        <f t="shared" si="87"/>
        <v>0</v>
      </c>
      <c r="I139" s="14">
        <f t="shared" si="87"/>
        <v>0</v>
      </c>
      <c r="J139" s="14">
        <f t="shared" si="87"/>
        <v>0</v>
      </c>
      <c r="K139" s="14">
        <f t="shared" si="87"/>
        <v>0</v>
      </c>
      <c r="L139" s="14">
        <f t="shared" si="87"/>
        <v>0</v>
      </c>
      <c r="M139" s="14">
        <f t="shared" si="87"/>
        <v>0</v>
      </c>
      <c r="N139" s="14">
        <f t="shared" si="87"/>
        <v>0</v>
      </c>
      <c r="O139" s="14">
        <f t="shared" si="87"/>
        <v>0</v>
      </c>
      <c r="P139" s="14">
        <f t="shared" si="87"/>
        <v>0</v>
      </c>
      <c r="Q139" s="14">
        <f t="shared" si="87"/>
        <v>0</v>
      </c>
      <c r="R139" s="14">
        <f t="shared" si="87"/>
        <v>0</v>
      </c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18">
        <v>112.0</v>
      </c>
      <c r="B140" s="16" t="s">
        <v>182</v>
      </c>
      <c r="C140" s="35">
        <f t="shared" ref="C140:C142" si="88">H140+M140+R140</f>
        <v>0</v>
      </c>
      <c r="D140" s="17"/>
      <c r="E140" s="17"/>
      <c r="F140" s="17"/>
      <c r="G140" s="17"/>
      <c r="H140" s="36">
        <f t="shared" ref="H140:H142" si="89">SUM(D140:G140)</f>
        <v>0</v>
      </c>
      <c r="I140" s="17"/>
      <c r="J140" s="17"/>
      <c r="K140" s="17"/>
      <c r="L140" s="17"/>
      <c r="M140" s="36">
        <f t="shared" ref="M140:M142" si="90">SUM(I140:L140)</f>
        <v>0</v>
      </c>
      <c r="N140" s="17"/>
      <c r="O140" s="17"/>
      <c r="P140" s="17"/>
      <c r="Q140" s="17"/>
      <c r="R140" s="36">
        <f t="shared" ref="R140:R142" si="91">SUM(N140:Q140)</f>
        <v>0</v>
      </c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18">
        <v>113.0</v>
      </c>
      <c r="B141" s="16" t="s">
        <v>183</v>
      </c>
      <c r="C141" s="35">
        <f t="shared" si="88"/>
        <v>0</v>
      </c>
      <c r="D141" s="17"/>
      <c r="E141" s="17"/>
      <c r="F141" s="17"/>
      <c r="G141" s="17"/>
      <c r="H141" s="36">
        <f t="shared" si="89"/>
        <v>0</v>
      </c>
      <c r="I141" s="17"/>
      <c r="J141" s="17"/>
      <c r="K141" s="17"/>
      <c r="L141" s="17"/>
      <c r="M141" s="36">
        <f t="shared" si="90"/>
        <v>0</v>
      </c>
      <c r="N141" s="17"/>
      <c r="O141" s="17"/>
      <c r="P141" s="17"/>
      <c r="Q141" s="17"/>
      <c r="R141" s="36">
        <f t="shared" si="91"/>
        <v>0</v>
      </c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18">
        <v>114.0</v>
      </c>
      <c r="B142" s="16" t="s">
        <v>184</v>
      </c>
      <c r="C142" s="35">
        <f t="shared" si="88"/>
        <v>0</v>
      </c>
      <c r="D142" s="17"/>
      <c r="E142" s="17"/>
      <c r="F142" s="17"/>
      <c r="G142" s="17"/>
      <c r="H142" s="36">
        <f t="shared" si="89"/>
        <v>0</v>
      </c>
      <c r="I142" s="17"/>
      <c r="J142" s="17"/>
      <c r="K142" s="17"/>
      <c r="L142" s="17"/>
      <c r="M142" s="36">
        <f t="shared" si="90"/>
        <v>0</v>
      </c>
      <c r="N142" s="17"/>
      <c r="O142" s="17"/>
      <c r="P142" s="17"/>
      <c r="Q142" s="17"/>
      <c r="R142" s="36">
        <f t="shared" si="91"/>
        <v>0</v>
      </c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12" t="s">
        <v>185</v>
      </c>
      <c r="B143" s="13" t="s">
        <v>186</v>
      </c>
      <c r="C143" s="14">
        <f t="shared" ref="C143:R143" si="92">SUM(C144:C147)</f>
        <v>0.2</v>
      </c>
      <c r="D143" s="14">
        <f t="shared" si="92"/>
        <v>0</v>
      </c>
      <c r="E143" s="14">
        <f t="shared" si="92"/>
        <v>0</v>
      </c>
      <c r="F143" s="14">
        <f t="shared" si="92"/>
        <v>0</v>
      </c>
      <c r="G143" s="14">
        <f t="shared" si="92"/>
        <v>0.2</v>
      </c>
      <c r="H143" s="14">
        <f t="shared" si="92"/>
        <v>0.2</v>
      </c>
      <c r="I143" s="14">
        <f t="shared" si="92"/>
        <v>0</v>
      </c>
      <c r="J143" s="14">
        <f t="shared" si="92"/>
        <v>0</v>
      </c>
      <c r="K143" s="14">
        <f t="shared" si="92"/>
        <v>0</v>
      </c>
      <c r="L143" s="14">
        <f t="shared" si="92"/>
        <v>0</v>
      </c>
      <c r="M143" s="14">
        <f t="shared" si="92"/>
        <v>0</v>
      </c>
      <c r="N143" s="14">
        <f t="shared" si="92"/>
        <v>0</v>
      </c>
      <c r="O143" s="14">
        <f t="shared" si="92"/>
        <v>0</v>
      </c>
      <c r="P143" s="14">
        <f t="shared" si="92"/>
        <v>0</v>
      </c>
      <c r="Q143" s="14">
        <f t="shared" si="92"/>
        <v>0</v>
      </c>
      <c r="R143" s="14">
        <f t="shared" si="92"/>
        <v>0</v>
      </c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18">
        <v>115.0</v>
      </c>
      <c r="B144" s="16" t="s">
        <v>187</v>
      </c>
      <c r="C144" s="35">
        <f t="shared" ref="C144:C149" si="93">H144+M144+R144</f>
        <v>0.2</v>
      </c>
      <c r="D144" s="19">
        <v>0.0</v>
      </c>
      <c r="E144" s="19">
        <v>0.0</v>
      </c>
      <c r="F144" s="19">
        <v>0.0</v>
      </c>
      <c r="G144" s="19">
        <v>0.2</v>
      </c>
      <c r="H144" s="36">
        <f t="shared" ref="H144:H149" si="94">SUM(D144:G144)</f>
        <v>0.2</v>
      </c>
      <c r="I144" s="17"/>
      <c r="J144" s="17"/>
      <c r="K144" s="17"/>
      <c r="L144" s="17"/>
      <c r="M144" s="36">
        <f t="shared" ref="M144:M149" si="95">SUM(I144:L144)</f>
        <v>0</v>
      </c>
      <c r="N144" s="17"/>
      <c r="O144" s="17"/>
      <c r="P144" s="17"/>
      <c r="Q144" s="17"/>
      <c r="R144" s="36">
        <f t="shared" ref="R144:R149" si="96">SUM(N144:Q144)</f>
        <v>0</v>
      </c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18">
        <v>116.0</v>
      </c>
      <c r="B145" s="16" t="s">
        <v>188</v>
      </c>
      <c r="C145" s="35">
        <f t="shared" si="93"/>
        <v>0</v>
      </c>
      <c r="D145" s="19">
        <v>0.0</v>
      </c>
      <c r="E145" s="19">
        <v>0.0</v>
      </c>
      <c r="F145" s="19">
        <v>0.0</v>
      </c>
      <c r="G145" s="19">
        <v>0.0</v>
      </c>
      <c r="H145" s="36">
        <f t="shared" si="94"/>
        <v>0</v>
      </c>
      <c r="I145" s="17"/>
      <c r="J145" s="17"/>
      <c r="K145" s="17"/>
      <c r="L145" s="17"/>
      <c r="M145" s="36">
        <f t="shared" si="95"/>
        <v>0</v>
      </c>
      <c r="N145" s="17"/>
      <c r="O145" s="17"/>
      <c r="P145" s="17"/>
      <c r="Q145" s="17"/>
      <c r="R145" s="36">
        <f t="shared" si="96"/>
        <v>0</v>
      </c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18">
        <v>117.0</v>
      </c>
      <c r="B146" s="16" t="s">
        <v>189</v>
      </c>
      <c r="C146" s="35">
        <f t="shared" si="93"/>
        <v>0</v>
      </c>
      <c r="D146" s="19">
        <v>0.0</v>
      </c>
      <c r="E146" s="19">
        <v>0.0</v>
      </c>
      <c r="F146" s="19">
        <v>0.0</v>
      </c>
      <c r="G146" s="19">
        <v>0.0</v>
      </c>
      <c r="H146" s="36">
        <f t="shared" si="94"/>
        <v>0</v>
      </c>
      <c r="I146" s="17"/>
      <c r="J146" s="17"/>
      <c r="K146" s="17"/>
      <c r="L146" s="17"/>
      <c r="M146" s="36">
        <f t="shared" si="95"/>
        <v>0</v>
      </c>
      <c r="N146" s="17"/>
      <c r="O146" s="17"/>
      <c r="P146" s="17"/>
      <c r="Q146" s="17"/>
      <c r="R146" s="36">
        <f t="shared" si="96"/>
        <v>0</v>
      </c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18">
        <v>118.0</v>
      </c>
      <c r="B147" s="16" t="s">
        <v>45</v>
      </c>
      <c r="C147" s="35">
        <f t="shared" si="93"/>
        <v>0</v>
      </c>
      <c r="D147" s="19">
        <v>0.0</v>
      </c>
      <c r="E147" s="19">
        <v>0.0</v>
      </c>
      <c r="F147" s="19">
        <v>0.0</v>
      </c>
      <c r="G147" s="19">
        <v>0.0</v>
      </c>
      <c r="H147" s="36">
        <f t="shared" si="94"/>
        <v>0</v>
      </c>
      <c r="I147" s="17"/>
      <c r="J147" s="17"/>
      <c r="K147" s="17"/>
      <c r="L147" s="17"/>
      <c r="M147" s="36">
        <f t="shared" si="95"/>
        <v>0</v>
      </c>
      <c r="N147" s="17"/>
      <c r="O147" s="17"/>
      <c r="P147" s="17"/>
      <c r="Q147" s="17"/>
      <c r="R147" s="36">
        <f t="shared" si="96"/>
        <v>0</v>
      </c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12">
        <v>119.0</v>
      </c>
      <c r="B148" s="13" t="s">
        <v>190</v>
      </c>
      <c r="C148" s="14">
        <f t="shared" si="93"/>
        <v>0</v>
      </c>
      <c r="D148" s="14"/>
      <c r="E148" s="14"/>
      <c r="F148" s="14"/>
      <c r="G148" s="14"/>
      <c r="H148" s="14">
        <f t="shared" si="94"/>
        <v>0</v>
      </c>
      <c r="I148" s="14"/>
      <c r="J148" s="14"/>
      <c r="K148" s="14"/>
      <c r="L148" s="14"/>
      <c r="M148" s="14">
        <f t="shared" si="95"/>
        <v>0</v>
      </c>
      <c r="N148" s="14"/>
      <c r="O148" s="14"/>
      <c r="P148" s="14"/>
      <c r="Q148" s="14"/>
      <c r="R148" s="14">
        <f t="shared" si="96"/>
        <v>0</v>
      </c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12">
        <v>120.0</v>
      </c>
      <c r="B149" s="13" t="s">
        <v>191</v>
      </c>
      <c r="C149" s="14">
        <f t="shared" si="93"/>
        <v>0</v>
      </c>
      <c r="D149" s="14"/>
      <c r="E149" s="14"/>
      <c r="F149" s="14"/>
      <c r="G149" s="14"/>
      <c r="H149" s="14">
        <f t="shared" si="94"/>
        <v>0</v>
      </c>
      <c r="I149" s="14"/>
      <c r="J149" s="14"/>
      <c r="K149" s="14"/>
      <c r="L149" s="14"/>
      <c r="M149" s="14">
        <f t="shared" si="95"/>
        <v>0</v>
      </c>
      <c r="N149" s="14"/>
      <c r="O149" s="14"/>
      <c r="P149" s="14"/>
      <c r="Q149" s="14"/>
      <c r="R149" s="14">
        <f t="shared" si="96"/>
        <v>0</v>
      </c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12" t="s">
        <v>192</v>
      </c>
      <c r="B150" s="13" t="s">
        <v>193</v>
      </c>
      <c r="C150" s="14">
        <f t="shared" ref="C150:R150" si="97">SUM(C151:C153)</f>
        <v>0</v>
      </c>
      <c r="D150" s="14">
        <f t="shared" si="97"/>
        <v>0</v>
      </c>
      <c r="E150" s="14">
        <f t="shared" si="97"/>
        <v>0</v>
      </c>
      <c r="F150" s="14">
        <f t="shared" si="97"/>
        <v>0</v>
      </c>
      <c r="G150" s="14">
        <f t="shared" si="97"/>
        <v>0</v>
      </c>
      <c r="H150" s="14">
        <f t="shared" si="97"/>
        <v>0</v>
      </c>
      <c r="I150" s="14">
        <f t="shared" si="97"/>
        <v>0</v>
      </c>
      <c r="J150" s="14">
        <f t="shared" si="97"/>
        <v>0</v>
      </c>
      <c r="K150" s="14">
        <f t="shared" si="97"/>
        <v>0</v>
      </c>
      <c r="L150" s="14">
        <f t="shared" si="97"/>
        <v>0</v>
      </c>
      <c r="M150" s="14">
        <f t="shared" si="97"/>
        <v>0</v>
      </c>
      <c r="N150" s="14">
        <f t="shared" si="97"/>
        <v>0</v>
      </c>
      <c r="O150" s="14">
        <f t="shared" si="97"/>
        <v>0</v>
      </c>
      <c r="P150" s="14">
        <f t="shared" si="97"/>
        <v>0</v>
      </c>
      <c r="Q150" s="14">
        <f t="shared" si="97"/>
        <v>0</v>
      </c>
      <c r="R150" s="14">
        <f t="shared" si="97"/>
        <v>0</v>
      </c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18">
        <v>121.0</v>
      </c>
      <c r="B151" s="16" t="s">
        <v>194</v>
      </c>
      <c r="C151" s="35">
        <f t="shared" ref="C151:C153" si="98">H151+M151+R151</f>
        <v>0</v>
      </c>
      <c r="D151" s="17"/>
      <c r="E151" s="17"/>
      <c r="F151" s="17"/>
      <c r="G151" s="17"/>
      <c r="H151" s="36">
        <f t="shared" ref="H151:H153" si="99">SUM(D151:G151)</f>
        <v>0</v>
      </c>
      <c r="I151" s="17"/>
      <c r="J151" s="17"/>
      <c r="K151" s="17"/>
      <c r="L151" s="17"/>
      <c r="M151" s="36">
        <f t="shared" ref="M151:M153" si="100">SUM(I151:L151)</f>
        <v>0</v>
      </c>
      <c r="N151" s="17"/>
      <c r="O151" s="17"/>
      <c r="P151" s="17"/>
      <c r="Q151" s="17"/>
      <c r="R151" s="36">
        <f t="shared" ref="R151:R153" si="101">SUM(N151:Q151)</f>
        <v>0</v>
      </c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18">
        <v>122.0</v>
      </c>
      <c r="B152" s="16" t="s">
        <v>195</v>
      </c>
      <c r="C152" s="35">
        <f t="shared" si="98"/>
        <v>0</v>
      </c>
      <c r="D152" s="17"/>
      <c r="E152" s="17"/>
      <c r="F152" s="17"/>
      <c r="G152" s="17"/>
      <c r="H152" s="36">
        <f t="shared" si="99"/>
        <v>0</v>
      </c>
      <c r="I152" s="17"/>
      <c r="J152" s="17"/>
      <c r="K152" s="17"/>
      <c r="L152" s="17"/>
      <c r="M152" s="36">
        <f t="shared" si="100"/>
        <v>0</v>
      </c>
      <c r="N152" s="17"/>
      <c r="O152" s="17"/>
      <c r="P152" s="17"/>
      <c r="Q152" s="17"/>
      <c r="R152" s="36">
        <f t="shared" si="101"/>
        <v>0</v>
      </c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18">
        <v>123.0</v>
      </c>
      <c r="B153" s="16" t="s">
        <v>196</v>
      </c>
      <c r="C153" s="35">
        <f t="shared" si="98"/>
        <v>0</v>
      </c>
      <c r="D153" s="17"/>
      <c r="E153" s="17"/>
      <c r="F153" s="17"/>
      <c r="G153" s="17"/>
      <c r="H153" s="36">
        <f t="shared" si="99"/>
        <v>0</v>
      </c>
      <c r="I153" s="17"/>
      <c r="J153" s="17"/>
      <c r="K153" s="17"/>
      <c r="L153" s="17"/>
      <c r="M153" s="36">
        <f t="shared" si="100"/>
        <v>0</v>
      </c>
      <c r="N153" s="17"/>
      <c r="O153" s="17"/>
      <c r="P153" s="17"/>
      <c r="Q153" s="17"/>
      <c r="R153" s="36">
        <f t="shared" si="101"/>
        <v>0</v>
      </c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12" t="s">
        <v>197</v>
      </c>
      <c r="B154" s="13" t="s">
        <v>198</v>
      </c>
      <c r="C154" s="14">
        <f t="shared" ref="C154:R154" si="102">SUM(C155:C157)</f>
        <v>0</v>
      </c>
      <c r="D154" s="14">
        <f t="shared" si="102"/>
        <v>0</v>
      </c>
      <c r="E154" s="14">
        <f t="shared" si="102"/>
        <v>0</v>
      </c>
      <c r="F154" s="14">
        <f t="shared" si="102"/>
        <v>0</v>
      </c>
      <c r="G154" s="14">
        <f t="shared" si="102"/>
        <v>0</v>
      </c>
      <c r="H154" s="14">
        <f t="shared" si="102"/>
        <v>0</v>
      </c>
      <c r="I154" s="14">
        <f t="shared" si="102"/>
        <v>0</v>
      </c>
      <c r="J154" s="14">
        <f t="shared" si="102"/>
        <v>0</v>
      </c>
      <c r="K154" s="14">
        <f t="shared" si="102"/>
        <v>0</v>
      </c>
      <c r="L154" s="14">
        <f t="shared" si="102"/>
        <v>0</v>
      </c>
      <c r="M154" s="14">
        <f t="shared" si="102"/>
        <v>0</v>
      </c>
      <c r="N154" s="14">
        <f t="shared" si="102"/>
        <v>0</v>
      </c>
      <c r="O154" s="14">
        <f t="shared" si="102"/>
        <v>0</v>
      </c>
      <c r="P154" s="14">
        <f t="shared" si="102"/>
        <v>0</v>
      </c>
      <c r="Q154" s="14">
        <f t="shared" si="102"/>
        <v>0</v>
      </c>
      <c r="R154" s="14">
        <f t="shared" si="102"/>
        <v>0</v>
      </c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18">
        <v>124.0</v>
      </c>
      <c r="B155" s="16" t="s">
        <v>199</v>
      </c>
      <c r="C155" s="35">
        <f t="shared" ref="C155:C157" si="103">H155+M155+R155</f>
        <v>0</v>
      </c>
      <c r="D155" s="17"/>
      <c r="E155" s="17"/>
      <c r="F155" s="17"/>
      <c r="G155" s="17"/>
      <c r="H155" s="36">
        <f t="shared" ref="H155:H157" si="104">SUM(D155:G155)</f>
        <v>0</v>
      </c>
      <c r="I155" s="17"/>
      <c r="J155" s="17"/>
      <c r="K155" s="17"/>
      <c r="L155" s="17"/>
      <c r="M155" s="36">
        <f t="shared" ref="M155:M157" si="105">SUM(I155:L155)</f>
        <v>0</v>
      </c>
      <c r="N155" s="17"/>
      <c r="O155" s="17"/>
      <c r="P155" s="17"/>
      <c r="Q155" s="17"/>
      <c r="R155" s="36">
        <f t="shared" ref="R155:R157" si="106">SUM(N155:Q155)</f>
        <v>0</v>
      </c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18">
        <v>125.0</v>
      </c>
      <c r="B156" s="16" t="s">
        <v>200</v>
      </c>
      <c r="C156" s="35">
        <f t="shared" si="103"/>
        <v>0</v>
      </c>
      <c r="D156" s="17"/>
      <c r="E156" s="17"/>
      <c r="F156" s="17"/>
      <c r="G156" s="17"/>
      <c r="H156" s="36">
        <f t="shared" si="104"/>
        <v>0</v>
      </c>
      <c r="I156" s="17"/>
      <c r="J156" s="17"/>
      <c r="K156" s="17"/>
      <c r="L156" s="17"/>
      <c r="M156" s="36">
        <f t="shared" si="105"/>
        <v>0</v>
      </c>
      <c r="N156" s="17"/>
      <c r="O156" s="17"/>
      <c r="P156" s="17"/>
      <c r="Q156" s="17"/>
      <c r="R156" s="36">
        <f t="shared" si="106"/>
        <v>0</v>
      </c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18">
        <v>126.0</v>
      </c>
      <c r="B157" s="16" t="s">
        <v>201</v>
      </c>
      <c r="C157" s="35">
        <f t="shared" si="103"/>
        <v>0</v>
      </c>
      <c r="D157" s="17"/>
      <c r="E157" s="17"/>
      <c r="F157" s="17"/>
      <c r="G157" s="17"/>
      <c r="H157" s="36">
        <f t="shared" si="104"/>
        <v>0</v>
      </c>
      <c r="I157" s="17"/>
      <c r="J157" s="17"/>
      <c r="K157" s="17"/>
      <c r="L157" s="17"/>
      <c r="M157" s="36">
        <f t="shared" si="105"/>
        <v>0</v>
      </c>
      <c r="N157" s="17"/>
      <c r="O157" s="17"/>
      <c r="P157" s="17"/>
      <c r="Q157" s="17"/>
      <c r="R157" s="36">
        <f t="shared" si="106"/>
        <v>0</v>
      </c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9" t="s">
        <v>202</v>
      </c>
      <c r="B158" s="10" t="s">
        <v>203</v>
      </c>
      <c r="C158" s="11">
        <f t="shared" ref="C158:R158" si="107">C159+C163+C171+C174+C178+C184+C186+C188+C189</f>
        <v>0</v>
      </c>
      <c r="D158" s="11">
        <f t="shared" si="107"/>
        <v>0</v>
      </c>
      <c r="E158" s="11">
        <f t="shared" si="107"/>
        <v>0</v>
      </c>
      <c r="F158" s="11">
        <f t="shared" si="107"/>
        <v>0</v>
      </c>
      <c r="G158" s="11">
        <f t="shared" si="107"/>
        <v>0</v>
      </c>
      <c r="H158" s="11">
        <f t="shared" si="107"/>
        <v>0</v>
      </c>
      <c r="I158" s="11">
        <f t="shared" si="107"/>
        <v>0</v>
      </c>
      <c r="J158" s="11">
        <f t="shared" si="107"/>
        <v>0</v>
      </c>
      <c r="K158" s="11">
        <f t="shared" si="107"/>
        <v>0</v>
      </c>
      <c r="L158" s="11">
        <f t="shared" si="107"/>
        <v>0</v>
      </c>
      <c r="M158" s="11">
        <f t="shared" si="107"/>
        <v>0</v>
      </c>
      <c r="N158" s="11">
        <f t="shared" si="107"/>
        <v>0</v>
      </c>
      <c r="O158" s="11">
        <f t="shared" si="107"/>
        <v>0</v>
      </c>
      <c r="P158" s="11">
        <f t="shared" si="107"/>
        <v>0</v>
      </c>
      <c r="Q158" s="11">
        <f t="shared" si="107"/>
        <v>0</v>
      </c>
      <c r="R158" s="11">
        <f t="shared" si="107"/>
        <v>0</v>
      </c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12" t="s">
        <v>204</v>
      </c>
      <c r="B159" s="13" t="s">
        <v>205</v>
      </c>
      <c r="C159" s="14">
        <f t="shared" ref="C159:R159" si="108">SUM(C160:C162)</f>
        <v>0</v>
      </c>
      <c r="D159" s="14">
        <f t="shared" si="108"/>
        <v>0</v>
      </c>
      <c r="E159" s="14">
        <f t="shared" si="108"/>
        <v>0</v>
      </c>
      <c r="F159" s="14">
        <f t="shared" si="108"/>
        <v>0</v>
      </c>
      <c r="G159" s="14">
        <f t="shared" si="108"/>
        <v>0</v>
      </c>
      <c r="H159" s="14">
        <f t="shared" si="108"/>
        <v>0</v>
      </c>
      <c r="I159" s="14">
        <f t="shared" si="108"/>
        <v>0</v>
      </c>
      <c r="J159" s="14">
        <f t="shared" si="108"/>
        <v>0</v>
      </c>
      <c r="K159" s="14">
        <f t="shared" si="108"/>
        <v>0</v>
      </c>
      <c r="L159" s="14">
        <f t="shared" si="108"/>
        <v>0</v>
      </c>
      <c r="M159" s="14">
        <f t="shared" si="108"/>
        <v>0</v>
      </c>
      <c r="N159" s="14">
        <f t="shared" si="108"/>
        <v>0</v>
      </c>
      <c r="O159" s="14">
        <f t="shared" si="108"/>
        <v>0</v>
      </c>
      <c r="P159" s="14">
        <f t="shared" si="108"/>
        <v>0</v>
      </c>
      <c r="Q159" s="14">
        <f t="shared" si="108"/>
        <v>0</v>
      </c>
      <c r="R159" s="14">
        <f t="shared" si="108"/>
        <v>0</v>
      </c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18">
        <v>127.0</v>
      </c>
      <c r="B160" s="16" t="s">
        <v>206</v>
      </c>
      <c r="C160" s="35">
        <f t="shared" ref="C160:C162" si="109">H160+M160+R160</f>
        <v>0</v>
      </c>
      <c r="D160" s="17"/>
      <c r="E160" s="17"/>
      <c r="F160" s="17"/>
      <c r="G160" s="17"/>
      <c r="H160" s="36">
        <f t="shared" ref="H160:H162" si="110">SUM(D160:G160)</f>
        <v>0</v>
      </c>
      <c r="I160" s="17"/>
      <c r="J160" s="17"/>
      <c r="K160" s="17"/>
      <c r="L160" s="17"/>
      <c r="M160" s="36">
        <f t="shared" ref="M160:M162" si="111">SUM(I160:L160)</f>
        <v>0</v>
      </c>
      <c r="N160" s="17"/>
      <c r="O160" s="17"/>
      <c r="P160" s="17"/>
      <c r="Q160" s="17"/>
      <c r="R160" s="36">
        <f t="shared" ref="R160:R162" si="112">SUM(N160:Q160)</f>
        <v>0</v>
      </c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18">
        <v>128.0</v>
      </c>
      <c r="B161" s="16" t="s">
        <v>207</v>
      </c>
      <c r="C161" s="35">
        <f t="shared" si="109"/>
        <v>0</v>
      </c>
      <c r="D161" s="17"/>
      <c r="E161" s="17"/>
      <c r="F161" s="17"/>
      <c r="G161" s="17"/>
      <c r="H161" s="36">
        <f t="shared" si="110"/>
        <v>0</v>
      </c>
      <c r="I161" s="17"/>
      <c r="J161" s="17"/>
      <c r="K161" s="17"/>
      <c r="L161" s="17"/>
      <c r="M161" s="36">
        <f t="shared" si="111"/>
        <v>0</v>
      </c>
      <c r="N161" s="17"/>
      <c r="O161" s="17"/>
      <c r="P161" s="17"/>
      <c r="Q161" s="17"/>
      <c r="R161" s="36">
        <f t="shared" si="112"/>
        <v>0</v>
      </c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18">
        <v>129.0</v>
      </c>
      <c r="B162" s="16" t="s">
        <v>208</v>
      </c>
      <c r="C162" s="35">
        <f t="shared" si="109"/>
        <v>0</v>
      </c>
      <c r="D162" s="17"/>
      <c r="E162" s="17"/>
      <c r="F162" s="17"/>
      <c r="G162" s="17"/>
      <c r="H162" s="36">
        <f t="shared" si="110"/>
        <v>0</v>
      </c>
      <c r="I162" s="17"/>
      <c r="J162" s="17"/>
      <c r="K162" s="17"/>
      <c r="L162" s="17"/>
      <c r="M162" s="36">
        <f t="shared" si="111"/>
        <v>0</v>
      </c>
      <c r="N162" s="17"/>
      <c r="O162" s="17"/>
      <c r="P162" s="17"/>
      <c r="Q162" s="17"/>
      <c r="R162" s="36">
        <f t="shared" si="112"/>
        <v>0</v>
      </c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12" t="s">
        <v>209</v>
      </c>
      <c r="B163" s="13" t="s">
        <v>210</v>
      </c>
      <c r="C163" s="14">
        <f t="shared" ref="C163:R163" si="113">SUM(C164:C170)</f>
        <v>0</v>
      </c>
      <c r="D163" s="14">
        <f t="shared" si="113"/>
        <v>0</v>
      </c>
      <c r="E163" s="14">
        <f t="shared" si="113"/>
        <v>0</v>
      </c>
      <c r="F163" s="14">
        <f t="shared" si="113"/>
        <v>0</v>
      </c>
      <c r="G163" s="14">
        <f t="shared" si="113"/>
        <v>0</v>
      </c>
      <c r="H163" s="14">
        <f t="shared" si="113"/>
        <v>0</v>
      </c>
      <c r="I163" s="14">
        <f t="shared" si="113"/>
        <v>0</v>
      </c>
      <c r="J163" s="14">
        <f t="shared" si="113"/>
        <v>0</v>
      </c>
      <c r="K163" s="14">
        <f t="shared" si="113"/>
        <v>0</v>
      </c>
      <c r="L163" s="14">
        <f t="shared" si="113"/>
        <v>0</v>
      </c>
      <c r="M163" s="14">
        <f t="shared" si="113"/>
        <v>0</v>
      </c>
      <c r="N163" s="14">
        <f t="shared" si="113"/>
        <v>0</v>
      </c>
      <c r="O163" s="14">
        <f t="shared" si="113"/>
        <v>0</v>
      </c>
      <c r="P163" s="14">
        <f t="shared" si="113"/>
        <v>0</v>
      </c>
      <c r="Q163" s="14">
        <f t="shared" si="113"/>
        <v>0</v>
      </c>
      <c r="R163" s="14">
        <f t="shared" si="113"/>
        <v>0</v>
      </c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18">
        <v>130.0</v>
      </c>
      <c r="B164" s="16" t="s">
        <v>211</v>
      </c>
      <c r="C164" s="35">
        <f t="shared" ref="C164:C170" si="114">H164+M164+R164</f>
        <v>0</v>
      </c>
      <c r="D164" s="19"/>
      <c r="E164" s="19"/>
      <c r="F164" s="19"/>
      <c r="G164" s="19"/>
      <c r="H164" s="36">
        <f t="shared" ref="H164:H170" si="115">SUM(D164:G164)</f>
        <v>0</v>
      </c>
      <c r="I164" s="17"/>
      <c r="J164" s="17"/>
      <c r="K164" s="17"/>
      <c r="L164" s="17"/>
      <c r="M164" s="36">
        <f t="shared" ref="M164:M170" si="116">SUM(I164:L164)</f>
        <v>0</v>
      </c>
      <c r="N164" s="17"/>
      <c r="O164" s="17"/>
      <c r="P164" s="17"/>
      <c r="Q164" s="17"/>
      <c r="R164" s="36">
        <f t="shared" ref="R164:R170" si="117">SUM(N164:Q164)</f>
        <v>0</v>
      </c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18">
        <v>131.0</v>
      </c>
      <c r="B165" s="16" t="s">
        <v>212</v>
      </c>
      <c r="C165" s="35">
        <f t="shared" si="114"/>
        <v>0</v>
      </c>
      <c r="D165" s="17"/>
      <c r="E165" s="17"/>
      <c r="F165" s="17"/>
      <c r="G165" s="17"/>
      <c r="H165" s="36">
        <f t="shared" si="115"/>
        <v>0</v>
      </c>
      <c r="I165" s="17"/>
      <c r="J165" s="17"/>
      <c r="K165" s="17"/>
      <c r="L165" s="17"/>
      <c r="M165" s="36">
        <f t="shared" si="116"/>
        <v>0</v>
      </c>
      <c r="N165" s="17"/>
      <c r="O165" s="17"/>
      <c r="P165" s="17"/>
      <c r="Q165" s="17"/>
      <c r="R165" s="36">
        <f t="shared" si="117"/>
        <v>0</v>
      </c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18">
        <v>132.0</v>
      </c>
      <c r="B166" s="16" t="s">
        <v>213</v>
      </c>
      <c r="C166" s="35">
        <f t="shared" si="114"/>
        <v>0</v>
      </c>
      <c r="D166" s="17"/>
      <c r="E166" s="17"/>
      <c r="F166" s="17"/>
      <c r="G166" s="17"/>
      <c r="H166" s="36">
        <f t="shared" si="115"/>
        <v>0</v>
      </c>
      <c r="I166" s="17"/>
      <c r="J166" s="17"/>
      <c r="K166" s="17"/>
      <c r="L166" s="17"/>
      <c r="M166" s="36">
        <f t="shared" si="116"/>
        <v>0</v>
      </c>
      <c r="N166" s="17"/>
      <c r="O166" s="17"/>
      <c r="P166" s="17"/>
      <c r="Q166" s="17"/>
      <c r="R166" s="36">
        <f t="shared" si="117"/>
        <v>0</v>
      </c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18">
        <v>133.0</v>
      </c>
      <c r="B167" s="16" t="s">
        <v>214</v>
      </c>
      <c r="C167" s="35">
        <f t="shared" si="114"/>
        <v>0</v>
      </c>
      <c r="D167" s="17"/>
      <c r="E167" s="17"/>
      <c r="F167" s="17"/>
      <c r="G167" s="17"/>
      <c r="H167" s="36">
        <f t="shared" si="115"/>
        <v>0</v>
      </c>
      <c r="I167" s="17"/>
      <c r="J167" s="17"/>
      <c r="K167" s="17"/>
      <c r="L167" s="17"/>
      <c r="M167" s="36">
        <f t="shared" si="116"/>
        <v>0</v>
      </c>
      <c r="N167" s="17"/>
      <c r="O167" s="17"/>
      <c r="P167" s="17"/>
      <c r="Q167" s="17"/>
      <c r="R167" s="36">
        <f t="shared" si="117"/>
        <v>0</v>
      </c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18">
        <v>134.0</v>
      </c>
      <c r="B168" s="16" t="s">
        <v>215</v>
      </c>
      <c r="C168" s="35">
        <f t="shared" si="114"/>
        <v>0</v>
      </c>
      <c r="D168" s="17"/>
      <c r="E168" s="17"/>
      <c r="F168" s="17"/>
      <c r="G168" s="17"/>
      <c r="H168" s="36">
        <f t="shared" si="115"/>
        <v>0</v>
      </c>
      <c r="I168" s="17"/>
      <c r="J168" s="17"/>
      <c r="K168" s="17"/>
      <c r="L168" s="17"/>
      <c r="M168" s="36">
        <f t="shared" si="116"/>
        <v>0</v>
      </c>
      <c r="N168" s="17"/>
      <c r="O168" s="17"/>
      <c r="P168" s="17"/>
      <c r="Q168" s="17"/>
      <c r="R168" s="36">
        <f t="shared" si="117"/>
        <v>0</v>
      </c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18">
        <v>135.0</v>
      </c>
      <c r="B169" s="16" t="s">
        <v>216</v>
      </c>
      <c r="C169" s="35">
        <f t="shared" si="114"/>
        <v>0</v>
      </c>
      <c r="D169" s="17"/>
      <c r="E169" s="17"/>
      <c r="F169" s="17"/>
      <c r="G169" s="17"/>
      <c r="H169" s="36">
        <f t="shared" si="115"/>
        <v>0</v>
      </c>
      <c r="I169" s="17"/>
      <c r="J169" s="17"/>
      <c r="K169" s="17"/>
      <c r="L169" s="17"/>
      <c r="M169" s="36">
        <f t="shared" si="116"/>
        <v>0</v>
      </c>
      <c r="N169" s="17"/>
      <c r="O169" s="17"/>
      <c r="P169" s="17"/>
      <c r="Q169" s="17"/>
      <c r="R169" s="36">
        <f t="shared" si="117"/>
        <v>0</v>
      </c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18">
        <v>136.0</v>
      </c>
      <c r="B170" s="16" t="s">
        <v>217</v>
      </c>
      <c r="C170" s="35">
        <f t="shared" si="114"/>
        <v>0</v>
      </c>
      <c r="D170" s="17"/>
      <c r="E170" s="17"/>
      <c r="F170" s="17"/>
      <c r="G170" s="17"/>
      <c r="H170" s="36">
        <f t="shared" si="115"/>
        <v>0</v>
      </c>
      <c r="I170" s="17"/>
      <c r="J170" s="17"/>
      <c r="K170" s="17"/>
      <c r="L170" s="17"/>
      <c r="M170" s="36">
        <f t="shared" si="116"/>
        <v>0</v>
      </c>
      <c r="N170" s="17"/>
      <c r="O170" s="17"/>
      <c r="P170" s="17"/>
      <c r="Q170" s="17"/>
      <c r="R170" s="36">
        <f t="shared" si="117"/>
        <v>0</v>
      </c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12" t="s">
        <v>218</v>
      </c>
      <c r="B171" s="13" t="s">
        <v>219</v>
      </c>
      <c r="C171" s="14">
        <f t="shared" ref="C171:R171" si="118">SUM(C172:C173)</f>
        <v>0</v>
      </c>
      <c r="D171" s="14">
        <f t="shared" si="118"/>
        <v>0</v>
      </c>
      <c r="E171" s="14">
        <f t="shared" si="118"/>
        <v>0</v>
      </c>
      <c r="F171" s="14">
        <f t="shared" si="118"/>
        <v>0</v>
      </c>
      <c r="G171" s="14">
        <f t="shared" si="118"/>
        <v>0</v>
      </c>
      <c r="H171" s="14">
        <f t="shared" si="118"/>
        <v>0</v>
      </c>
      <c r="I171" s="14">
        <f t="shared" si="118"/>
        <v>0</v>
      </c>
      <c r="J171" s="14">
        <f t="shared" si="118"/>
        <v>0</v>
      </c>
      <c r="K171" s="14">
        <f t="shared" si="118"/>
        <v>0</v>
      </c>
      <c r="L171" s="14">
        <f t="shared" si="118"/>
        <v>0</v>
      </c>
      <c r="M171" s="14">
        <f t="shared" si="118"/>
        <v>0</v>
      </c>
      <c r="N171" s="14">
        <f t="shared" si="118"/>
        <v>0</v>
      </c>
      <c r="O171" s="14">
        <f t="shared" si="118"/>
        <v>0</v>
      </c>
      <c r="P171" s="14">
        <f t="shared" si="118"/>
        <v>0</v>
      </c>
      <c r="Q171" s="14">
        <f t="shared" si="118"/>
        <v>0</v>
      </c>
      <c r="R171" s="14">
        <f t="shared" si="118"/>
        <v>0</v>
      </c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18">
        <v>137.0</v>
      </c>
      <c r="B172" s="16" t="s">
        <v>220</v>
      </c>
      <c r="C172" s="35">
        <f t="shared" ref="C172:C173" si="119">H172+M172+R172</f>
        <v>0</v>
      </c>
      <c r="D172" s="17"/>
      <c r="E172" s="17"/>
      <c r="F172" s="17"/>
      <c r="G172" s="17"/>
      <c r="H172" s="36">
        <f t="shared" ref="H172:H173" si="120">SUM(D172:G172)</f>
        <v>0</v>
      </c>
      <c r="I172" s="17"/>
      <c r="J172" s="17"/>
      <c r="K172" s="17"/>
      <c r="L172" s="17"/>
      <c r="M172" s="36">
        <f t="shared" ref="M172:M173" si="121">SUM(I172:L172)</f>
        <v>0</v>
      </c>
      <c r="N172" s="17"/>
      <c r="O172" s="17"/>
      <c r="P172" s="17"/>
      <c r="Q172" s="17"/>
      <c r="R172" s="36">
        <f t="shared" ref="R172:R173" si="122">SUM(N172:Q172)</f>
        <v>0</v>
      </c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18">
        <v>138.0</v>
      </c>
      <c r="B173" s="16" t="s">
        <v>221</v>
      </c>
      <c r="C173" s="35">
        <f t="shared" si="119"/>
        <v>0</v>
      </c>
      <c r="D173" s="17"/>
      <c r="E173" s="17"/>
      <c r="F173" s="17"/>
      <c r="G173" s="17"/>
      <c r="H173" s="36">
        <f t="shared" si="120"/>
        <v>0</v>
      </c>
      <c r="I173" s="17"/>
      <c r="J173" s="17"/>
      <c r="K173" s="17"/>
      <c r="L173" s="17"/>
      <c r="M173" s="36">
        <f t="shared" si="121"/>
        <v>0</v>
      </c>
      <c r="N173" s="17"/>
      <c r="O173" s="17"/>
      <c r="P173" s="17"/>
      <c r="Q173" s="17"/>
      <c r="R173" s="36">
        <f t="shared" si="122"/>
        <v>0</v>
      </c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12" t="s">
        <v>222</v>
      </c>
      <c r="B174" s="13" t="s">
        <v>223</v>
      </c>
      <c r="C174" s="14">
        <f t="shared" ref="C174:R174" si="123">SUM(C175:C177)</f>
        <v>0</v>
      </c>
      <c r="D174" s="14">
        <f t="shared" si="123"/>
        <v>0</v>
      </c>
      <c r="E174" s="14">
        <f t="shared" si="123"/>
        <v>0</v>
      </c>
      <c r="F174" s="14">
        <f t="shared" si="123"/>
        <v>0</v>
      </c>
      <c r="G174" s="14">
        <f t="shared" si="123"/>
        <v>0</v>
      </c>
      <c r="H174" s="14">
        <f t="shared" si="123"/>
        <v>0</v>
      </c>
      <c r="I174" s="14">
        <f t="shared" si="123"/>
        <v>0</v>
      </c>
      <c r="J174" s="14">
        <f t="shared" si="123"/>
        <v>0</v>
      </c>
      <c r="K174" s="14">
        <f t="shared" si="123"/>
        <v>0</v>
      </c>
      <c r="L174" s="14">
        <f t="shared" si="123"/>
        <v>0</v>
      </c>
      <c r="M174" s="14">
        <f t="shared" si="123"/>
        <v>0</v>
      </c>
      <c r="N174" s="14">
        <f t="shared" si="123"/>
        <v>0</v>
      </c>
      <c r="O174" s="14">
        <f t="shared" si="123"/>
        <v>0</v>
      </c>
      <c r="P174" s="14">
        <f t="shared" si="123"/>
        <v>0</v>
      </c>
      <c r="Q174" s="14">
        <f t="shared" si="123"/>
        <v>0</v>
      </c>
      <c r="R174" s="14">
        <f t="shared" si="123"/>
        <v>0</v>
      </c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18">
        <v>139.0</v>
      </c>
      <c r="B175" s="16" t="s">
        <v>224</v>
      </c>
      <c r="C175" s="35">
        <f t="shared" ref="C175:C177" si="124">H175+M175+R175</f>
        <v>0</v>
      </c>
      <c r="D175" s="19">
        <v>0.0</v>
      </c>
      <c r="E175" s="19">
        <v>0.0</v>
      </c>
      <c r="F175" s="19">
        <v>0.0</v>
      </c>
      <c r="G175" s="19">
        <v>0.0</v>
      </c>
      <c r="H175" s="36">
        <f t="shared" ref="H175:H177" si="125">SUM(D175:G175)</f>
        <v>0</v>
      </c>
      <c r="I175" s="19">
        <v>0.0</v>
      </c>
      <c r="J175" s="19">
        <v>0.0</v>
      </c>
      <c r="K175" s="19">
        <v>0.0</v>
      </c>
      <c r="L175" s="19">
        <v>0.0</v>
      </c>
      <c r="M175" s="36">
        <f t="shared" ref="M175:M177" si="126">SUM(I175:L175)</f>
        <v>0</v>
      </c>
      <c r="N175" s="19">
        <v>0.0</v>
      </c>
      <c r="O175" s="19">
        <v>0.0</v>
      </c>
      <c r="P175" s="19">
        <v>0.0</v>
      </c>
      <c r="Q175" s="19">
        <v>0.0</v>
      </c>
      <c r="R175" s="36">
        <f t="shared" ref="R175:R177" si="127">SUM(N175:Q175)</f>
        <v>0</v>
      </c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18">
        <v>140.0</v>
      </c>
      <c r="B176" s="16" t="s">
        <v>225</v>
      </c>
      <c r="C176" s="35">
        <f t="shared" si="124"/>
        <v>0</v>
      </c>
      <c r="D176" s="19">
        <v>0.0</v>
      </c>
      <c r="E176" s="19">
        <v>0.0</v>
      </c>
      <c r="F176" s="19">
        <v>0.0</v>
      </c>
      <c r="G176" s="19">
        <v>0.0</v>
      </c>
      <c r="H176" s="36">
        <f t="shared" si="125"/>
        <v>0</v>
      </c>
      <c r="I176" s="19">
        <v>0.0</v>
      </c>
      <c r="J176" s="19">
        <v>0.0</v>
      </c>
      <c r="K176" s="19">
        <v>0.0</v>
      </c>
      <c r="L176" s="19">
        <v>0.0</v>
      </c>
      <c r="M176" s="36">
        <f t="shared" si="126"/>
        <v>0</v>
      </c>
      <c r="N176" s="19">
        <v>0.0</v>
      </c>
      <c r="O176" s="19">
        <v>0.0</v>
      </c>
      <c r="P176" s="19">
        <v>0.0</v>
      </c>
      <c r="Q176" s="19">
        <v>0.0</v>
      </c>
      <c r="R176" s="36">
        <f t="shared" si="127"/>
        <v>0</v>
      </c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18">
        <v>141.0</v>
      </c>
      <c r="B177" s="16" t="s">
        <v>226</v>
      </c>
      <c r="C177" s="35">
        <f t="shared" si="124"/>
        <v>0</v>
      </c>
      <c r="D177" s="19">
        <v>0.0</v>
      </c>
      <c r="E177" s="19">
        <v>0.0</v>
      </c>
      <c r="F177" s="19">
        <v>0.0</v>
      </c>
      <c r="G177" s="19">
        <v>0.0</v>
      </c>
      <c r="H177" s="36">
        <f t="shared" si="125"/>
        <v>0</v>
      </c>
      <c r="I177" s="19">
        <v>0.0</v>
      </c>
      <c r="J177" s="19">
        <v>0.0</v>
      </c>
      <c r="K177" s="19">
        <v>0.0</v>
      </c>
      <c r="L177" s="19">
        <v>0.0</v>
      </c>
      <c r="M177" s="36">
        <f t="shared" si="126"/>
        <v>0</v>
      </c>
      <c r="N177" s="19">
        <v>0.0</v>
      </c>
      <c r="O177" s="19">
        <v>0.0</v>
      </c>
      <c r="P177" s="19">
        <v>0.0</v>
      </c>
      <c r="Q177" s="19">
        <v>0.0</v>
      </c>
      <c r="R177" s="36">
        <f t="shared" si="127"/>
        <v>0</v>
      </c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12" t="s">
        <v>227</v>
      </c>
      <c r="B178" s="13" t="s">
        <v>228</v>
      </c>
      <c r="C178" s="14">
        <f t="shared" ref="C178:R178" si="128">SUM(C179:C183)</f>
        <v>0</v>
      </c>
      <c r="D178" s="14">
        <f t="shared" si="128"/>
        <v>0</v>
      </c>
      <c r="E178" s="14">
        <f t="shared" si="128"/>
        <v>0</v>
      </c>
      <c r="F178" s="14">
        <f t="shared" si="128"/>
        <v>0</v>
      </c>
      <c r="G178" s="14">
        <f t="shared" si="128"/>
        <v>0</v>
      </c>
      <c r="H178" s="14">
        <f t="shared" si="128"/>
        <v>0</v>
      </c>
      <c r="I178" s="14">
        <f t="shared" si="128"/>
        <v>0</v>
      </c>
      <c r="J178" s="14">
        <f t="shared" si="128"/>
        <v>0</v>
      </c>
      <c r="K178" s="14">
        <f t="shared" si="128"/>
        <v>0</v>
      </c>
      <c r="L178" s="14">
        <f t="shared" si="128"/>
        <v>0</v>
      </c>
      <c r="M178" s="14">
        <f t="shared" si="128"/>
        <v>0</v>
      </c>
      <c r="N178" s="14">
        <f t="shared" si="128"/>
        <v>0</v>
      </c>
      <c r="O178" s="14">
        <f t="shared" si="128"/>
        <v>0</v>
      </c>
      <c r="P178" s="14">
        <f t="shared" si="128"/>
        <v>0</v>
      </c>
      <c r="Q178" s="14">
        <f t="shared" si="128"/>
        <v>0</v>
      </c>
      <c r="R178" s="14">
        <f t="shared" si="128"/>
        <v>0</v>
      </c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18">
        <v>142.1</v>
      </c>
      <c r="B179" s="16" t="s">
        <v>229</v>
      </c>
      <c r="C179" s="35">
        <f t="shared" ref="C179:C183" si="129">H179+M179+R179</f>
        <v>0</v>
      </c>
      <c r="D179" s="17"/>
      <c r="E179" s="17"/>
      <c r="F179" s="17"/>
      <c r="G179" s="17"/>
      <c r="H179" s="36">
        <f t="shared" ref="H179:H183" si="130">SUM(D179:G179)</f>
        <v>0</v>
      </c>
      <c r="I179" s="17"/>
      <c r="J179" s="17"/>
      <c r="K179" s="17"/>
      <c r="L179" s="17"/>
      <c r="M179" s="36">
        <f t="shared" ref="M179:M183" si="131">SUM(I179:L179)</f>
        <v>0</v>
      </c>
      <c r="N179" s="17"/>
      <c r="O179" s="17"/>
      <c r="P179" s="17"/>
      <c r="Q179" s="17"/>
      <c r="R179" s="36">
        <f t="shared" ref="R179:R183" si="132">SUM(N179:Q179)</f>
        <v>0</v>
      </c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18">
        <v>142.2</v>
      </c>
      <c r="B180" s="16" t="s">
        <v>230</v>
      </c>
      <c r="C180" s="35">
        <f t="shared" si="129"/>
        <v>0</v>
      </c>
      <c r="D180" s="17"/>
      <c r="E180" s="17"/>
      <c r="F180" s="17"/>
      <c r="G180" s="17"/>
      <c r="H180" s="36">
        <f t="shared" si="130"/>
        <v>0</v>
      </c>
      <c r="I180" s="17"/>
      <c r="J180" s="17"/>
      <c r="K180" s="17"/>
      <c r="L180" s="17"/>
      <c r="M180" s="36">
        <f t="shared" si="131"/>
        <v>0</v>
      </c>
      <c r="N180" s="17"/>
      <c r="O180" s="17"/>
      <c r="P180" s="17"/>
      <c r="Q180" s="17"/>
      <c r="R180" s="36">
        <f t="shared" si="132"/>
        <v>0</v>
      </c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18">
        <v>143.0</v>
      </c>
      <c r="B181" s="16" t="s">
        <v>231</v>
      </c>
      <c r="C181" s="35">
        <f t="shared" si="129"/>
        <v>0</v>
      </c>
      <c r="D181" s="17"/>
      <c r="E181" s="17"/>
      <c r="F181" s="17"/>
      <c r="G181" s="17"/>
      <c r="H181" s="36">
        <f t="shared" si="130"/>
        <v>0</v>
      </c>
      <c r="I181" s="17"/>
      <c r="J181" s="17"/>
      <c r="K181" s="17"/>
      <c r="L181" s="17"/>
      <c r="M181" s="36">
        <f t="shared" si="131"/>
        <v>0</v>
      </c>
      <c r="N181" s="17"/>
      <c r="O181" s="17"/>
      <c r="P181" s="17"/>
      <c r="Q181" s="17"/>
      <c r="R181" s="36">
        <f t="shared" si="132"/>
        <v>0</v>
      </c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18">
        <v>144.0</v>
      </c>
      <c r="B182" s="16" t="s">
        <v>232</v>
      </c>
      <c r="C182" s="35">
        <f t="shared" si="129"/>
        <v>0</v>
      </c>
      <c r="D182" s="17"/>
      <c r="E182" s="17"/>
      <c r="F182" s="17"/>
      <c r="G182" s="17"/>
      <c r="H182" s="36">
        <f t="shared" si="130"/>
        <v>0</v>
      </c>
      <c r="I182" s="17"/>
      <c r="J182" s="17"/>
      <c r="K182" s="17"/>
      <c r="L182" s="17"/>
      <c r="M182" s="36">
        <f t="shared" si="131"/>
        <v>0</v>
      </c>
      <c r="N182" s="17"/>
      <c r="O182" s="17"/>
      <c r="P182" s="17"/>
      <c r="Q182" s="17"/>
      <c r="R182" s="36">
        <f t="shared" si="132"/>
        <v>0</v>
      </c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18">
        <v>145.0</v>
      </c>
      <c r="B183" s="16" t="s">
        <v>233</v>
      </c>
      <c r="C183" s="35">
        <f t="shared" si="129"/>
        <v>0</v>
      </c>
      <c r="D183" s="17"/>
      <c r="E183" s="17"/>
      <c r="F183" s="17"/>
      <c r="G183" s="17"/>
      <c r="H183" s="36">
        <f t="shared" si="130"/>
        <v>0</v>
      </c>
      <c r="I183" s="17"/>
      <c r="J183" s="17"/>
      <c r="K183" s="17"/>
      <c r="L183" s="17"/>
      <c r="M183" s="36">
        <f t="shared" si="131"/>
        <v>0</v>
      </c>
      <c r="N183" s="17"/>
      <c r="O183" s="17"/>
      <c r="P183" s="17"/>
      <c r="Q183" s="17"/>
      <c r="R183" s="36">
        <f t="shared" si="132"/>
        <v>0</v>
      </c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12" t="s">
        <v>234</v>
      </c>
      <c r="B184" s="13" t="s">
        <v>235</v>
      </c>
      <c r="C184" s="14">
        <f t="shared" ref="C184:R184" si="133">C185</f>
        <v>0</v>
      </c>
      <c r="D184" s="14" t="str">
        <f t="shared" si="133"/>
        <v/>
      </c>
      <c r="E184" s="14" t="str">
        <f t="shared" si="133"/>
        <v/>
      </c>
      <c r="F184" s="14" t="str">
        <f t="shared" si="133"/>
        <v/>
      </c>
      <c r="G184" s="14" t="str">
        <f t="shared" si="133"/>
        <v/>
      </c>
      <c r="H184" s="14">
        <f t="shared" si="133"/>
        <v>0</v>
      </c>
      <c r="I184" s="14" t="str">
        <f t="shared" si="133"/>
        <v/>
      </c>
      <c r="J184" s="14" t="str">
        <f t="shared" si="133"/>
        <v/>
      </c>
      <c r="K184" s="14" t="str">
        <f t="shared" si="133"/>
        <v/>
      </c>
      <c r="L184" s="14" t="str">
        <f t="shared" si="133"/>
        <v/>
      </c>
      <c r="M184" s="14">
        <f t="shared" si="133"/>
        <v>0</v>
      </c>
      <c r="N184" s="14" t="str">
        <f t="shared" si="133"/>
        <v/>
      </c>
      <c r="O184" s="14" t="str">
        <f t="shared" si="133"/>
        <v/>
      </c>
      <c r="P184" s="14" t="str">
        <f t="shared" si="133"/>
        <v/>
      </c>
      <c r="Q184" s="14" t="str">
        <f t="shared" si="133"/>
        <v/>
      </c>
      <c r="R184" s="14">
        <f t="shared" si="133"/>
        <v>0</v>
      </c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18">
        <v>146.0</v>
      </c>
      <c r="B185" s="16" t="s">
        <v>236</v>
      </c>
      <c r="C185" s="35">
        <f>H185+M185+R185</f>
        <v>0</v>
      </c>
      <c r="D185" s="17"/>
      <c r="E185" s="17"/>
      <c r="F185" s="17"/>
      <c r="G185" s="17"/>
      <c r="H185" s="36">
        <f>SUM(D185:G185)</f>
        <v>0</v>
      </c>
      <c r="I185" s="17"/>
      <c r="J185" s="17"/>
      <c r="K185" s="17"/>
      <c r="L185" s="17"/>
      <c r="M185" s="36">
        <f>SUM(I185:L185)</f>
        <v>0</v>
      </c>
      <c r="N185" s="17"/>
      <c r="O185" s="17"/>
      <c r="P185" s="17"/>
      <c r="Q185" s="17"/>
      <c r="R185" s="36">
        <f>SUM(N185:Q185)</f>
        <v>0</v>
      </c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12" t="s">
        <v>237</v>
      </c>
      <c r="B186" s="13" t="s">
        <v>238</v>
      </c>
      <c r="C186" s="14">
        <f t="shared" ref="C186:R186" si="134">C187</f>
        <v>0</v>
      </c>
      <c r="D186" s="14" t="str">
        <f t="shared" si="134"/>
        <v/>
      </c>
      <c r="E186" s="14" t="str">
        <f t="shared" si="134"/>
        <v/>
      </c>
      <c r="F186" s="14" t="str">
        <f t="shared" si="134"/>
        <v/>
      </c>
      <c r="G186" s="14" t="str">
        <f t="shared" si="134"/>
        <v/>
      </c>
      <c r="H186" s="14">
        <f t="shared" si="134"/>
        <v>0</v>
      </c>
      <c r="I186" s="14" t="str">
        <f t="shared" si="134"/>
        <v/>
      </c>
      <c r="J186" s="14" t="str">
        <f t="shared" si="134"/>
        <v/>
      </c>
      <c r="K186" s="14" t="str">
        <f t="shared" si="134"/>
        <v/>
      </c>
      <c r="L186" s="14" t="str">
        <f t="shared" si="134"/>
        <v/>
      </c>
      <c r="M186" s="14">
        <f t="shared" si="134"/>
        <v>0</v>
      </c>
      <c r="N186" s="14" t="str">
        <f t="shared" si="134"/>
        <v/>
      </c>
      <c r="O186" s="14" t="str">
        <f t="shared" si="134"/>
        <v/>
      </c>
      <c r="P186" s="14" t="str">
        <f t="shared" si="134"/>
        <v/>
      </c>
      <c r="Q186" s="14" t="str">
        <f t="shared" si="134"/>
        <v/>
      </c>
      <c r="R186" s="14">
        <f t="shared" si="134"/>
        <v>0</v>
      </c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15">
        <v>147.0</v>
      </c>
      <c r="B187" s="16" t="s">
        <v>132</v>
      </c>
      <c r="C187" s="35">
        <f t="shared" ref="C187:C189" si="135">H187+M187+R187</f>
        <v>0</v>
      </c>
      <c r="D187" s="17"/>
      <c r="E187" s="17"/>
      <c r="F187" s="17"/>
      <c r="G187" s="17"/>
      <c r="H187" s="36">
        <f t="shared" ref="H187:H189" si="136">SUM(D187:G187)</f>
        <v>0</v>
      </c>
      <c r="I187" s="17"/>
      <c r="J187" s="17"/>
      <c r="K187" s="17"/>
      <c r="L187" s="17"/>
      <c r="M187" s="36">
        <f t="shared" ref="M187:M189" si="137">SUM(I187:L187)</f>
        <v>0</v>
      </c>
      <c r="N187" s="17"/>
      <c r="O187" s="17"/>
      <c r="P187" s="17"/>
      <c r="Q187" s="17"/>
      <c r="R187" s="36">
        <f t="shared" ref="R187:R189" si="138">SUM(N187:Q187)</f>
        <v>0</v>
      </c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12">
        <v>148.0</v>
      </c>
      <c r="B188" s="13" t="s">
        <v>239</v>
      </c>
      <c r="C188" s="14">
        <f t="shared" si="135"/>
        <v>0</v>
      </c>
      <c r="D188" s="14"/>
      <c r="E188" s="14"/>
      <c r="F188" s="14"/>
      <c r="G188" s="14"/>
      <c r="H188" s="14">
        <f t="shared" si="136"/>
        <v>0</v>
      </c>
      <c r="I188" s="14"/>
      <c r="J188" s="14"/>
      <c r="K188" s="14"/>
      <c r="L188" s="14"/>
      <c r="M188" s="14">
        <f t="shared" si="137"/>
        <v>0</v>
      </c>
      <c r="N188" s="14"/>
      <c r="O188" s="14"/>
      <c r="P188" s="14"/>
      <c r="Q188" s="14"/>
      <c r="R188" s="14">
        <f t="shared" si="138"/>
        <v>0</v>
      </c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12">
        <v>149.0</v>
      </c>
      <c r="B189" s="13" t="s">
        <v>240</v>
      </c>
      <c r="C189" s="14">
        <f t="shared" si="135"/>
        <v>0</v>
      </c>
      <c r="D189" s="14"/>
      <c r="E189" s="14"/>
      <c r="F189" s="14"/>
      <c r="G189" s="14"/>
      <c r="H189" s="14">
        <f t="shared" si="136"/>
        <v>0</v>
      </c>
      <c r="I189" s="14"/>
      <c r="J189" s="14"/>
      <c r="K189" s="14"/>
      <c r="L189" s="14"/>
      <c r="M189" s="14">
        <f t="shared" si="137"/>
        <v>0</v>
      </c>
      <c r="N189" s="14"/>
      <c r="O189" s="14"/>
      <c r="P189" s="14"/>
      <c r="Q189" s="14"/>
      <c r="R189" s="14">
        <f t="shared" si="138"/>
        <v>0</v>
      </c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9" t="s">
        <v>241</v>
      </c>
      <c r="B190" s="10" t="s">
        <v>242</v>
      </c>
      <c r="C190" s="11">
        <f t="shared" ref="C190:R190" si="139">C191+C196+C202+C208+C216+C221+C225+C232+C234+C242+C245+C249+C253+C254</f>
        <v>15.453</v>
      </c>
      <c r="D190" s="11">
        <f t="shared" si="139"/>
        <v>3.68</v>
      </c>
      <c r="E190" s="11">
        <f t="shared" si="139"/>
        <v>3.39</v>
      </c>
      <c r="F190" s="11">
        <f t="shared" si="139"/>
        <v>4.23</v>
      </c>
      <c r="G190" s="11">
        <f t="shared" si="139"/>
        <v>3.03</v>
      </c>
      <c r="H190" s="11">
        <f t="shared" si="139"/>
        <v>14.33</v>
      </c>
      <c r="I190" s="11">
        <f t="shared" si="139"/>
        <v>0.09</v>
      </c>
      <c r="J190" s="11">
        <f t="shared" si="139"/>
        <v>0.157</v>
      </c>
      <c r="K190" s="11">
        <f t="shared" si="139"/>
        <v>0.24</v>
      </c>
      <c r="L190" s="11">
        <f t="shared" si="139"/>
        <v>0.09</v>
      </c>
      <c r="M190" s="11">
        <f t="shared" si="139"/>
        <v>0.577</v>
      </c>
      <c r="N190" s="11">
        <f t="shared" si="139"/>
        <v>0.09</v>
      </c>
      <c r="O190" s="11">
        <f t="shared" si="139"/>
        <v>0.126</v>
      </c>
      <c r="P190" s="11">
        <f t="shared" si="139"/>
        <v>0.24</v>
      </c>
      <c r="Q190" s="11">
        <f t="shared" si="139"/>
        <v>0.09</v>
      </c>
      <c r="R190" s="11">
        <f t="shared" si="139"/>
        <v>0.546</v>
      </c>
      <c r="S190" s="20"/>
      <c r="T190" s="20"/>
      <c r="U190" s="20"/>
      <c r="V190" s="20"/>
      <c r="W190" s="20"/>
      <c r="X190" s="20"/>
      <c r="Y190" s="20"/>
      <c r="Z190" s="20"/>
    </row>
    <row r="191" ht="12.75" customHeight="1">
      <c r="A191" s="12" t="s">
        <v>243</v>
      </c>
      <c r="B191" s="13" t="s">
        <v>205</v>
      </c>
      <c r="C191" s="14">
        <f t="shared" ref="C191:R191" si="140">SUM(C192:C195)</f>
        <v>0</v>
      </c>
      <c r="D191" s="14">
        <f t="shared" si="140"/>
        <v>0</v>
      </c>
      <c r="E191" s="14">
        <f t="shared" si="140"/>
        <v>0</v>
      </c>
      <c r="F191" s="14">
        <f t="shared" si="140"/>
        <v>0</v>
      </c>
      <c r="G191" s="14">
        <f t="shared" si="140"/>
        <v>0</v>
      </c>
      <c r="H191" s="14">
        <f t="shared" si="140"/>
        <v>0</v>
      </c>
      <c r="I191" s="14">
        <f t="shared" si="140"/>
        <v>0</v>
      </c>
      <c r="J191" s="14">
        <f t="shared" si="140"/>
        <v>0</v>
      </c>
      <c r="K191" s="14">
        <f t="shared" si="140"/>
        <v>0</v>
      </c>
      <c r="L191" s="14">
        <f t="shared" si="140"/>
        <v>0</v>
      </c>
      <c r="M191" s="14">
        <f t="shared" si="140"/>
        <v>0</v>
      </c>
      <c r="N191" s="14">
        <f t="shared" si="140"/>
        <v>0</v>
      </c>
      <c r="O191" s="14">
        <f t="shared" si="140"/>
        <v>0</v>
      </c>
      <c r="P191" s="14">
        <f t="shared" si="140"/>
        <v>0</v>
      </c>
      <c r="Q191" s="14">
        <f t="shared" si="140"/>
        <v>0</v>
      </c>
      <c r="R191" s="14">
        <f t="shared" si="140"/>
        <v>0</v>
      </c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18">
        <v>150.0</v>
      </c>
      <c r="B192" s="16" t="s">
        <v>244</v>
      </c>
      <c r="C192" s="35">
        <f t="shared" ref="C192:C195" si="141">H192+M192+R192</f>
        <v>0</v>
      </c>
      <c r="D192" s="17"/>
      <c r="E192" s="17"/>
      <c r="F192" s="17"/>
      <c r="G192" s="17"/>
      <c r="H192" s="36">
        <f t="shared" ref="H192:H195" si="142">SUM(D192:G192)</f>
        <v>0</v>
      </c>
      <c r="I192" s="17"/>
      <c r="J192" s="17"/>
      <c r="K192" s="17"/>
      <c r="L192" s="17"/>
      <c r="M192" s="36">
        <f t="shared" ref="M192:M195" si="143">SUM(I192:L192)</f>
        <v>0</v>
      </c>
      <c r="N192" s="17"/>
      <c r="O192" s="17"/>
      <c r="P192" s="17"/>
      <c r="Q192" s="17"/>
      <c r="R192" s="36">
        <f t="shared" ref="R192:R195" si="144">SUM(N192:Q192)</f>
        <v>0</v>
      </c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18">
        <v>151.0</v>
      </c>
      <c r="B193" s="16" t="s">
        <v>245</v>
      </c>
      <c r="C193" s="35">
        <f t="shared" si="141"/>
        <v>0</v>
      </c>
      <c r="D193" s="17"/>
      <c r="E193" s="17"/>
      <c r="F193" s="17"/>
      <c r="G193" s="17"/>
      <c r="H193" s="36">
        <f t="shared" si="142"/>
        <v>0</v>
      </c>
      <c r="I193" s="17"/>
      <c r="J193" s="17"/>
      <c r="K193" s="17"/>
      <c r="L193" s="17"/>
      <c r="M193" s="36">
        <f t="shared" si="143"/>
        <v>0</v>
      </c>
      <c r="N193" s="17"/>
      <c r="O193" s="17"/>
      <c r="P193" s="17"/>
      <c r="Q193" s="17"/>
      <c r="R193" s="36">
        <f t="shared" si="144"/>
        <v>0</v>
      </c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18">
        <v>152.0</v>
      </c>
      <c r="B194" s="16" t="s">
        <v>246</v>
      </c>
      <c r="C194" s="35">
        <f t="shared" si="141"/>
        <v>0</v>
      </c>
      <c r="D194" s="17"/>
      <c r="E194" s="17"/>
      <c r="F194" s="17"/>
      <c r="G194" s="17"/>
      <c r="H194" s="36">
        <f t="shared" si="142"/>
        <v>0</v>
      </c>
      <c r="I194" s="17"/>
      <c r="J194" s="17"/>
      <c r="K194" s="17"/>
      <c r="L194" s="17"/>
      <c r="M194" s="36">
        <f t="shared" si="143"/>
        <v>0</v>
      </c>
      <c r="N194" s="17"/>
      <c r="O194" s="17"/>
      <c r="P194" s="17"/>
      <c r="Q194" s="17"/>
      <c r="R194" s="36">
        <f t="shared" si="144"/>
        <v>0</v>
      </c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18">
        <v>153.0</v>
      </c>
      <c r="B195" s="16" t="s">
        <v>247</v>
      </c>
      <c r="C195" s="35">
        <f t="shared" si="141"/>
        <v>0</v>
      </c>
      <c r="D195" s="17"/>
      <c r="E195" s="17"/>
      <c r="F195" s="17"/>
      <c r="G195" s="17"/>
      <c r="H195" s="36">
        <f t="shared" si="142"/>
        <v>0</v>
      </c>
      <c r="I195" s="17"/>
      <c r="J195" s="17"/>
      <c r="K195" s="17"/>
      <c r="L195" s="17"/>
      <c r="M195" s="36">
        <f t="shared" si="143"/>
        <v>0</v>
      </c>
      <c r="N195" s="17"/>
      <c r="O195" s="17"/>
      <c r="P195" s="17"/>
      <c r="Q195" s="17"/>
      <c r="R195" s="36">
        <f t="shared" si="144"/>
        <v>0</v>
      </c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12" t="s">
        <v>248</v>
      </c>
      <c r="B196" s="13" t="s">
        <v>249</v>
      </c>
      <c r="C196" s="14">
        <f t="shared" ref="C196:R196" si="145">SUM(C197:C201)</f>
        <v>0</v>
      </c>
      <c r="D196" s="14">
        <f t="shared" si="145"/>
        <v>0</v>
      </c>
      <c r="E196" s="14">
        <f t="shared" si="145"/>
        <v>0</v>
      </c>
      <c r="F196" s="14">
        <f t="shared" si="145"/>
        <v>0</v>
      </c>
      <c r="G196" s="14">
        <f t="shared" si="145"/>
        <v>0</v>
      </c>
      <c r="H196" s="14">
        <f t="shared" si="145"/>
        <v>0</v>
      </c>
      <c r="I196" s="14">
        <f t="shared" si="145"/>
        <v>0</v>
      </c>
      <c r="J196" s="14">
        <f t="shared" si="145"/>
        <v>0</v>
      </c>
      <c r="K196" s="14">
        <f t="shared" si="145"/>
        <v>0</v>
      </c>
      <c r="L196" s="14">
        <f t="shared" si="145"/>
        <v>0</v>
      </c>
      <c r="M196" s="14">
        <f t="shared" si="145"/>
        <v>0</v>
      </c>
      <c r="N196" s="14">
        <f t="shared" si="145"/>
        <v>0</v>
      </c>
      <c r="O196" s="14">
        <f t="shared" si="145"/>
        <v>0</v>
      </c>
      <c r="P196" s="14">
        <f t="shared" si="145"/>
        <v>0</v>
      </c>
      <c r="Q196" s="14">
        <f t="shared" si="145"/>
        <v>0</v>
      </c>
      <c r="R196" s="14">
        <f t="shared" si="145"/>
        <v>0</v>
      </c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18">
        <v>154.0</v>
      </c>
      <c r="B197" s="16" t="s">
        <v>250</v>
      </c>
      <c r="C197" s="35">
        <f t="shared" ref="C197:C201" si="146">H197+M197+R197</f>
        <v>0</v>
      </c>
      <c r="D197" s="17"/>
      <c r="E197" s="17"/>
      <c r="F197" s="17"/>
      <c r="G197" s="17"/>
      <c r="H197" s="36">
        <f t="shared" ref="H197:H201" si="147">SUM(D197:G197)</f>
        <v>0</v>
      </c>
      <c r="I197" s="17"/>
      <c r="J197" s="17"/>
      <c r="K197" s="17"/>
      <c r="L197" s="17"/>
      <c r="M197" s="36">
        <f t="shared" ref="M197:M201" si="148">SUM(I197:L197)</f>
        <v>0</v>
      </c>
      <c r="N197" s="17"/>
      <c r="O197" s="17"/>
      <c r="P197" s="17"/>
      <c r="Q197" s="17"/>
      <c r="R197" s="36">
        <f t="shared" ref="R197:R201" si="149">SUM(N197:Q197)</f>
        <v>0</v>
      </c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18">
        <v>155.0</v>
      </c>
      <c r="B198" s="16" t="s">
        <v>251</v>
      </c>
      <c r="C198" s="35">
        <f t="shared" si="146"/>
        <v>0</v>
      </c>
      <c r="D198" s="17"/>
      <c r="E198" s="17"/>
      <c r="F198" s="17"/>
      <c r="G198" s="17"/>
      <c r="H198" s="36">
        <f t="shared" si="147"/>
        <v>0</v>
      </c>
      <c r="I198" s="17"/>
      <c r="J198" s="17"/>
      <c r="K198" s="17"/>
      <c r="L198" s="17"/>
      <c r="M198" s="36">
        <f t="shared" si="148"/>
        <v>0</v>
      </c>
      <c r="N198" s="17"/>
      <c r="O198" s="17"/>
      <c r="P198" s="17"/>
      <c r="Q198" s="17"/>
      <c r="R198" s="36">
        <f t="shared" si="149"/>
        <v>0</v>
      </c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18">
        <v>156.0</v>
      </c>
      <c r="B199" s="16" t="s">
        <v>252</v>
      </c>
      <c r="C199" s="35">
        <f t="shared" si="146"/>
        <v>0</v>
      </c>
      <c r="D199" s="17"/>
      <c r="E199" s="17"/>
      <c r="F199" s="17"/>
      <c r="G199" s="17"/>
      <c r="H199" s="36">
        <f t="shared" si="147"/>
        <v>0</v>
      </c>
      <c r="I199" s="17"/>
      <c r="J199" s="17"/>
      <c r="K199" s="17"/>
      <c r="L199" s="17"/>
      <c r="M199" s="36">
        <f t="shared" si="148"/>
        <v>0</v>
      </c>
      <c r="N199" s="17"/>
      <c r="O199" s="17"/>
      <c r="P199" s="17"/>
      <c r="Q199" s="17"/>
      <c r="R199" s="36">
        <f t="shared" si="149"/>
        <v>0</v>
      </c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18">
        <v>157.0</v>
      </c>
      <c r="B200" s="16" t="s">
        <v>253</v>
      </c>
      <c r="C200" s="35">
        <f t="shared" si="146"/>
        <v>0</v>
      </c>
      <c r="D200" s="17"/>
      <c r="E200" s="17"/>
      <c r="F200" s="17"/>
      <c r="G200" s="17"/>
      <c r="H200" s="36">
        <f t="shared" si="147"/>
        <v>0</v>
      </c>
      <c r="I200" s="17"/>
      <c r="J200" s="17"/>
      <c r="K200" s="17"/>
      <c r="L200" s="17"/>
      <c r="M200" s="36">
        <f t="shared" si="148"/>
        <v>0</v>
      </c>
      <c r="N200" s="17"/>
      <c r="O200" s="17"/>
      <c r="P200" s="17"/>
      <c r="Q200" s="17"/>
      <c r="R200" s="36">
        <f t="shared" si="149"/>
        <v>0</v>
      </c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18">
        <v>158.0</v>
      </c>
      <c r="B201" s="16" t="s">
        <v>254</v>
      </c>
      <c r="C201" s="35">
        <f t="shared" si="146"/>
        <v>0</v>
      </c>
      <c r="D201" s="17"/>
      <c r="E201" s="17"/>
      <c r="F201" s="17"/>
      <c r="G201" s="17"/>
      <c r="H201" s="36">
        <f t="shared" si="147"/>
        <v>0</v>
      </c>
      <c r="I201" s="17"/>
      <c r="J201" s="17"/>
      <c r="K201" s="17"/>
      <c r="L201" s="17"/>
      <c r="M201" s="36">
        <f t="shared" si="148"/>
        <v>0</v>
      </c>
      <c r="N201" s="17"/>
      <c r="O201" s="17"/>
      <c r="P201" s="17"/>
      <c r="Q201" s="17"/>
      <c r="R201" s="36">
        <f t="shared" si="149"/>
        <v>0</v>
      </c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12" t="s">
        <v>255</v>
      </c>
      <c r="B202" s="13" t="s">
        <v>210</v>
      </c>
      <c r="C202" s="14">
        <f t="shared" ref="C202:R202" si="150">SUM(C203:C207)</f>
        <v>13.98</v>
      </c>
      <c r="D202" s="14">
        <f t="shared" si="150"/>
        <v>2.85</v>
      </c>
      <c r="E202" s="14">
        <f t="shared" si="150"/>
        <v>3.21</v>
      </c>
      <c r="F202" s="14">
        <f t="shared" si="150"/>
        <v>4.05</v>
      </c>
      <c r="G202" s="14">
        <f t="shared" si="150"/>
        <v>2.85</v>
      </c>
      <c r="H202" s="14">
        <f t="shared" si="150"/>
        <v>12.96</v>
      </c>
      <c r="I202" s="14">
        <f t="shared" si="150"/>
        <v>0.09</v>
      </c>
      <c r="J202" s="14">
        <f t="shared" si="150"/>
        <v>0.09</v>
      </c>
      <c r="K202" s="14">
        <f t="shared" si="150"/>
        <v>0.24</v>
      </c>
      <c r="L202" s="14">
        <f t="shared" si="150"/>
        <v>0.09</v>
      </c>
      <c r="M202" s="14">
        <f t="shared" si="150"/>
        <v>0.51</v>
      </c>
      <c r="N202" s="14">
        <f t="shared" si="150"/>
        <v>0.09</v>
      </c>
      <c r="O202" s="14">
        <f t="shared" si="150"/>
        <v>0.09</v>
      </c>
      <c r="P202" s="14">
        <f t="shared" si="150"/>
        <v>0.24</v>
      </c>
      <c r="Q202" s="14">
        <f t="shared" si="150"/>
        <v>0.09</v>
      </c>
      <c r="R202" s="14">
        <f t="shared" si="150"/>
        <v>0.51</v>
      </c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18">
        <v>159.0</v>
      </c>
      <c r="B203" s="16" t="s">
        <v>211</v>
      </c>
      <c r="C203" s="35">
        <f t="shared" ref="C203:C207" si="151">H203+M203+R203</f>
        <v>13.62</v>
      </c>
      <c r="D203" s="19">
        <v>2.85</v>
      </c>
      <c r="E203" s="19">
        <v>2.85</v>
      </c>
      <c r="F203" s="19">
        <v>4.05</v>
      </c>
      <c r="G203" s="19">
        <v>2.85</v>
      </c>
      <c r="H203" s="36">
        <f t="shared" ref="H203:H207" si="152">SUM(D203:G203)</f>
        <v>12.6</v>
      </c>
      <c r="I203" s="19">
        <v>0.09</v>
      </c>
      <c r="J203" s="19">
        <v>0.09</v>
      </c>
      <c r="K203" s="19">
        <v>0.24</v>
      </c>
      <c r="L203" s="19">
        <v>0.09</v>
      </c>
      <c r="M203" s="36">
        <f t="shared" ref="M203:M207" si="153">SUM(I203:L203)</f>
        <v>0.51</v>
      </c>
      <c r="N203" s="19">
        <v>0.09</v>
      </c>
      <c r="O203" s="19">
        <v>0.09</v>
      </c>
      <c r="P203" s="19">
        <v>0.24</v>
      </c>
      <c r="Q203" s="19">
        <v>0.09</v>
      </c>
      <c r="R203" s="36">
        <f t="shared" ref="R203:R207" si="154">SUM(N203:Q203)</f>
        <v>0.51</v>
      </c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18">
        <v>160.0</v>
      </c>
      <c r="B204" s="16" t="s">
        <v>256</v>
      </c>
      <c r="C204" s="35">
        <f t="shared" si="151"/>
        <v>0</v>
      </c>
      <c r="D204" s="17"/>
      <c r="E204" s="17"/>
      <c r="F204" s="17"/>
      <c r="G204" s="17"/>
      <c r="H204" s="36">
        <f t="shared" si="152"/>
        <v>0</v>
      </c>
      <c r="I204" s="17"/>
      <c r="J204" s="17"/>
      <c r="K204" s="17"/>
      <c r="L204" s="17"/>
      <c r="M204" s="36">
        <f t="shared" si="153"/>
        <v>0</v>
      </c>
      <c r="N204" s="17"/>
      <c r="O204" s="17"/>
      <c r="P204" s="17"/>
      <c r="Q204" s="17"/>
      <c r="R204" s="36">
        <f t="shared" si="154"/>
        <v>0</v>
      </c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18">
        <v>161.0</v>
      </c>
      <c r="B205" s="16" t="s">
        <v>213</v>
      </c>
      <c r="C205" s="35">
        <f t="shared" si="151"/>
        <v>0.36</v>
      </c>
      <c r="D205" s="17"/>
      <c r="E205" s="19">
        <v>0.36</v>
      </c>
      <c r="F205" s="17"/>
      <c r="G205" s="17"/>
      <c r="H205" s="36">
        <f t="shared" si="152"/>
        <v>0.36</v>
      </c>
      <c r="I205" s="17"/>
      <c r="J205" s="17"/>
      <c r="K205" s="17"/>
      <c r="L205" s="17"/>
      <c r="M205" s="36">
        <f t="shared" si="153"/>
        <v>0</v>
      </c>
      <c r="N205" s="17"/>
      <c r="O205" s="17"/>
      <c r="P205" s="17"/>
      <c r="Q205" s="17"/>
      <c r="R205" s="36">
        <f t="shared" si="154"/>
        <v>0</v>
      </c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18">
        <v>162.0</v>
      </c>
      <c r="B206" s="16" t="s">
        <v>214</v>
      </c>
      <c r="C206" s="35">
        <f t="shared" si="151"/>
        <v>0</v>
      </c>
      <c r="D206" s="17"/>
      <c r="E206" s="17"/>
      <c r="F206" s="17"/>
      <c r="G206" s="17"/>
      <c r="H206" s="36">
        <f t="shared" si="152"/>
        <v>0</v>
      </c>
      <c r="I206" s="17"/>
      <c r="J206" s="17"/>
      <c r="K206" s="17"/>
      <c r="L206" s="17"/>
      <c r="M206" s="36">
        <f t="shared" si="153"/>
        <v>0</v>
      </c>
      <c r="N206" s="17"/>
      <c r="O206" s="17"/>
      <c r="P206" s="17"/>
      <c r="Q206" s="17"/>
      <c r="R206" s="36">
        <f t="shared" si="154"/>
        <v>0</v>
      </c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18">
        <v>163.0</v>
      </c>
      <c r="B207" s="16" t="s">
        <v>257</v>
      </c>
      <c r="C207" s="35">
        <f t="shared" si="151"/>
        <v>0</v>
      </c>
      <c r="D207" s="17"/>
      <c r="E207" s="17"/>
      <c r="F207" s="17"/>
      <c r="G207" s="17"/>
      <c r="H207" s="36">
        <f t="shared" si="152"/>
        <v>0</v>
      </c>
      <c r="I207" s="17"/>
      <c r="J207" s="17"/>
      <c r="K207" s="17"/>
      <c r="L207" s="17"/>
      <c r="M207" s="36">
        <f t="shared" si="153"/>
        <v>0</v>
      </c>
      <c r="N207" s="17"/>
      <c r="O207" s="17"/>
      <c r="P207" s="17"/>
      <c r="Q207" s="17"/>
      <c r="R207" s="36">
        <f t="shared" si="154"/>
        <v>0</v>
      </c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12" t="s">
        <v>258</v>
      </c>
      <c r="B208" s="13" t="s">
        <v>219</v>
      </c>
      <c r="C208" s="14">
        <f t="shared" ref="C208:R208" si="155">SUM(C209:C215)</f>
        <v>0</v>
      </c>
      <c r="D208" s="14">
        <f t="shared" si="155"/>
        <v>0</v>
      </c>
      <c r="E208" s="14">
        <f t="shared" si="155"/>
        <v>0</v>
      </c>
      <c r="F208" s="14">
        <f t="shared" si="155"/>
        <v>0</v>
      </c>
      <c r="G208" s="14">
        <f t="shared" si="155"/>
        <v>0</v>
      </c>
      <c r="H208" s="14">
        <f t="shared" si="155"/>
        <v>0</v>
      </c>
      <c r="I208" s="14">
        <f t="shared" si="155"/>
        <v>0</v>
      </c>
      <c r="J208" s="14">
        <f t="shared" si="155"/>
        <v>0</v>
      </c>
      <c r="K208" s="14">
        <f t="shared" si="155"/>
        <v>0</v>
      </c>
      <c r="L208" s="14">
        <f t="shared" si="155"/>
        <v>0</v>
      </c>
      <c r="M208" s="14">
        <f t="shared" si="155"/>
        <v>0</v>
      </c>
      <c r="N208" s="14">
        <f t="shared" si="155"/>
        <v>0</v>
      </c>
      <c r="O208" s="14">
        <f t="shared" si="155"/>
        <v>0</v>
      </c>
      <c r="P208" s="14">
        <f t="shared" si="155"/>
        <v>0</v>
      </c>
      <c r="Q208" s="14">
        <f t="shared" si="155"/>
        <v>0</v>
      </c>
      <c r="R208" s="14">
        <f t="shared" si="155"/>
        <v>0</v>
      </c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18">
        <v>164.0</v>
      </c>
      <c r="B209" s="16" t="s">
        <v>259</v>
      </c>
      <c r="C209" s="35">
        <f t="shared" ref="C209:C215" si="156">H209+M209+R209</f>
        <v>0</v>
      </c>
      <c r="D209" s="17"/>
      <c r="E209" s="17"/>
      <c r="F209" s="17"/>
      <c r="G209" s="17"/>
      <c r="H209" s="36">
        <f t="shared" ref="H209:H215" si="157">SUM(D209:G209)</f>
        <v>0</v>
      </c>
      <c r="I209" s="17"/>
      <c r="J209" s="17"/>
      <c r="K209" s="17"/>
      <c r="L209" s="17"/>
      <c r="M209" s="36">
        <f t="shared" ref="M209:M215" si="158">SUM(I209:L209)</f>
        <v>0</v>
      </c>
      <c r="N209" s="17"/>
      <c r="O209" s="17"/>
      <c r="P209" s="17"/>
      <c r="Q209" s="17"/>
      <c r="R209" s="36">
        <f t="shared" ref="R209:R215" si="159">SUM(N209:Q209)</f>
        <v>0</v>
      </c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18">
        <v>165.0</v>
      </c>
      <c r="B210" s="16" t="s">
        <v>260</v>
      </c>
      <c r="C210" s="35">
        <f t="shared" si="156"/>
        <v>0</v>
      </c>
      <c r="D210" s="17"/>
      <c r="E210" s="17"/>
      <c r="F210" s="17"/>
      <c r="G210" s="17"/>
      <c r="H210" s="36">
        <f t="shared" si="157"/>
        <v>0</v>
      </c>
      <c r="I210" s="17"/>
      <c r="J210" s="17"/>
      <c r="K210" s="17"/>
      <c r="L210" s="17"/>
      <c r="M210" s="36">
        <f t="shared" si="158"/>
        <v>0</v>
      </c>
      <c r="N210" s="17"/>
      <c r="O210" s="17"/>
      <c r="P210" s="17"/>
      <c r="Q210" s="17"/>
      <c r="R210" s="36">
        <f t="shared" si="159"/>
        <v>0</v>
      </c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18">
        <v>166.0</v>
      </c>
      <c r="B211" s="16" t="s">
        <v>261</v>
      </c>
      <c r="C211" s="35">
        <f t="shared" si="156"/>
        <v>0</v>
      </c>
      <c r="D211" s="17"/>
      <c r="E211" s="17"/>
      <c r="F211" s="17"/>
      <c r="G211" s="17"/>
      <c r="H211" s="36">
        <f t="shared" si="157"/>
        <v>0</v>
      </c>
      <c r="I211" s="17"/>
      <c r="J211" s="17"/>
      <c r="K211" s="17"/>
      <c r="L211" s="17"/>
      <c r="M211" s="36">
        <f t="shared" si="158"/>
        <v>0</v>
      </c>
      <c r="N211" s="17"/>
      <c r="O211" s="17"/>
      <c r="P211" s="17"/>
      <c r="Q211" s="17"/>
      <c r="R211" s="36">
        <f t="shared" si="159"/>
        <v>0</v>
      </c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18">
        <v>167.0</v>
      </c>
      <c r="B212" s="16" t="s">
        <v>262</v>
      </c>
      <c r="C212" s="35">
        <f t="shared" si="156"/>
        <v>0</v>
      </c>
      <c r="D212" s="17"/>
      <c r="E212" s="17"/>
      <c r="F212" s="17"/>
      <c r="G212" s="17"/>
      <c r="H212" s="36">
        <f t="shared" si="157"/>
        <v>0</v>
      </c>
      <c r="I212" s="17"/>
      <c r="J212" s="17"/>
      <c r="K212" s="17"/>
      <c r="L212" s="17"/>
      <c r="M212" s="36">
        <f t="shared" si="158"/>
        <v>0</v>
      </c>
      <c r="N212" s="17"/>
      <c r="O212" s="17"/>
      <c r="P212" s="17"/>
      <c r="Q212" s="17"/>
      <c r="R212" s="36">
        <f t="shared" si="159"/>
        <v>0</v>
      </c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18">
        <v>168.0</v>
      </c>
      <c r="B213" s="16" t="s">
        <v>263</v>
      </c>
      <c r="C213" s="35">
        <f t="shared" si="156"/>
        <v>0</v>
      </c>
      <c r="D213" s="17"/>
      <c r="E213" s="17"/>
      <c r="F213" s="17"/>
      <c r="G213" s="17"/>
      <c r="H213" s="36">
        <f t="shared" si="157"/>
        <v>0</v>
      </c>
      <c r="I213" s="17"/>
      <c r="J213" s="17"/>
      <c r="K213" s="17"/>
      <c r="L213" s="17"/>
      <c r="M213" s="36">
        <f t="shared" si="158"/>
        <v>0</v>
      </c>
      <c r="N213" s="17"/>
      <c r="O213" s="17"/>
      <c r="P213" s="17"/>
      <c r="Q213" s="17"/>
      <c r="R213" s="36">
        <f t="shared" si="159"/>
        <v>0</v>
      </c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18">
        <v>169.0</v>
      </c>
      <c r="B214" s="16" t="s">
        <v>264</v>
      </c>
      <c r="C214" s="35">
        <f t="shared" si="156"/>
        <v>0</v>
      </c>
      <c r="D214" s="17"/>
      <c r="E214" s="17"/>
      <c r="F214" s="17"/>
      <c r="G214" s="17"/>
      <c r="H214" s="36">
        <f t="shared" si="157"/>
        <v>0</v>
      </c>
      <c r="I214" s="17"/>
      <c r="J214" s="17"/>
      <c r="K214" s="17"/>
      <c r="L214" s="17"/>
      <c r="M214" s="36">
        <f t="shared" si="158"/>
        <v>0</v>
      </c>
      <c r="N214" s="17"/>
      <c r="O214" s="17"/>
      <c r="P214" s="17"/>
      <c r="Q214" s="17"/>
      <c r="R214" s="36">
        <f t="shared" si="159"/>
        <v>0</v>
      </c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18">
        <v>170.0</v>
      </c>
      <c r="B215" s="16" t="s">
        <v>265</v>
      </c>
      <c r="C215" s="35">
        <f t="shared" si="156"/>
        <v>0</v>
      </c>
      <c r="D215" s="17"/>
      <c r="E215" s="17"/>
      <c r="F215" s="17"/>
      <c r="G215" s="17"/>
      <c r="H215" s="36">
        <f t="shared" si="157"/>
        <v>0</v>
      </c>
      <c r="I215" s="17"/>
      <c r="J215" s="17"/>
      <c r="K215" s="17"/>
      <c r="L215" s="17"/>
      <c r="M215" s="36">
        <f t="shared" si="158"/>
        <v>0</v>
      </c>
      <c r="N215" s="17"/>
      <c r="O215" s="17"/>
      <c r="P215" s="17"/>
      <c r="Q215" s="17"/>
      <c r="R215" s="36">
        <f t="shared" si="159"/>
        <v>0</v>
      </c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12" t="s">
        <v>266</v>
      </c>
      <c r="B216" s="13" t="s">
        <v>267</v>
      </c>
      <c r="C216" s="14">
        <f t="shared" ref="C216:R216" si="160">SUM(C217:C220)</f>
        <v>0</v>
      </c>
      <c r="D216" s="14">
        <f t="shared" si="160"/>
        <v>0</v>
      </c>
      <c r="E216" s="14">
        <f t="shared" si="160"/>
        <v>0</v>
      </c>
      <c r="F216" s="14">
        <f t="shared" si="160"/>
        <v>0</v>
      </c>
      <c r="G216" s="14">
        <f t="shared" si="160"/>
        <v>0</v>
      </c>
      <c r="H216" s="14">
        <f t="shared" si="160"/>
        <v>0</v>
      </c>
      <c r="I216" s="14">
        <f t="shared" si="160"/>
        <v>0</v>
      </c>
      <c r="J216" s="14">
        <f t="shared" si="160"/>
        <v>0</v>
      </c>
      <c r="K216" s="14">
        <f t="shared" si="160"/>
        <v>0</v>
      </c>
      <c r="L216" s="14">
        <f t="shared" si="160"/>
        <v>0</v>
      </c>
      <c r="M216" s="14">
        <f t="shared" si="160"/>
        <v>0</v>
      </c>
      <c r="N216" s="14">
        <f t="shared" si="160"/>
        <v>0</v>
      </c>
      <c r="O216" s="14">
        <f t="shared" si="160"/>
        <v>0</v>
      </c>
      <c r="P216" s="14">
        <f t="shared" si="160"/>
        <v>0</v>
      </c>
      <c r="Q216" s="14">
        <f t="shared" si="160"/>
        <v>0</v>
      </c>
      <c r="R216" s="14">
        <f t="shared" si="160"/>
        <v>0</v>
      </c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18">
        <v>171.0</v>
      </c>
      <c r="B217" s="16" t="s">
        <v>268</v>
      </c>
      <c r="C217" s="35">
        <f t="shared" ref="C217:C220" si="161">H217+M217+R217</f>
        <v>0</v>
      </c>
      <c r="D217" s="17"/>
      <c r="E217" s="17"/>
      <c r="F217" s="17"/>
      <c r="G217" s="17"/>
      <c r="H217" s="36">
        <f t="shared" ref="H217:H220" si="162">SUM(D217:G217)</f>
        <v>0</v>
      </c>
      <c r="I217" s="17"/>
      <c r="J217" s="17"/>
      <c r="K217" s="17"/>
      <c r="L217" s="17"/>
      <c r="M217" s="36">
        <f t="shared" ref="M217:M220" si="163">SUM(I217:L217)</f>
        <v>0</v>
      </c>
      <c r="N217" s="17"/>
      <c r="O217" s="17"/>
      <c r="P217" s="17"/>
      <c r="Q217" s="17"/>
      <c r="R217" s="36">
        <f t="shared" ref="R217:R220" si="164">SUM(N217:Q217)</f>
        <v>0</v>
      </c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18">
        <v>172.0</v>
      </c>
      <c r="B218" s="16" t="s">
        <v>269</v>
      </c>
      <c r="C218" s="35">
        <f t="shared" si="161"/>
        <v>0</v>
      </c>
      <c r="D218" s="17"/>
      <c r="E218" s="17"/>
      <c r="F218" s="17"/>
      <c r="G218" s="17"/>
      <c r="H218" s="36">
        <f t="shared" si="162"/>
        <v>0</v>
      </c>
      <c r="I218" s="17"/>
      <c r="J218" s="17"/>
      <c r="K218" s="17"/>
      <c r="L218" s="17"/>
      <c r="M218" s="36">
        <f t="shared" si="163"/>
        <v>0</v>
      </c>
      <c r="N218" s="17"/>
      <c r="O218" s="17"/>
      <c r="P218" s="17"/>
      <c r="Q218" s="17"/>
      <c r="R218" s="36">
        <f t="shared" si="164"/>
        <v>0</v>
      </c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18">
        <v>173.0</v>
      </c>
      <c r="B219" s="16" t="s">
        <v>270</v>
      </c>
      <c r="C219" s="35">
        <f t="shared" si="161"/>
        <v>0</v>
      </c>
      <c r="D219" s="17"/>
      <c r="E219" s="17"/>
      <c r="F219" s="17"/>
      <c r="G219" s="17"/>
      <c r="H219" s="36">
        <f t="shared" si="162"/>
        <v>0</v>
      </c>
      <c r="I219" s="17"/>
      <c r="J219" s="17"/>
      <c r="K219" s="17"/>
      <c r="L219" s="17"/>
      <c r="M219" s="36">
        <f t="shared" si="163"/>
        <v>0</v>
      </c>
      <c r="N219" s="17"/>
      <c r="O219" s="17"/>
      <c r="P219" s="17"/>
      <c r="Q219" s="17"/>
      <c r="R219" s="36">
        <f t="shared" si="164"/>
        <v>0</v>
      </c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18">
        <v>174.0</v>
      </c>
      <c r="B220" s="16" t="s">
        <v>271</v>
      </c>
      <c r="C220" s="35">
        <f t="shared" si="161"/>
        <v>0</v>
      </c>
      <c r="D220" s="17"/>
      <c r="E220" s="17"/>
      <c r="F220" s="17"/>
      <c r="G220" s="17"/>
      <c r="H220" s="36">
        <f t="shared" si="162"/>
        <v>0</v>
      </c>
      <c r="I220" s="17"/>
      <c r="J220" s="17"/>
      <c r="K220" s="17"/>
      <c r="L220" s="17"/>
      <c r="M220" s="36">
        <f t="shared" si="163"/>
        <v>0</v>
      </c>
      <c r="N220" s="17"/>
      <c r="O220" s="17"/>
      <c r="P220" s="17"/>
      <c r="Q220" s="17"/>
      <c r="R220" s="36">
        <f t="shared" si="164"/>
        <v>0</v>
      </c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12" t="s">
        <v>272</v>
      </c>
      <c r="B221" s="13" t="s">
        <v>223</v>
      </c>
      <c r="C221" s="14">
        <f t="shared" ref="C221:R221" si="165">SUM(C222:C224)</f>
        <v>0.103</v>
      </c>
      <c r="D221" s="14">
        <f t="shared" si="165"/>
        <v>0</v>
      </c>
      <c r="E221" s="14">
        <f t="shared" si="165"/>
        <v>0</v>
      </c>
      <c r="F221" s="14">
        <f t="shared" si="165"/>
        <v>0</v>
      </c>
      <c r="G221" s="14">
        <f t="shared" si="165"/>
        <v>0</v>
      </c>
      <c r="H221" s="14">
        <f t="shared" si="165"/>
        <v>0</v>
      </c>
      <c r="I221" s="14">
        <f t="shared" si="165"/>
        <v>0</v>
      </c>
      <c r="J221" s="14">
        <f t="shared" si="165"/>
        <v>0.067</v>
      </c>
      <c r="K221" s="14">
        <f t="shared" si="165"/>
        <v>0</v>
      </c>
      <c r="L221" s="14">
        <f t="shared" si="165"/>
        <v>0</v>
      </c>
      <c r="M221" s="14">
        <f t="shared" si="165"/>
        <v>0.067</v>
      </c>
      <c r="N221" s="14">
        <f t="shared" si="165"/>
        <v>0</v>
      </c>
      <c r="O221" s="14">
        <f t="shared" si="165"/>
        <v>0.036</v>
      </c>
      <c r="P221" s="14">
        <f t="shared" si="165"/>
        <v>0</v>
      </c>
      <c r="Q221" s="14">
        <f t="shared" si="165"/>
        <v>0</v>
      </c>
      <c r="R221" s="14">
        <f t="shared" si="165"/>
        <v>0.036</v>
      </c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18">
        <v>175.0</v>
      </c>
      <c r="B222" s="16" t="s">
        <v>224</v>
      </c>
      <c r="C222" s="35">
        <f t="shared" ref="C222:C224" si="166">H222+M222+R222</f>
        <v>0</v>
      </c>
      <c r="D222" s="19">
        <v>0.0</v>
      </c>
      <c r="E222" s="19">
        <v>0.0</v>
      </c>
      <c r="F222" s="19">
        <v>0.0</v>
      </c>
      <c r="G222" s="19">
        <v>0.0</v>
      </c>
      <c r="H222" s="36">
        <f t="shared" ref="H222:H224" si="167">SUM(D222:G222)</f>
        <v>0</v>
      </c>
      <c r="I222" s="19">
        <v>0.0</v>
      </c>
      <c r="J222" s="19">
        <v>0.0</v>
      </c>
      <c r="K222" s="19">
        <v>0.0</v>
      </c>
      <c r="L222" s="19">
        <v>0.0</v>
      </c>
      <c r="M222" s="36">
        <f t="shared" ref="M222:M224" si="168">SUM(I222:L222)</f>
        <v>0</v>
      </c>
      <c r="N222" s="19">
        <v>0.0</v>
      </c>
      <c r="O222" s="19">
        <v>0.0</v>
      </c>
      <c r="P222" s="19">
        <v>0.0</v>
      </c>
      <c r="Q222" s="19">
        <v>0.0</v>
      </c>
      <c r="R222" s="36">
        <f t="shared" ref="R222:R224" si="169">SUM(N222:Q222)</f>
        <v>0</v>
      </c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18">
        <v>176.0</v>
      </c>
      <c r="B223" s="16" t="s">
        <v>225</v>
      </c>
      <c r="C223" s="35">
        <f t="shared" si="166"/>
        <v>0.103</v>
      </c>
      <c r="D223" s="19">
        <v>0.0</v>
      </c>
      <c r="E223" s="19">
        <v>0.0</v>
      </c>
      <c r="F223" s="19">
        <v>0.0</v>
      </c>
      <c r="G223" s="19">
        <v>0.0</v>
      </c>
      <c r="H223" s="36">
        <f t="shared" si="167"/>
        <v>0</v>
      </c>
      <c r="I223" s="19">
        <v>0.0</v>
      </c>
      <c r="J223" s="19">
        <v>0.067</v>
      </c>
      <c r="K223" s="19">
        <v>0.0</v>
      </c>
      <c r="L223" s="19">
        <v>0.0</v>
      </c>
      <c r="M223" s="36">
        <f t="shared" si="168"/>
        <v>0.067</v>
      </c>
      <c r="N223" s="19">
        <v>0.0</v>
      </c>
      <c r="O223" s="19">
        <v>0.036</v>
      </c>
      <c r="P223" s="19">
        <v>0.0</v>
      </c>
      <c r="Q223" s="19">
        <v>0.0</v>
      </c>
      <c r="R223" s="36">
        <f t="shared" si="169"/>
        <v>0.036</v>
      </c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18">
        <v>177.0</v>
      </c>
      <c r="B224" s="16" t="s">
        <v>226</v>
      </c>
      <c r="C224" s="35">
        <f t="shared" si="166"/>
        <v>0</v>
      </c>
      <c r="D224" s="19">
        <v>0.0</v>
      </c>
      <c r="E224" s="19">
        <v>0.0</v>
      </c>
      <c r="F224" s="19">
        <v>0.0</v>
      </c>
      <c r="G224" s="19">
        <v>0.0</v>
      </c>
      <c r="H224" s="36">
        <f t="shared" si="167"/>
        <v>0</v>
      </c>
      <c r="I224" s="19">
        <v>0.0</v>
      </c>
      <c r="J224" s="19">
        <v>0.0</v>
      </c>
      <c r="K224" s="19">
        <v>0.0</v>
      </c>
      <c r="L224" s="19">
        <v>0.0</v>
      </c>
      <c r="M224" s="36">
        <f t="shared" si="168"/>
        <v>0</v>
      </c>
      <c r="N224" s="19">
        <v>0.0</v>
      </c>
      <c r="O224" s="19">
        <v>0.0</v>
      </c>
      <c r="P224" s="19">
        <v>0.0</v>
      </c>
      <c r="Q224" s="19">
        <v>0.0</v>
      </c>
      <c r="R224" s="36">
        <f t="shared" si="169"/>
        <v>0</v>
      </c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12" t="s">
        <v>273</v>
      </c>
      <c r="B225" s="13" t="s">
        <v>274</v>
      </c>
      <c r="C225" s="14">
        <f t="shared" ref="C225:R225" si="170">SUM(C226:C231)</f>
        <v>0</v>
      </c>
      <c r="D225" s="14">
        <f t="shared" si="170"/>
        <v>0</v>
      </c>
      <c r="E225" s="14">
        <f t="shared" si="170"/>
        <v>0</v>
      </c>
      <c r="F225" s="14">
        <f t="shared" si="170"/>
        <v>0</v>
      </c>
      <c r="G225" s="14">
        <f t="shared" si="170"/>
        <v>0</v>
      </c>
      <c r="H225" s="14">
        <f t="shared" si="170"/>
        <v>0</v>
      </c>
      <c r="I225" s="14">
        <f t="shared" si="170"/>
        <v>0</v>
      </c>
      <c r="J225" s="14">
        <f t="shared" si="170"/>
        <v>0</v>
      </c>
      <c r="K225" s="14">
        <f t="shared" si="170"/>
        <v>0</v>
      </c>
      <c r="L225" s="14">
        <f t="shared" si="170"/>
        <v>0</v>
      </c>
      <c r="M225" s="14">
        <f t="shared" si="170"/>
        <v>0</v>
      </c>
      <c r="N225" s="14">
        <f t="shared" si="170"/>
        <v>0</v>
      </c>
      <c r="O225" s="14">
        <f t="shared" si="170"/>
        <v>0</v>
      </c>
      <c r="P225" s="14">
        <f t="shared" si="170"/>
        <v>0</v>
      </c>
      <c r="Q225" s="14">
        <f t="shared" si="170"/>
        <v>0</v>
      </c>
      <c r="R225" s="14">
        <f t="shared" si="170"/>
        <v>0</v>
      </c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18">
        <v>178.0</v>
      </c>
      <c r="B226" s="16" t="s">
        <v>275</v>
      </c>
      <c r="C226" s="35">
        <f t="shared" ref="C226:C231" si="171">H226+M226+R226</f>
        <v>0</v>
      </c>
      <c r="D226" s="17"/>
      <c r="E226" s="17"/>
      <c r="F226" s="17"/>
      <c r="G226" s="17"/>
      <c r="H226" s="36">
        <f t="shared" ref="H226:H231" si="172">SUM(D226:G226)</f>
        <v>0</v>
      </c>
      <c r="I226" s="17"/>
      <c r="J226" s="17"/>
      <c r="K226" s="17"/>
      <c r="L226" s="17"/>
      <c r="M226" s="36">
        <f t="shared" ref="M226:M231" si="173">SUM(I226:L226)</f>
        <v>0</v>
      </c>
      <c r="N226" s="17"/>
      <c r="O226" s="17"/>
      <c r="P226" s="17"/>
      <c r="Q226" s="17"/>
      <c r="R226" s="36">
        <f t="shared" ref="R226:R231" si="174">SUM(N226:Q226)</f>
        <v>0</v>
      </c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18">
        <v>179.0</v>
      </c>
      <c r="B227" s="16" t="s">
        <v>132</v>
      </c>
      <c r="C227" s="35">
        <f t="shared" si="171"/>
        <v>0</v>
      </c>
      <c r="D227" s="17"/>
      <c r="E227" s="17"/>
      <c r="F227" s="17"/>
      <c r="G227" s="17"/>
      <c r="H227" s="36">
        <f t="shared" si="172"/>
        <v>0</v>
      </c>
      <c r="I227" s="17"/>
      <c r="J227" s="17"/>
      <c r="K227" s="17"/>
      <c r="L227" s="17"/>
      <c r="M227" s="36">
        <f t="shared" si="173"/>
        <v>0</v>
      </c>
      <c r="N227" s="17"/>
      <c r="O227" s="17"/>
      <c r="P227" s="17"/>
      <c r="Q227" s="17"/>
      <c r="R227" s="36">
        <f t="shared" si="174"/>
        <v>0</v>
      </c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18">
        <v>180.0</v>
      </c>
      <c r="B228" s="16" t="s">
        <v>276</v>
      </c>
      <c r="C228" s="35">
        <f t="shared" si="171"/>
        <v>0</v>
      </c>
      <c r="D228" s="17"/>
      <c r="E228" s="17"/>
      <c r="F228" s="17"/>
      <c r="G228" s="17"/>
      <c r="H228" s="36">
        <f t="shared" si="172"/>
        <v>0</v>
      </c>
      <c r="I228" s="17"/>
      <c r="J228" s="17"/>
      <c r="K228" s="17"/>
      <c r="L228" s="17"/>
      <c r="M228" s="36">
        <f t="shared" si="173"/>
        <v>0</v>
      </c>
      <c r="N228" s="17"/>
      <c r="O228" s="17"/>
      <c r="P228" s="17"/>
      <c r="Q228" s="17"/>
      <c r="R228" s="36">
        <f t="shared" si="174"/>
        <v>0</v>
      </c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18">
        <v>181.0</v>
      </c>
      <c r="B229" s="16" t="s">
        <v>277</v>
      </c>
      <c r="C229" s="35">
        <f t="shared" si="171"/>
        <v>0</v>
      </c>
      <c r="D229" s="17"/>
      <c r="E229" s="17"/>
      <c r="F229" s="17"/>
      <c r="G229" s="17"/>
      <c r="H229" s="36">
        <f t="shared" si="172"/>
        <v>0</v>
      </c>
      <c r="I229" s="17"/>
      <c r="J229" s="17"/>
      <c r="K229" s="17"/>
      <c r="L229" s="17"/>
      <c r="M229" s="36">
        <f t="shared" si="173"/>
        <v>0</v>
      </c>
      <c r="N229" s="17"/>
      <c r="O229" s="17"/>
      <c r="P229" s="17"/>
      <c r="Q229" s="17"/>
      <c r="R229" s="36">
        <f t="shared" si="174"/>
        <v>0</v>
      </c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18">
        <v>182.0</v>
      </c>
      <c r="B230" s="16" t="s">
        <v>278</v>
      </c>
      <c r="C230" s="35">
        <f t="shared" si="171"/>
        <v>0</v>
      </c>
      <c r="D230" s="17"/>
      <c r="E230" s="17"/>
      <c r="F230" s="17"/>
      <c r="G230" s="17"/>
      <c r="H230" s="36">
        <f t="shared" si="172"/>
        <v>0</v>
      </c>
      <c r="I230" s="17"/>
      <c r="J230" s="17"/>
      <c r="K230" s="17"/>
      <c r="L230" s="17"/>
      <c r="M230" s="36">
        <f t="shared" si="173"/>
        <v>0</v>
      </c>
      <c r="N230" s="17"/>
      <c r="O230" s="17"/>
      <c r="P230" s="17"/>
      <c r="Q230" s="17"/>
      <c r="R230" s="36">
        <f t="shared" si="174"/>
        <v>0</v>
      </c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18">
        <v>183.0</v>
      </c>
      <c r="B231" s="16" t="s">
        <v>279</v>
      </c>
      <c r="C231" s="35">
        <f t="shared" si="171"/>
        <v>0</v>
      </c>
      <c r="D231" s="17"/>
      <c r="E231" s="17"/>
      <c r="F231" s="17"/>
      <c r="G231" s="17"/>
      <c r="H231" s="36">
        <f t="shared" si="172"/>
        <v>0</v>
      </c>
      <c r="I231" s="17"/>
      <c r="J231" s="17"/>
      <c r="K231" s="17"/>
      <c r="L231" s="17"/>
      <c r="M231" s="36">
        <f t="shared" si="173"/>
        <v>0</v>
      </c>
      <c r="N231" s="17"/>
      <c r="O231" s="17"/>
      <c r="P231" s="17"/>
      <c r="Q231" s="17"/>
      <c r="R231" s="36">
        <f t="shared" si="174"/>
        <v>0</v>
      </c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12" t="s">
        <v>280</v>
      </c>
      <c r="B232" s="13" t="s">
        <v>281</v>
      </c>
      <c r="C232" s="14">
        <f t="shared" ref="C232:R232" si="175">C233</f>
        <v>0</v>
      </c>
      <c r="D232" s="14" t="str">
        <f t="shared" si="175"/>
        <v/>
      </c>
      <c r="E232" s="14" t="str">
        <f t="shared" si="175"/>
        <v/>
      </c>
      <c r="F232" s="14" t="str">
        <f t="shared" si="175"/>
        <v/>
      </c>
      <c r="G232" s="14" t="str">
        <f t="shared" si="175"/>
        <v/>
      </c>
      <c r="H232" s="14">
        <f t="shared" si="175"/>
        <v>0</v>
      </c>
      <c r="I232" s="14" t="str">
        <f t="shared" si="175"/>
        <v/>
      </c>
      <c r="J232" s="14" t="str">
        <f t="shared" si="175"/>
        <v/>
      </c>
      <c r="K232" s="14" t="str">
        <f t="shared" si="175"/>
        <v/>
      </c>
      <c r="L232" s="14" t="str">
        <f t="shared" si="175"/>
        <v/>
      </c>
      <c r="M232" s="14">
        <f t="shared" si="175"/>
        <v>0</v>
      </c>
      <c r="N232" s="14" t="str">
        <f t="shared" si="175"/>
        <v/>
      </c>
      <c r="O232" s="14" t="str">
        <f t="shared" si="175"/>
        <v/>
      </c>
      <c r="P232" s="14" t="str">
        <f t="shared" si="175"/>
        <v/>
      </c>
      <c r="Q232" s="14" t="str">
        <f t="shared" si="175"/>
        <v/>
      </c>
      <c r="R232" s="14">
        <f t="shared" si="175"/>
        <v>0</v>
      </c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18">
        <v>184.0</v>
      </c>
      <c r="B233" s="16" t="s">
        <v>282</v>
      </c>
      <c r="C233" s="35">
        <f>H233+M233+R233</f>
        <v>0</v>
      </c>
      <c r="D233" s="17"/>
      <c r="E233" s="17"/>
      <c r="F233" s="17"/>
      <c r="G233" s="17"/>
      <c r="H233" s="36">
        <f>SUM(D233:G233)</f>
        <v>0</v>
      </c>
      <c r="I233" s="17"/>
      <c r="J233" s="17"/>
      <c r="K233" s="17"/>
      <c r="L233" s="17"/>
      <c r="M233" s="36">
        <f>SUM(I233:L233)</f>
        <v>0</v>
      </c>
      <c r="N233" s="17"/>
      <c r="O233" s="17"/>
      <c r="P233" s="17"/>
      <c r="Q233" s="17"/>
      <c r="R233" s="36">
        <f>SUM(N233:Q233)</f>
        <v>0</v>
      </c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12" t="s">
        <v>283</v>
      </c>
      <c r="B234" s="13" t="s">
        <v>228</v>
      </c>
      <c r="C234" s="14">
        <f t="shared" ref="C234:R234" si="176">SUM(C235:C241)</f>
        <v>0.72</v>
      </c>
      <c r="D234" s="14">
        <f t="shared" si="176"/>
        <v>0.18</v>
      </c>
      <c r="E234" s="14">
        <f t="shared" si="176"/>
        <v>0.18</v>
      </c>
      <c r="F234" s="14">
        <f t="shared" si="176"/>
        <v>0.18</v>
      </c>
      <c r="G234" s="14">
        <f t="shared" si="176"/>
        <v>0.18</v>
      </c>
      <c r="H234" s="14">
        <f t="shared" si="176"/>
        <v>0.72</v>
      </c>
      <c r="I234" s="14">
        <f t="shared" si="176"/>
        <v>0</v>
      </c>
      <c r="J234" s="14">
        <f t="shared" si="176"/>
        <v>0</v>
      </c>
      <c r="K234" s="14">
        <f t="shared" si="176"/>
        <v>0</v>
      </c>
      <c r="L234" s="14">
        <f t="shared" si="176"/>
        <v>0</v>
      </c>
      <c r="M234" s="14">
        <f t="shared" si="176"/>
        <v>0</v>
      </c>
      <c r="N234" s="14">
        <f t="shared" si="176"/>
        <v>0</v>
      </c>
      <c r="O234" s="14">
        <f t="shared" si="176"/>
        <v>0</v>
      </c>
      <c r="P234" s="14">
        <f t="shared" si="176"/>
        <v>0</v>
      </c>
      <c r="Q234" s="14">
        <f t="shared" si="176"/>
        <v>0</v>
      </c>
      <c r="R234" s="14">
        <f t="shared" si="176"/>
        <v>0</v>
      </c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18">
        <v>185.1</v>
      </c>
      <c r="B235" s="16" t="s">
        <v>229</v>
      </c>
      <c r="C235" s="35">
        <f t="shared" ref="C235:C241" si="177">H235+M235+R235</f>
        <v>0</v>
      </c>
      <c r="D235" s="17"/>
      <c r="E235" s="17"/>
      <c r="F235" s="17"/>
      <c r="G235" s="17"/>
      <c r="H235" s="36">
        <f t="shared" ref="H235:H241" si="178">SUM(D235:G235)</f>
        <v>0</v>
      </c>
      <c r="I235" s="17"/>
      <c r="J235" s="17"/>
      <c r="K235" s="17"/>
      <c r="L235" s="17"/>
      <c r="M235" s="36">
        <f t="shared" ref="M235:M241" si="179">SUM(I235:L235)</f>
        <v>0</v>
      </c>
      <c r="N235" s="17"/>
      <c r="O235" s="17"/>
      <c r="P235" s="17"/>
      <c r="Q235" s="17"/>
      <c r="R235" s="36">
        <f t="shared" ref="R235:R241" si="180">SUM(N235:Q235)</f>
        <v>0</v>
      </c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18">
        <v>185.2</v>
      </c>
      <c r="B236" s="16" t="s">
        <v>230</v>
      </c>
      <c r="C236" s="35">
        <f t="shared" si="177"/>
        <v>0</v>
      </c>
      <c r="D236" s="17"/>
      <c r="E236" s="17"/>
      <c r="F236" s="17"/>
      <c r="G236" s="17"/>
      <c r="H236" s="36">
        <f t="shared" si="178"/>
        <v>0</v>
      </c>
      <c r="I236" s="17"/>
      <c r="J236" s="17"/>
      <c r="K236" s="17"/>
      <c r="L236" s="17"/>
      <c r="M236" s="36">
        <f t="shared" si="179"/>
        <v>0</v>
      </c>
      <c r="N236" s="17"/>
      <c r="O236" s="17"/>
      <c r="P236" s="17"/>
      <c r="Q236" s="17"/>
      <c r="R236" s="36">
        <f t="shared" si="180"/>
        <v>0</v>
      </c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18">
        <v>186.0</v>
      </c>
      <c r="B237" s="16" t="s">
        <v>284</v>
      </c>
      <c r="C237" s="35">
        <f t="shared" si="177"/>
        <v>0.72</v>
      </c>
      <c r="D237" s="29">
        <f t="shared" ref="D237:G237" si="181">0.015*4*3</f>
        <v>0.18</v>
      </c>
      <c r="E237" s="29">
        <f t="shared" si="181"/>
        <v>0.18</v>
      </c>
      <c r="F237" s="29">
        <f t="shared" si="181"/>
        <v>0.18</v>
      </c>
      <c r="G237" s="29">
        <f t="shared" si="181"/>
        <v>0.18</v>
      </c>
      <c r="H237" s="36">
        <f t="shared" si="178"/>
        <v>0.72</v>
      </c>
      <c r="I237" s="17"/>
      <c r="J237" s="17"/>
      <c r="K237" s="17"/>
      <c r="L237" s="17"/>
      <c r="M237" s="36">
        <f t="shared" si="179"/>
        <v>0</v>
      </c>
      <c r="N237" s="17"/>
      <c r="O237" s="17"/>
      <c r="P237" s="17"/>
      <c r="Q237" s="17"/>
      <c r="R237" s="36">
        <f t="shared" si="180"/>
        <v>0</v>
      </c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18">
        <v>187.0</v>
      </c>
      <c r="B238" s="16" t="s">
        <v>285</v>
      </c>
      <c r="C238" s="35">
        <f t="shared" si="177"/>
        <v>0</v>
      </c>
      <c r="D238" s="17"/>
      <c r="E238" s="17"/>
      <c r="F238" s="17"/>
      <c r="G238" s="17"/>
      <c r="H238" s="36">
        <f t="shared" si="178"/>
        <v>0</v>
      </c>
      <c r="I238" s="17"/>
      <c r="J238" s="17"/>
      <c r="K238" s="17"/>
      <c r="L238" s="17"/>
      <c r="M238" s="36">
        <f t="shared" si="179"/>
        <v>0</v>
      </c>
      <c r="N238" s="17"/>
      <c r="O238" s="17"/>
      <c r="P238" s="17"/>
      <c r="Q238" s="17"/>
      <c r="R238" s="36">
        <f t="shared" si="180"/>
        <v>0</v>
      </c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18">
        <v>188.0</v>
      </c>
      <c r="B239" s="16" t="s">
        <v>232</v>
      </c>
      <c r="C239" s="35">
        <f t="shared" si="177"/>
        <v>0</v>
      </c>
      <c r="D239" s="17"/>
      <c r="E239" s="17"/>
      <c r="F239" s="17"/>
      <c r="G239" s="17"/>
      <c r="H239" s="36">
        <f t="shared" si="178"/>
        <v>0</v>
      </c>
      <c r="I239" s="17"/>
      <c r="J239" s="17"/>
      <c r="K239" s="17"/>
      <c r="L239" s="17"/>
      <c r="M239" s="36">
        <f t="shared" si="179"/>
        <v>0</v>
      </c>
      <c r="N239" s="17"/>
      <c r="O239" s="17"/>
      <c r="P239" s="17"/>
      <c r="Q239" s="17"/>
      <c r="R239" s="36">
        <f t="shared" si="180"/>
        <v>0</v>
      </c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18">
        <v>189.0</v>
      </c>
      <c r="B240" s="16" t="s">
        <v>233</v>
      </c>
      <c r="C240" s="35">
        <f t="shared" si="177"/>
        <v>0</v>
      </c>
      <c r="D240" s="17"/>
      <c r="E240" s="17"/>
      <c r="F240" s="17"/>
      <c r="G240" s="17"/>
      <c r="H240" s="36">
        <f t="shared" si="178"/>
        <v>0</v>
      </c>
      <c r="I240" s="17"/>
      <c r="J240" s="17"/>
      <c r="K240" s="17"/>
      <c r="L240" s="17"/>
      <c r="M240" s="36">
        <f t="shared" si="179"/>
        <v>0</v>
      </c>
      <c r="N240" s="17"/>
      <c r="O240" s="17"/>
      <c r="P240" s="17"/>
      <c r="Q240" s="17"/>
      <c r="R240" s="36">
        <f t="shared" si="180"/>
        <v>0</v>
      </c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18">
        <v>190.0</v>
      </c>
      <c r="B241" s="16" t="s">
        <v>286</v>
      </c>
      <c r="C241" s="35">
        <f t="shared" si="177"/>
        <v>0</v>
      </c>
      <c r="D241" s="17"/>
      <c r="E241" s="17"/>
      <c r="F241" s="17"/>
      <c r="G241" s="17"/>
      <c r="H241" s="36">
        <f t="shared" si="178"/>
        <v>0</v>
      </c>
      <c r="I241" s="17"/>
      <c r="J241" s="17"/>
      <c r="K241" s="17"/>
      <c r="L241" s="17"/>
      <c r="M241" s="36">
        <f t="shared" si="179"/>
        <v>0</v>
      </c>
      <c r="N241" s="17"/>
      <c r="O241" s="17"/>
      <c r="P241" s="17"/>
      <c r="Q241" s="17"/>
      <c r="R241" s="36">
        <f t="shared" si="180"/>
        <v>0</v>
      </c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12" t="s">
        <v>287</v>
      </c>
      <c r="B242" s="13" t="s">
        <v>288</v>
      </c>
      <c r="C242" s="14">
        <f t="shared" ref="C242:R242" si="182">SUM(C243:C244)</f>
        <v>0</v>
      </c>
      <c r="D242" s="14">
        <f t="shared" si="182"/>
        <v>0</v>
      </c>
      <c r="E242" s="14">
        <f t="shared" si="182"/>
        <v>0</v>
      </c>
      <c r="F242" s="14">
        <f t="shared" si="182"/>
        <v>0</v>
      </c>
      <c r="G242" s="14">
        <f t="shared" si="182"/>
        <v>0</v>
      </c>
      <c r="H242" s="14">
        <f t="shared" si="182"/>
        <v>0</v>
      </c>
      <c r="I242" s="14">
        <f t="shared" si="182"/>
        <v>0</v>
      </c>
      <c r="J242" s="14">
        <f t="shared" si="182"/>
        <v>0</v>
      </c>
      <c r="K242" s="14">
        <f t="shared" si="182"/>
        <v>0</v>
      </c>
      <c r="L242" s="14">
        <f t="shared" si="182"/>
        <v>0</v>
      </c>
      <c r="M242" s="14">
        <f t="shared" si="182"/>
        <v>0</v>
      </c>
      <c r="N242" s="14">
        <f t="shared" si="182"/>
        <v>0</v>
      </c>
      <c r="O242" s="14">
        <f t="shared" si="182"/>
        <v>0</v>
      </c>
      <c r="P242" s="14">
        <f t="shared" si="182"/>
        <v>0</v>
      </c>
      <c r="Q242" s="14">
        <f t="shared" si="182"/>
        <v>0</v>
      </c>
      <c r="R242" s="14">
        <f t="shared" si="182"/>
        <v>0</v>
      </c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18">
        <v>191.0</v>
      </c>
      <c r="B243" s="16" t="s">
        <v>289</v>
      </c>
      <c r="C243" s="35">
        <f t="shared" ref="C243:C244" si="183">H243+M243+R243</f>
        <v>0</v>
      </c>
      <c r="D243" s="17"/>
      <c r="E243" s="17"/>
      <c r="F243" s="17"/>
      <c r="G243" s="17"/>
      <c r="H243" s="36">
        <f t="shared" ref="H243:H244" si="184">SUM(D243:G243)</f>
        <v>0</v>
      </c>
      <c r="I243" s="17"/>
      <c r="J243" s="17"/>
      <c r="K243" s="17"/>
      <c r="L243" s="17"/>
      <c r="M243" s="36">
        <f t="shared" ref="M243:M244" si="185">SUM(I243:L243)</f>
        <v>0</v>
      </c>
      <c r="N243" s="17"/>
      <c r="O243" s="17"/>
      <c r="P243" s="17"/>
      <c r="Q243" s="17"/>
      <c r="R243" s="36">
        <f t="shared" ref="R243:R244" si="186">SUM(N243:Q243)</f>
        <v>0</v>
      </c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18">
        <v>192.0</v>
      </c>
      <c r="B244" s="16" t="s">
        <v>290</v>
      </c>
      <c r="C244" s="35">
        <f t="shared" si="183"/>
        <v>0</v>
      </c>
      <c r="D244" s="17"/>
      <c r="E244" s="17"/>
      <c r="F244" s="17"/>
      <c r="G244" s="17"/>
      <c r="H244" s="36">
        <f t="shared" si="184"/>
        <v>0</v>
      </c>
      <c r="I244" s="17"/>
      <c r="J244" s="17"/>
      <c r="K244" s="17"/>
      <c r="L244" s="17"/>
      <c r="M244" s="36">
        <f t="shared" si="185"/>
        <v>0</v>
      </c>
      <c r="N244" s="17"/>
      <c r="O244" s="17"/>
      <c r="P244" s="17"/>
      <c r="Q244" s="17"/>
      <c r="R244" s="36">
        <f t="shared" si="186"/>
        <v>0</v>
      </c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12" t="s">
        <v>291</v>
      </c>
      <c r="B245" s="13" t="s">
        <v>235</v>
      </c>
      <c r="C245" s="14">
        <f t="shared" ref="C245:R245" si="187">SUM(C246:C248)</f>
        <v>0</v>
      </c>
      <c r="D245" s="14">
        <f t="shared" si="187"/>
        <v>0</v>
      </c>
      <c r="E245" s="14">
        <f t="shared" si="187"/>
        <v>0</v>
      </c>
      <c r="F245" s="14">
        <f t="shared" si="187"/>
        <v>0</v>
      </c>
      <c r="G245" s="14">
        <f t="shared" si="187"/>
        <v>0</v>
      </c>
      <c r="H245" s="14">
        <f t="shared" si="187"/>
        <v>0</v>
      </c>
      <c r="I245" s="14">
        <f t="shared" si="187"/>
        <v>0</v>
      </c>
      <c r="J245" s="14">
        <f t="shared" si="187"/>
        <v>0</v>
      </c>
      <c r="K245" s="14">
        <f t="shared" si="187"/>
        <v>0</v>
      </c>
      <c r="L245" s="14">
        <f t="shared" si="187"/>
        <v>0</v>
      </c>
      <c r="M245" s="14">
        <f t="shared" si="187"/>
        <v>0</v>
      </c>
      <c r="N245" s="14">
        <f t="shared" si="187"/>
        <v>0</v>
      </c>
      <c r="O245" s="14">
        <f t="shared" si="187"/>
        <v>0</v>
      </c>
      <c r="P245" s="14">
        <f t="shared" si="187"/>
        <v>0</v>
      </c>
      <c r="Q245" s="14">
        <f t="shared" si="187"/>
        <v>0</v>
      </c>
      <c r="R245" s="14">
        <f t="shared" si="187"/>
        <v>0</v>
      </c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18">
        <v>193.0</v>
      </c>
      <c r="B246" s="16" t="s">
        <v>292</v>
      </c>
      <c r="C246" s="35">
        <f t="shared" ref="C246:C248" si="188">H246+M246+R246</f>
        <v>0</v>
      </c>
      <c r="D246" s="17"/>
      <c r="E246" s="17"/>
      <c r="F246" s="17"/>
      <c r="G246" s="17"/>
      <c r="H246" s="36">
        <f t="shared" ref="H246:H248" si="189">SUM(D246:G246)</f>
        <v>0</v>
      </c>
      <c r="I246" s="17"/>
      <c r="J246" s="17"/>
      <c r="K246" s="17"/>
      <c r="L246" s="17"/>
      <c r="M246" s="36">
        <f t="shared" ref="M246:M248" si="190">SUM(I246:L246)</f>
        <v>0</v>
      </c>
      <c r="N246" s="17"/>
      <c r="O246" s="17"/>
      <c r="P246" s="17"/>
      <c r="Q246" s="17"/>
      <c r="R246" s="36">
        <f t="shared" ref="R246:R248" si="191">SUM(N246:Q246)</f>
        <v>0</v>
      </c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18">
        <v>194.1</v>
      </c>
      <c r="B247" s="16" t="s">
        <v>236</v>
      </c>
      <c r="C247" s="35">
        <f t="shared" si="188"/>
        <v>0</v>
      </c>
      <c r="D247" s="17"/>
      <c r="E247" s="17"/>
      <c r="F247" s="17"/>
      <c r="G247" s="17"/>
      <c r="H247" s="36">
        <f t="shared" si="189"/>
        <v>0</v>
      </c>
      <c r="I247" s="17"/>
      <c r="J247" s="17"/>
      <c r="K247" s="17"/>
      <c r="L247" s="17"/>
      <c r="M247" s="36">
        <f t="shared" si="190"/>
        <v>0</v>
      </c>
      <c r="N247" s="17"/>
      <c r="O247" s="17"/>
      <c r="P247" s="17"/>
      <c r="Q247" s="17"/>
      <c r="R247" s="36">
        <f t="shared" si="191"/>
        <v>0</v>
      </c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18">
        <v>194.2</v>
      </c>
      <c r="B248" s="16" t="s">
        <v>293</v>
      </c>
      <c r="C248" s="35">
        <f t="shared" si="188"/>
        <v>0</v>
      </c>
      <c r="D248" s="17"/>
      <c r="E248" s="17"/>
      <c r="F248" s="17"/>
      <c r="G248" s="17"/>
      <c r="H248" s="36">
        <f t="shared" si="189"/>
        <v>0</v>
      </c>
      <c r="I248" s="17"/>
      <c r="J248" s="17"/>
      <c r="K248" s="17"/>
      <c r="L248" s="17"/>
      <c r="M248" s="36">
        <f t="shared" si="190"/>
        <v>0</v>
      </c>
      <c r="N248" s="17"/>
      <c r="O248" s="17"/>
      <c r="P248" s="17"/>
      <c r="Q248" s="17"/>
      <c r="R248" s="36">
        <f t="shared" si="191"/>
        <v>0</v>
      </c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12" t="s">
        <v>294</v>
      </c>
      <c r="B249" s="13" t="s">
        <v>295</v>
      </c>
      <c r="C249" s="14">
        <f t="shared" ref="C249:R249" si="192">SUM(C250:C252)</f>
        <v>0.65</v>
      </c>
      <c r="D249" s="14">
        <f t="shared" si="192"/>
        <v>0.65</v>
      </c>
      <c r="E249" s="14">
        <f t="shared" si="192"/>
        <v>0</v>
      </c>
      <c r="F249" s="14">
        <f t="shared" si="192"/>
        <v>0</v>
      </c>
      <c r="G249" s="14">
        <f t="shared" si="192"/>
        <v>0</v>
      </c>
      <c r="H249" s="14">
        <f t="shared" si="192"/>
        <v>0.65</v>
      </c>
      <c r="I249" s="14">
        <f t="shared" si="192"/>
        <v>0</v>
      </c>
      <c r="J249" s="14">
        <f t="shared" si="192"/>
        <v>0</v>
      </c>
      <c r="K249" s="14">
        <f t="shared" si="192"/>
        <v>0</v>
      </c>
      <c r="L249" s="14">
        <f t="shared" si="192"/>
        <v>0</v>
      </c>
      <c r="M249" s="14">
        <f t="shared" si="192"/>
        <v>0</v>
      </c>
      <c r="N249" s="14">
        <f t="shared" si="192"/>
        <v>0</v>
      </c>
      <c r="O249" s="14">
        <f t="shared" si="192"/>
        <v>0</v>
      </c>
      <c r="P249" s="14">
        <f t="shared" si="192"/>
        <v>0</v>
      </c>
      <c r="Q249" s="14">
        <f t="shared" si="192"/>
        <v>0</v>
      </c>
      <c r="R249" s="14">
        <f t="shared" si="192"/>
        <v>0</v>
      </c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18">
        <v>195.0</v>
      </c>
      <c r="B250" s="16" t="s">
        <v>296</v>
      </c>
      <c r="C250" s="35">
        <f t="shared" ref="C250:C254" si="193">H250+M250+R250</f>
        <v>0.65</v>
      </c>
      <c r="D250" s="19">
        <v>0.65</v>
      </c>
      <c r="E250" s="17"/>
      <c r="F250" s="17"/>
      <c r="G250" s="17"/>
      <c r="H250" s="36">
        <f t="shared" ref="H250:H254" si="194">SUM(D250:G250)</f>
        <v>0.65</v>
      </c>
      <c r="I250" s="17"/>
      <c r="J250" s="17"/>
      <c r="K250" s="17"/>
      <c r="L250" s="17"/>
      <c r="M250" s="36">
        <f t="shared" ref="M250:M254" si="195">SUM(I250:L250)</f>
        <v>0</v>
      </c>
      <c r="N250" s="17"/>
      <c r="O250" s="17"/>
      <c r="P250" s="17"/>
      <c r="Q250" s="17"/>
      <c r="R250" s="36">
        <f t="shared" ref="R250:R254" si="196">SUM(N250:Q250)</f>
        <v>0</v>
      </c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18">
        <v>196.0</v>
      </c>
      <c r="B251" s="16" t="s">
        <v>297</v>
      </c>
      <c r="C251" s="35">
        <f t="shared" si="193"/>
        <v>0</v>
      </c>
      <c r="D251" s="17"/>
      <c r="E251" s="17"/>
      <c r="F251" s="17"/>
      <c r="G251" s="17"/>
      <c r="H251" s="36">
        <f t="shared" si="194"/>
        <v>0</v>
      </c>
      <c r="I251" s="17"/>
      <c r="J251" s="17"/>
      <c r="K251" s="17"/>
      <c r="L251" s="17"/>
      <c r="M251" s="36">
        <f t="shared" si="195"/>
        <v>0</v>
      </c>
      <c r="N251" s="17"/>
      <c r="O251" s="17"/>
      <c r="P251" s="17"/>
      <c r="Q251" s="17"/>
      <c r="R251" s="36">
        <f t="shared" si="196"/>
        <v>0</v>
      </c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18">
        <v>197.0</v>
      </c>
      <c r="B252" s="16" t="s">
        <v>298</v>
      </c>
      <c r="C252" s="35">
        <f t="shared" si="193"/>
        <v>0</v>
      </c>
      <c r="D252" s="17"/>
      <c r="E252" s="17"/>
      <c r="F252" s="17"/>
      <c r="G252" s="17"/>
      <c r="H252" s="36">
        <f t="shared" si="194"/>
        <v>0</v>
      </c>
      <c r="I252" s="17"/>
      <c r="J252" s="17"/>
      <c r="K252" s="17"/>
      <c r="L252" s="17"/>
      <c r="M252" s="36">
        <f t="shared" si="195"/>
        <v>0</v>
      </c>
      <c r="N252" s="17"/>
      <c r="O252" s="17"/>
      <c r="P252" s="17"/>
      <c r="Q252" s="17"/>
      <c r="R252" s="36">
        <f t="shared" si="196"/>
        <v>0</v>
      </c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12">
        <v>198.0</v>
      </c>
      <c r="B253" s="13" t="s">
        <v>239</v>
      </c>
      <c r="C253" s="14">
        <f t="shared" si="193"/>
        <v>0</v>
      </c>
      <c r="D253" s="14"/>
      <c r="E253" s="14"/>
      <c r="F253" s="14"/>
      <c r="G253" s="14"/>
      <c r="H253" s="14">
        <f t="shared" si="194"/>
        <v>0</v>
      </c>
      <c r="I253" s="14"/>
      <c r="J253" s="14"/>
      <c r="K253" s="14"/>
      <c r="L253" s="14"/>
      <c r="M253" s="14">
        <f t="shared" si="195"/>
        <v>0</v>
      </c>
      <c r="N253" s="14"/>
      <c r="O253" s="14"/>
      <c r="P253" s="14"/>
      <c r="Q253" s="14"/>
      <c r="R253" s="14">
        <f t="shared" si="196"/>
        <v>0</v>
      </c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12">
        <v>199.0</v>
      </c>
      <c r="B254" s="13" t="s">
        <v>240</v>
      </c>
      <c r="C254" s="14">
        <f t="shared" si="193"/>
        <v>0</v>
      </c>
      <c r="D254" s="14"/>
      <c r="E254" s="14"/>
      <c r="F254" s="14"/>
      <c r="G254" s="14"/>
      <c r="H254" s="14">
        <f t="shared" si="194"/>
        <v>0</v>
      </c>
      <c r="I254" s="14"/>
      <c r="J254" s="14"/>
      <c r="K254" s="14"/>
      <c r="L254" s="14"/>
      <c r="M254" s="14">
        <f t="shared" si="195"/>
        <v>0</v>
      </c>
      <c r="N254" s="14"/>
      <c r="O254" s="14"/>
      <c r="P254" s="14"/>
      <c r="Q254" s="14"/>
      <c r="R254" s="14">
        <f t="shared" si="196"/>
        <v>0</v>
      </c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6" t="s">
        <v>299</v>
      </c>
      <c r="B255" s="7" t="s">
        <v>300</v>
      </c>
      <c r="C255" s="8">
        <f t="shared" ref="C255:R255" si="197">+SUM(C256:C262)</f>
        <v>0</v>
      </c>
      <c r="D255" s="8">
        <f t="shared" si="197"/>
        <v>0</v>
      </c>
      <c r="E255" s="8">
        <f t="shared" si="197"/>
        <v>0</v>
      </c>
      <c r="F255" s="8">
        <f t="shared" si="197"/>
        <v>0</v>
      </c>
      <c r="G255" s="8">
        <f t="shared" si="197"/>
        <v>0</v>
      </c>
      <c r="H255" s="8">
        <f t="shared" si="197"/>
        <v>0</v>
      </c>
      <c r="I255" s="8">
        <f t="shared" si="197"/>
        <v>0</v>
      </c>
      <c r="J255" s="8">
        <f t="shared" si="197"/>
        <v>0</v>
      </c>
      <c r="K255" s="8">
        <f t="shared" si="197"/>
        <v>0</v>
      </c>
      <c r="L255" s="8">
        <f t="shared" si="197"/>
        <v>0</v>
      </c>
      <c r="M255" s="8">
        <f t="shared" si="197"/>
        <v>0</v>
      </c>
      <c r="N255" s="8">
        <f t="shared" si="197"/>
        <v>0</v>
      </c>
      <c r="O255" s="8">
        <f t="shared" si="197"/>
        <v>0</v>
      </c>
      <c r="P255" s="8">
        <f t="shared" si="197"/>
        <v>0</v>
      </c>
      <c r="Q255" s="8">
        <f t="shared" si="197"/>
        <v>0</v>
      </c>
      <c r="R255" s="8">
        <f t="shared" si="197"/>
        <v>0</v>
      </c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18">
        <v>1.0</v>
      </c>
      <c r="B256" s="16" t="s">
        <v>301</v>
      </c>
      <c r="C256" s="35">
        <f t="shared" ref="C256:C262" si="198">H256+M256+R256</f>
        <v>0</v>
      </c>
      <c r="D256" s="17"/>
      <c r="E256" s="17"/>
      <c r="F256" s="17"/>
      <c r="G256" s="17"/>
      <c r="H256" s="36">
        <f t="shared" ref="H256:H262" si="199">SUM(D256:G256)</f>
        <v>0</v>
      </c>
      <c r="I256" s="17"/>
      <c r="J256" s="17"/>
      <c r="K256" s="17"/>
      <c r="L256" s="17"/>
      <c r="M256" s="36">
        <f t="shared" ref="M256:M262" si="200">SUM(I256:L256)</f>
        <v>0</v>
      </c>
      <c r="N256" s="17"/>
      <c r="O256" s="17"/>
      <c r="P256" s="17"/>
      <c r="Q256" s="17"/>
      <c r="R256" s="36">
        <f t="shared" ref="R256:R262" si="201">SUM(N256:Q256)</f>
        <v>0</v>
      </c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18">
        <v>2.0</v>
      </c>
      <c r="B257" s="16" t="s">
        <v>302</v>
      </c>
      <c r="C257" s="35">
        <f t="shared" si="198"/>
        <v>0</v>
      </c>
      <c r="D257" s="17"/>
      <c r="E257" s="17"/>
      <c r="F257" s="17"/>
      <c r="G257" s="17"/>
      <c r="H257" s="36">
        <f t="shared" si="199"/>
        <v>0</v>
      </c>
      <c r="I257" s="17"/>
      <c r="J257" s="17"/>
      <c r="K257" s="17"/>
      <c r="L257" s="17"/>
      <c r="M257" s="36">
        <f t="shared" si="200"/>
        <v>0</v>
      </c>
      <c r="N257" s="17"/>
      <c r="O257" s="17"/>
      <c r="P257" s="17"/>
      <c r="Q257" s="17"/>
      <c r="R257" s="36">
        <f t="shared" si="201"/>
        <v>0</v>
      </c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18">
        <v>3.0</v>
      </c>
      <c r="B258" s="16" t="s">
        <v>303</v>
      </c>
      <c r="C258" s="35">
        <f t="shared" si="198"/>
        <v>0</v>
      </c>
      <c r="D258" s="17"/>
      <c r="E258" s="17"/>
      <c r="F258" s="17"/>
      <c r="G258" s="17"/>
      <c r="H258" s="36">
        <f t="shared" si="199"/>
        <v>0</v>
      </c>
      <c r="I258" s="17"/>
      <c r="J258" s="17"/>
      <c r="K258" s="17"/>
      <c r="L258" s="17"/>
      <c r="M258" s="36">
        <f t="shared" si="200"/>
        <v>0</v>
      </c>
      <c r="N258" s="17"/>
      <c r="O258" s="17"/>
      <c r="P258" s="17"/>
      <c r="Q258" s="17"/>
      <c r="R258" s="36">
        <f t="shared" si="201"/>
        <v>0</v>
      </c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18">
        <v>4.0</v>
      </c>
      <c r="B259" s="16" t="s">
        <v>304</v>
      </c>
      <c r="C259" s="35">
        <f t="shared" si="198"/>
        <v>0</v>
      </c>
      <c r="D259" s="17"/>
      <c r="E259" s="17"/>
      <c r="F259" s="17"/>
      <c r="G259" s="17"/>
      <c r="H259" s="36">
        <f t="shared" si="199"/>
        <v>0</v>
      </c>
      <c r="I259" s="17"/>
      <c r="J259" s="17"/>
      <c r="K259" s="17"/>
      <c r="L259" s="17"/>
      <c r="M259" s="36">
        <f t="shared" si="200"/>
        <v>0</v>
      </c>
      <c r="N259" s="17"/>
      <c r="O259" s="17"/>
      <c r="P259" s="17"/>
      <c r="Q259" s="17"/>
      <c r="R259" s="36">
        <f t="shared" si="201"/>
        <v>0</v>
      </c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18">
        <v>5.0</v>
      </c>
      <c r="B260" s="16" t="s">
        <v>305</v>
      </c>
      <c r="C260" s="35">
        <f t="shared" si="198"/>
        <v>0</v>
      </c>
      <c r="D260" s="17"/>
      <c r="E260" s="17"/>
      <c r="F260" s="17"/>
      <c r="G260" s="17"/>
      <c r="H260" s="36">
        <f t="shared" si="199"/>
        <v>0</v>
      </c>
      <c r="I260" s="17"/>
      <c r="J260" s="17"/>
      <c r="K260" s="17"/>
      <c r="L260" s="17"/>
      <c r="M260" s="36">
        <f t="shared" si="200"/>
        <v>0</v>
      </c>
      <c r="N260" s="17"/>
      <c r="O260" s="17"/>
      <c r="P260" s="17"/>
      <c r="Q260" s="17"/>
      <c r="R260" s="36">
        <f t="shared" si="201"/>
        <v>0</v>
      </c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18">
        <v>6.0</v>
      </c>
      <c r="B261" s="16" t="s">
        <v>306</v>
      </c>
      <c r="C261" s="35">
        <f t="shared" si="198"/>
        <v>0</v>
      </c>
      <c r="D261" s="17"/>
      <c r="E261" s="17"/>
      <c r="F261" s="17"/>
      <c r="G261" s="17"/>
      <c r="H261" s="36">
        <f t="shared" si="199"/>
        <v>0</v>
      </c>
      <c r="I261" s="17"/>
      <c r="J261" s="17"/>
      <c r="K261" s="17"/>
      <c r="L261" s="17"/>
      <c r="M261" s="36">
        <f t="shared" si="200"/>
        <v>0</v>
      </c>
      <c r="N261" s="17"/>
      <c r="O261" s="17"/>
      <c r="P261" s="17"/>
      <c r="Q261" s="17"/>
      <c r="R261" s="36">
        <f t="shared" si="201"/>
        <v>0</v>
      </c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18">
        <v>7.0</v>
      </c>
      <c r="B262" s="16" t="s">
        <v>307</v>
      </c>
      <c r="C262" s="35">
        <f t="shared" si="198"/>
        <v>0</v>
      </c>
      <c r="D262" s="17"/>
      <c r="E262" s="17"/>
      <c r="F262" s="17"/>
      <c r="G262" s="17"/>
      <c r="H262" s="36">
        <f t="shared" si="199"/>
        <v>0</v>
      </c>
      <c r="I262" s="17"/>
      <c r="J262" s="17"/>
      <c r="K262" s="17"/>
      <c r="L262" s="17"/>
      <c r="M262" s="36">
        <f t="shared" si="200"/>
        <v>0</v>
      </c>
      <c r="N262" s="17"/>
      <c r="O262" s="17"/>
      <c r="P262" s="17"/>
      <c r="Q262" s="17"/>
      <c r="R262" s="36">
        <f t="shared" si="201"/>
        <v>0</v>
      </c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21"/>
      <c r="B263" s="22" t="s">
        <v>308</v>
      </c>
      <c r="C263" s="23">
        <f t="shared" ref="C263:R263" si="202">+C255+C3</f>
        <v>156.7786</v>
      </c>
      <c r="D263" s="23">
        <f t="shared" si="202"/>
        <v>9.907775</v>
      </c>
      <c r="E263" s="23">
        <f t="shared" si="202"/>
        <v>45.689775</v>
      </c>
      <c r="F263" s="23">
        <f t="shared" si="202"/>
        <v>45.874275</v>
      </c>
      <c r="G263" s="23">
        <f t="shared" si="202"/>
        <v>35.990275</v>
      </c>
      <c r="H263" s="23">
        <f t="shared" si="202"/>
        <v>137.4621</v>
      </c>
      <c r="I263" s="23">
        <f t="shared" si="202"/>
        <v>0.18</v>
      </c>
      <c r="J263" s="23">
        <f t="shared" si="202"/>
        <v>10.366</v>
      </c>
      <c r="K263" s="23">
        <f t="shared" si="202"/>
        <v>1.282</v>
      </c>
      <c r="L263" s="23">
        <f t="shared" si="202"/>
        <v>1.132</v>
      </c>
      <c r="M263" s="23">
        <f t="shared" si="202"/>
        <v>12.96</v>
      </c>
      <c r="N263" s="23">
        <f t="shared" si="202"/>
        <v>0.1725</v>
      </c>
      <c r="O263" s="23">
        <f t="shared" si="202"/>
        <v>4.85875</v>
      </c>
      <c r="P263" s="23">
        <f t="shared" si="202"/>
        <v>0.777625</v>
      </c>
      <c r="Q263" s="23">
        <f t="shared" si="202"/>
        <v>0.547625</v>
      </c>
      <c r="R263" s="23">
        <f t="shared" si="202"/>
        <v>6.3565</v>
      </c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24"/>
      <c r="B264" s="4"/>
      <c r="C264" s="52"/>
      <c r="D264" s="25"/>
      <c r="E264" s="25"/>
      <c r="F264" s="25"/>
      <c r="G264" s="25"/>
      <c r="H264" s="52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24"/>
      <c r="B265" s="4"/>
      <c r="C265" s="52"/>
      <c r="D265" s="25"/>
      <c r="E265" s="25"/>
      <c r="F265" s="25"/>
      <c r="G265" s="25"/>
      <c r="H265" s="5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24"/>
      <c r="B266" s="4"/>
      <c r="C266" s="52"/>
      <c r="D266" s="25"/>
      <c r="E266" s="25"/>
      <c r="F266" s="25"/>
      <c r="G266" s="25"/>
      <c r="H266" s="52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24"/>
      <c r="B267" s="4"/>
      <c r="C267" s="52"/>
      <c r="D267" s="25"/>
      <c r="E267" s="25"/>
      <c r="F267" s="25"/>
      <c r="G267" s="25"/>
      <c r="H267" s="52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24"/>
      <c r="B268" s="4"/>
      <c r="C268" s="52"/>
      <c r="D268" s="25"/>
      <c r="E268" s="25"/>
      <c r="F268" s="25"/>
      <c r="G268" s="25"/>
      <c r="H268" s="52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24"/>
      <c r="B269" s="4"/>
      <c r="C269" s="52"/>
      <c r="D269" s="25"/>
      <c r="E269" s="25"/>
      <c r="F269" s="25"/>
      <c r="G269" s="25"/>
      <c r="H269" s="52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24"/>
      <c r="B270" s="4"/>
      <c r="C270" s="52"/>
      <c r="D270" s="25"/>
      <c r="E270" s="25"/>
      <c r="F270" s="25"/>
      <c r="G270" s="25"/>
      <c r="H270" s="52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24"/>
      <c r="B271" s="4"/>
      <c r="C271" s="52"/>
      <c r="D271" s="25"/>
      <c r="E271" s="25"/>
      <c r="F271" s="25"/>
      <c r="G271" s="25"/>
      <c r="H271" s="52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24"/>
      <c r="B272" s="4"/>
      <c r="C272" s="52"/>
      <c r="D272" s="25"/>
      <c r="E272" s="25"/>
      <c r="F272" s="25"/>
      <c r="G272" s="25"/>
      <c r="H272" s="52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24"/>
      <c r="B273" s="4"/>
      <c r="C273" s="52"/>
      <c r="D273" s="25"/>
      <c r="E273" s="25"/>
      <c r="F273" s="25"/>
      <c r="G273" s="25"/>
      <c r="H273" s="52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24"/>
      <c r="B274" s="4"/>
      <c r="C274" s="52"/>
      <c r="D274" s="25"/>
      <c r="E274" s="25"/>
      <c r="F274" s="25"/>
      <c r="G274" s="25"/>
      <c r="H274" s="52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24"/>
      <c r="B275" s="4"/>
      <c r="C275" s="52"/>
      <c r="D275" s="25"/>
      <c r="E275" s="25"/>
      <c r="F275" s="25"/>
      <c r="G275" s="25"/>
      <c r="H275" s="52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24"/>
      <c r="B276" s="4"/>
      <c r="C276" s="52"/>
      <c r="D276" s="25"/>
      <c r="E276" s="25"/>
      <c r="F276" s="25"/>
      <c r="G276" s="25"/>
      <c r="H276" s="52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24"/>
      <c r="B277" s="4"/>
      <c r="C277" s="52"/>
      <c r="D277" s="25"/>
      <c r="E277" s="25"/>
      <c r="F277" s="25"/>
      <c r="G277" s="25"/>
      <c r="H277" s="52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24"/>
      <c r="B278" s="4"/>
      <c r="C278" s="52"/>
      <c r="D278" s="25"/>
      <c r="E278" s="25"/>
      <c r="F278" s="25"/>
      <c r="G278" s="25"/>
      <c r="H278" s="52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24"/>
      <c r="B279" s="4"/>
      <c r="C279" s="52"/>
      <c r="D279" s="25"/>
      <c r="E279" s="25"/>
      <c r="F279" s="25"/>
      <c r="G279" s="25"/>
      <c r="H279" s="52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24"/>
      <c r="B280" s="4"/>
      <c r="C280" s="52"/>
      <c r="D280" s="25"/>
      <c r="E280" s="25"/>
      <c r="F280" s="25"/>
      <c r="G280" s="25"/>
      <c r="H280" s="52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24"/>
      <c r="B281" s="4"/>
      <c r="C281" s="52"/>
      <c r="D281" s="25"/>
      <c r="E281" s="25"/>
      <c r="F281" s="25"/>
      <c r="G281" s="25"/>
      <c r="H281" s="52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24"/>
      <c r="B282" s="4"/>
      <c r="C282" s="52"/>
      <c r="D282" s="25"/>
      <c r="E282" s="25"/>
      <c r="F282" s="25"/>
      <c r="G282" s="25"/>
      <c r="H282" s="52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24"/>
      <c r="B283" s="4"/>
      <c r="C283" s="52"/>
      <c r="D283" s="25"/>
      <c r="E283" s="25"/>
      <c r="F283" s="25"/>
      <c r="G283" s="25"/>
      <c r="H283" s="52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24"/>
      <c r="B284" s="4"/>
      <c r="C284" s="52"/>
      <c r="D284" s="25"/>
      <c r="E284" s="25"/>
      <c r="F284" s="25"/>
      <c r="G284" s="25"/>
      <c r="H284" s="52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24"/>
      <c r="B285" s="4"/>
      <c r="C285" s="52"/>
      <c r="D285" s="25"/>
      <c r="E285" s="25"/>
      <c r="F285" s="25"/>
      <c r="G285" s="25"/>
      <c r="H285" s="52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24"/>
      <c r="B286" s="4"/>
      <c r="C286" s="52"/>
      <c r="D286" s="25"/>
      <c r="E286" s="25"/>
      <c r="F286" s="25"/>
      <c r="G286" s="25"/>
      <c r="H286" s="5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24"/>
      <c r="B287" s="4"/>
      <c r="C287" s="52"/>
      <c r="D287" s="25"/>
      <c r="E287" s="25"/>
      <c r="F287" s="25"/>
      <c r="G287" s="25"/>
      <c r="H287" s="52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24"/>
      <c r="B288" s="4"/>
      <c r="C288" s="52"/>
      <c r="D288" s="25"/>
      <c r="E288" s="25"/>
      <c r="F288" s="25"/>
      <c r="G288" s="25"/>
      <c r="H288" s="52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24"/>
      <c r="B289" s="4"/>
      <c r="C289" s="52"/>
      <c r="D289" s="25"/>
      <c r="E289" s="25"/>
      <c r="F289" s="25"/>
      <c r="G289" s="25"/>
      <c r="H289" s="52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24"/>
      <c r="B290" s="4"/>
      <c r="C290" s="52"/>
      <c r="D290" s="25"/>
      <c r="E290" s="25"/>
      <c r="F290" s="25"/>
      <c r="G290" s="25"/>
      <c r="H290" s="5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24"/>
      <c r="B291" s="4"/>
      <c r="C291" s="52"/>
      <c r="D291" s="25"/>
      <c r="E291" s="25"/>
      <c r="F291" s="25"/>
      <c r="G291" s="25"/>
      <c r="H291" s="52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24"/>
      <c r="B292" s="4"/>
      <c r="C292" s="52"/>
      <c r="D292" s="25"/>
      <c r="E292" s="25"/>
      <c r="F292" s="25"/>
      <c r="G292" s="25"/>
      <c r="H292" s="52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24"/>
      <c r="B293" s="4"/>
      <c r="C293" s="52"/>
      <c r="D293" s="25"/>
      <c r="E293" s="25"/>
      <c r="F293" s="25"/>
      <c r="G293" s="25"/>
      <c r="H293" s="52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24"/>
      <c r="B294" s="4"/>
      <c r="C294" s="52"/>
      <c r="D294" s="25"/>
      <c r="E294" s="25"/>
      <c r="F294" s="25"/>
      <c r="G294" s="25"/>
      <c r="H294" s="52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24"/>
      <c r="B295" s="4"/>
      <c r="C295" s="52"/>
      <c r="D295" s="25"/>
      <c r="E295" s="25"/>
      <c r="F295" s="25"/>
      <c r="G295" s="25"/>
      <c r="H295" s="52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24"/>
      <c r="B296" s="4"/>
      <c r="C296" s="52"/>
      <c r="D296" s="25"/>
      <c r="E296" s="25"/>
      <c r="F296" s="25"/>
      <c r="G296" s="25"/>
      <c r="H296" s="52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24"/>
      <c r="B297" s="4"/>
      <c r="C297" s="52"/>
      <c r="D297" s="25"/>
      <c r="E297" s="25"/>
      <c r="F297" s="25"/>
      <c r="G297" s="25"/>
      <c r="H297" s="52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24"/>
      <c r="B298" s="4"/>
      <c r="C298" s="52"/>
      <c r="D298" s="25"/>
      <c r="E298" s="25"/>
      <c r="F298" s="25"/>
      <c r="G298" s="25"/>
      <c r="H298" s="52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24"/>
      <c r="B299" s="4"/>
      <c r="C299" s="52"/>
      <c r="D299" s="25"/>
      <c r="E299" s="25"/>
      <c r="F299" s="25"/>
      <c r="G299" s="25"/>
      <c r="H299" s="52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24"/>
      <c r="B300" s="4"/>
      <c r="C300" s="52"/>
      <c r="D300" s="25"/>
      <c r="E300" s="25"/>
      <c r="F300" s="25"/>
      <c r="G300" s="25"/>
      <c r="H300" s="52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24"/>
      <c r="B301" s="4"/>
      <c r="C301" s="52"/>
      <c r="D301" s="25"/>
      <c r="E301" s="25"/>
      <c r="F301" s="25"/>
      <c r="G301" s="25"/>
      <c r="H301" s="52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24"/>
      <c r="B302" s="4"/>
      <c r="C302" s="52"/>
      <c r="D302" s="25"/>
      <c r="E302" s="25"/>
      <c r="F302" s="25"/>
      <c r="G302" s="25"/>
      <c r="H302" s="52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24"/>
      <c r="B303" s="4"/>
      <c r="C303" s="52"/>
      <c r="D303" s="25"/>
      <c r="E303" s="25"/>
      <c r="F303" s="25"/>
      <c r="G303" s="25"/>
      <c r="H303" s="52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24"/>
      <c r="B304" s="4"/>
      <c r="C304" s="52"/>
      <c r="D304" s="25"/>
      <c r="E304" s="25"/>
      <c r="F304" s="25"/>
      <c r="G304" s="25"/>
      <c r="H304" s="52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24"/>
      <c r="B305" s="4"/>
      <c r="C305" s="52"/>
      <c r="D305" s="25"/>
      <c r="E305" s="25"/>
      <c r="F305" s="25"/>
      <c r="G305" s="25"/>
      <c r="H305" s="52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24"/>
      <c r="B306" s="4"/>
      <c r="C306" s="52"/>
      <c r="D306" s="25"/>
      <c r="E306" s="25"/>
      <c r="F306" s="25"/>
      <c r="G306" s="25"/>
      <c r="H306" s="52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24"/>
      <c r="B307" s="4"/>
      <c r="C307" s="52"/>
      <c r="D307" s="25"/>
      <c r="E307" s="25"/>
      <c r="F307" s="25"/>
      <c r="G307" s="25"/>
      <c r="H307" s="52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24"/>
      <c r="B308" s="4"/>
      <c r="C308" s="52"/>
      <c r="D308" s="25"/>
      <c r="E308" s="25"/>
      <c r="F308" s="25"/>
      <c r="G308" s="25"/>
      <c r="H308" s="52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24"/>
      <c r="B309" s="4"/>
      <c r="C309" s="52"/>
      <c r="D309" s="25"/>
      <c r="E309" s="25"/>
      <c r="F309" s="25"/>
      <c r="G309" s="25"/>
      <c r="H309" s="52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24"/>
      <c r="B310" s="4"/>
      <c r="C310" s="52"/>
      <c r="D310" s="25"/>
      <c r="E310" s="25"/>
      <c r="F310" s="25"/>
      <c r="G310" s="25"/>
      <c r="H310" s="52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24"/>
      <c r="B311" s="4"/>
      <c r="C311" s="52"/>
      <c r="D311" s="25"/>
      <c r="E311" s="25"/>
      <c r="F311" s="25"/>
      <c r="G311" s="25"/>
      <c r="H311" s="5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24"/>
      <c r="B312" s="4"/>
      <c r="C312" s="52"/>
      <c r="D312" s="25"/>
      <c r="E312" s="25"/>
      <c r="F312" s="25"/>
      <c r="G312" s="25"/>
      <c r="H312" s="52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24"/>
      <c r="B313" s="4"/>
      <c r="C313" s="52"/>
      <c r="D313" s="25"/>
      <c r="E313" s="25"/>
      <c r="F313" s="25"/>
      <c r="G313" s="25"/>
      <c r="H313" s="52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24"/>
      <c r="B314" s="4"/>
      <c r="C314" s="52"/>
      <c r="D314" s="25"/>
      <c r="E314" s="25"/>
      <c r="F314" s="25"/>
      <c r="G314" s="25"/>
      <c r="H314" s="52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24"/>
      <c r="B315" s="4"/>
      <c r="C315" s="52"/>
      <c r="D315" s="25"/>
      <c r="E315" s="25"/>
      <c r="F315" s="25"/>
      <c r="G315" s="25"/>
      <c r="H315" s="52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24"/>
      <c r="B316" s="4"/>
      <c r="C316" s="52"/>
      <c r="D316" s="25"/>
      <c r="E316" s="25"/>
      <c r="F316" s="25"/>
      <c r="G316" s="25"/>
      <c r="H316" s="52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24"/>
      <c r="B317" s="4"/>
      <c r="C317" s="52"/>
      <c r="D317" s="25"/>
      <c r="E317" s="25"/>
      <c r="F317" s="25"/>
      <c r="G317" s="25"/>
      <c r="H317" s="52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24"/>
      <c r="B318" s="4"/>
      <c r="C318" s="52"/>
      <c r="D318" s="25"/>
      <c r="E318" s="25"/>
      <c r="F318" s="25"/>
      <c r="G318" s="25"/>
      <c r="H318" s="52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24"/>
      <c r="B319" s="4"/>
      <c r="C319" s="52"/>
      <c r="D319" s="25"/>
      <c r="E319" s="25"/>
      <c r="F319" s="25"/>
      <c r="G319" s="25"/>
      <c r="H319" s="52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24"/>
      <c r="B320" s="4"/>
      <c r="C320" s="52"/>
      <c r="D320" s="25"/>
      <c r="E320" s="25"/>
      <c r="F320" s="25"/>
      <c r="G320" s="25"/>
      <c r="H320" s="52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24"/>
      <c r="B321" s="4"/>
      <c r="C321" s="52"/>
      <c r="D321" s="25"/>
      <c r="E321" s="25"/>
      <c r="F321" s="25"/>
      <c r="G321" s="25"/>
      <c r="H321" s="52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24"/>
      <c r="B322" s="4"/>
      <c r="C322" s="52"/>
      <c r="D322" s="25"/>
      <c r="E322" s="25"/>
      <c r="F322" s="25"/>
      <c r="G322" s="25"/>
      <c r="H322" s="52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24"/>
      <c r="B323" s="4"/>
      <c r="C323" s="52"/>
      <c r="D323" s="25"/>
      <c r="E323" s="25"/>
      <c r="F323" s="25"/>
      <c r="G323" s="25"/>
      <c r="H323" s="52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24"/>
      <c r="B324" s="4"/>
      <c r="C324" s="52"/>
      <c r="D324" s="25"/>
      <c r="E324" s="25"/>
      <c r="F324" s="25"/>
      <c r="G324" s="25"/>
      <c r="H324" s="52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24"/>
      <c r="B325" s="4"/>
      <c r="C325" s="52"/>
      <c r="D325" s="25"/>
      <c r="E325" s="25"/>
      <c r="F325" s="25"/>
      <c r="G325" s="25"/>
      <c r="H325" s="52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24"/>
      <c r="B326" s="4"/>
      <c r="C326" s="52"/>
      <c r="D326" s="25"/>
      <c r="E326" s="25"/>
      <c r="F326" s="25"/>
      <c r="G326" s="25"/>
      <c r="H326" s="52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24"/>
      <c r="B327" s="4"/>
      <c r="C327" s="52"/>
      <c r="D327" s="25"/>
      <c r="E327" s="25"/>
      <c r="F327" s="25"/>
      <c r="G327" s="25"/>
      <c r="H327" s="52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24"/>
      <c r="B328" s="4"/>
      <c r="C328" s="52"/>
      <c r="D328" s="25"/>
      <c r="E328" s="25"/>
      <c r="F328" s="25"/>
      <c r="G328" s="25"/>
      <c r="H328" s="52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24"/>
      <c r="B329" s="4"/>
      <c r="C329" s="52"/>
      <c r="D329" s="25"/>
      <c r="E329" s="25"/>
      <c r="F329" s="25"/>
      <c r="G329" s="25"/>
      <c r="H329" s="52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24"/>
      <c r="B330" s="4"/>
      <c r="C330" s="52"/>
      <c r="D330" s="25"/>
      <c r="E330" s="25"/>
      <c r="F330" s="25"/>
      <c r="G330" s="25"/>
      <c r="H330" s="52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24"/>
      <c r="B331" s="4"/>
      <c r="C331" s="52"/>
      <c r="D331" s="25"/>
      <c r="E331" s="25"/>
      <c r="F331" s="25"/>
      <c r="G331" s="25"/>
      <c r="H331" s="52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24"/>
      <c r="B332" s="4"/>
      <c r="C332" s="52"/>
      <c r="D332" s="25"/>
      <c r="E332" s="25"/>
      <c r="F332" s="25"/>
      <c r="G332" s="25"/>
      <c r="H332" s="52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24"/>
      <c r="B333" s="4"/>
      <c r="C333" s="52"/>
      <c r="D333" s="25"/>
      <c r="E333" s="25"/>
      <c r="F333" s="25"/>
      <c r="G333" s="25"/>
      <c r="H333" s="52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24"/>
      <c r="B334" s="4"/>
      <c r="C334" s="52"/>
      <c r="D334" s="25"/>
      <c r="E334" s="25"/>
      <c r="F334" s="25"/>
      <c r="G334" s="25"/>
      <c r="H334" s="52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24"/>
      <c r="B335" s="4"/>
      <c r="C335" s="52"/>
      <c r="D335" s="25"/>
      <c r="E335" s="25"/>
      <c r="F335" s="25"/>
      <c r="G335" s="25"/>
      <c r="H335" s="52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24"/>
      <c r="B336" s="4"/>
      <c r="C336" s="52"/>
      <c r="D336" s="25"/>
      <c r="E336" s="25"/>
      <c r="F336" s="25"/>
      <c r="G336" s="25"/>
      <c r="H336" s="52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24"/>
      <c r="B337" s="4"/>
      <c r="C337" s="52"/>
      <c r="D337" s="25"/>
      <c r="E337" s="25"/>
      <c r="F337" s="25"/>
      <c r="G337" s="25"/>
      <c r="H337" s="52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24"/>
      <c r="B338" s="4"/>
      <c r="C338" s="52"/>
      <c r="D338" s="25"/>
      <c r="E338" s="25"/>
      <c r="F338" s="25"/>
      <c r="G338" s="25"/>
      <c r="H338" s="52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24"/>
      <c r="B339" s="4"/>
      <c r="C339" s="52"/>
      <c r="D339" s="25"/>
      <c r="E339" s="25"/>
      <c r="F339" s="25"/>
      <c r="G339" s="25"/>
      <c r="H339" s="52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24"/>
      <c r="B340" s="4"/>
      <c r="C340" s="52"/>
      <c r="D340" s="25"/>
      <c r="E340" s="25"/>
      <c r="F340" s="25"/>
      <c r="G340" s="25"/>
      <c r="H340" s="52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24"/>
      <c r="B341" s="4"/>
      <c r="C341" s="52"/>
      <c r="D341" s="25"/>
      <c r="E341" s="25"/>
      <c r="F341" s="25"/>
      <c r="G341" s="25"/>
      <c r="H341" s="52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24"/>
      <c r="B342" s="4"/>
      <c r="C342" s="52"/>
      <c r="D342" s="25"/>
      <c r="E342" s="25"/>
      <c r="F342" s="25"/>
      <c r="G342" s="25"/>
      <c r="H342" s="52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24"/>
      <c r="B343" s="4"/>
      <c r="C343" s="52"/>
      <c r="D343" s="25"/>
      <c r="E343" s="25"/>
      <c r="F343" s="25"/>
      <c r="G343" s="25"/>
      <c r="H343" s="52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24"/>
      <c r="B344" s="4"/>
      <c r="C344" s="52"/>
      <c r="D344" s="25"/>
      <c r="E344" s="25"/>
      <c r="F344" s="25"/>
      <c r="G344" s="25"/>
      <c r="H344" s="52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24"/>
      <c r="B345" s="4"/>
      <c r="C345" s="52"/>
      <c r="D345" s="25"/>
      <c r="E345" s="25"/>
      <c r="F345" s="25"/>
      <c r="G345" s="25"/>
      <c r="H345" s="52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24"/>
      <c r="B346" s="4"/>
      <c r="C346" s="52"/>
      <c r="D346" s="25"/>
      <c r="E346" s="25"/>
      <c r="F346" s="25"/>
      <c r="G346" s="25"/>
      <c r="H346" s="52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24"/>
      <c r="B347" s="4"/>
      <c r="C347" s="52"/>
      <c r="D347" s="25"/>
      <c r="E347" s="25"/>
      <c r="F347" s="25"/>
      <c r="G347" s="25"/>
      <c r="H347" s="52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24"/>
      <c r="B348" s="4"/>
      <c r="C348" s="52"/>
      <c r="D348" s="25"/>
      <c r="E348" s="25"/>
      <c r="F348" s="25"/>
      <c r="G348" s="25"/>
      <c r="H348" s="52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24"/>
      <c r="B349" s="4"/>
      <c r="C349" s="52"/>
      <c r="D349" s="25"/>
      <c r="E349" s="25"/>
      <c r="F349" s="25"/>
      <c r="G349" s="25"/>
      <c r="H349" s="52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24"/>
      <c r="B350" s="4"/>
      <c r="C350" s="52"/>
      <c r="D350" s="25"/>
      <c r="E350" s="25"/>
      <c r="F350" s="25"/>
      <c r="G350" s="25"/>
      <c r="H350" s="52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24"/>
      <c r="B351" s="4"/>
      <c r="C351" s="52"/>
      <c r="D351" s="25"/>
      <c r="E351" s="25"/>
      <c r="F351" s="25"/>
      <c r="G351" s="25"/>
      <c r="H351" s="52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24"/>
      <c r="B352" s="4"/>
      <c r="C352" s="52"/>
      <c r="D352" s="25"/>
      <c r="E352" s="25"/>
      <c r="F352" s="25"/>
      <c r="G352" s="25"/>
      <c r="H352" s="52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24"/>
      <c r="B353" s="4"/>
      <c r="C353" s="52"/>
      <c r="D353" s="25"/>
      <c r="E353" s="25"/>
      <c r="F353" s="25"/>
      <c r="G353" s="25"/>
      <c r="H353" s="52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24"/>
      <c r="B354" s="4"/>
      <c r="C354" s="52"/>
      <c r="D354" s="25"/>
      <c r="E354" s="25"/>
      <c r="F354" s="25"/>
      <c r="G354" s="25"/>
      <c r="H354" s="52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24"/>
      <c r="B355" s="4"/>
      <c r="C355" s="52"/>
      <c r="D355" s="25"/>
      <c r="E355" s="25"/>
      <c r="F355" s="25"/>
      <c r="G355" s="25"/>
      <c r="H355" s="52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24"/>
      <c r="B356" s="4"/>
      <c r="C356" s="52"/>
      <c r="D356" s="25"/>
      <c r="E356" s="25"/>
      <c r="F356" s="25"/>
      <c r="G356" s="25"/>
      <c r="H356" s="52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24"/>
      <c r="B357" s="4"/>
      <c r="C357" s="52"/>
      <c r="D357" s="25"/>
      <c r="E357" s="25"/>
      <c r="F357" s="25"/>
      <c r="G357" s="25"/>
      <c r="H357" s="52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24"/>
      <c r="B358" s="4"/>
      <c r="C358" s="52"/>
      <c r="D358" s="25"/>
      <c r="E358" s="25"/>
      <c r="F358" s="25"/>
      <c r="G358" s="25"/>
      <c r="H358" s="52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24"/>
      <c r="B359" s="4"/>
      <c r="C359" s="52"/>
      <c r="D359" s="25"/>
      <c r="E359" s="25"/>
      <c r="F359" s="25"/>
      <c r="G359" s="25"/>
      <c r="H359" s="52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24"/>
      <c r="B360" s="4"/>
      <c r="C360" s="52"/>
      <c r="D360" s="25"/>
      <c r="E360" s="25"/>
      <c r="F360" s="25"/>
      <c r="G360" s="25"/>
      <c r="H360" s="52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24"/>
      <c r="B361" s="4"/>
      <c r="C361" s="52"/>
      <c r="D361" s="25"/>
      <c r="E361" s="25"/>
      <c r="F361" s="25"/>
      <c r="G361" s="25"/>
      <c r="H361" s="52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24"/>
      <c r="B362" s="4"/>
      <c r="C362" s="52"/>
      <c r="D362" s="25"/>
      <c r="E362" s="25"/>
      <c r="F362" s="25"/>
      <c r="G362" s="25"/>
      <c r="H362" s="52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24"/>
      <c r="B363" s="4"/>
      <c r="C363" s="52"/>
      <c r="D363" s="25"/>
      <c r="E363" s="25"/>
      <c r="F363" s="25"/>
      <c r="G363" s="25"/>
      <c r="H363" s="52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24"/>
      <c r="B364" s="4"/>
      <c r="C364" s="52"/>
      <c r="D364" s="25"/>
      <c r="E364" s="25"/>
      <c r="F364" s="25"/>
      <c r="G364" s="25"/>
      <c r="H364" s="52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24"/>
      <c r="B365" s="4"/>
      <c r="C365" s="52"/>
      <c r="D365" s="25"/>
      <c r="E365" s="25"/>
      <c r="F365" s="25"/>
      <c r="G365" s="25"/>
      <c r="H365" s="52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24"/>
      <c r="B366" s="4"/>
      <c r="C366" s="52"/>
      <c r="D366" s="25"/>
      <c r="E366" s="25"/>
      <c r="F366" s="25"/>
      <c r="G366" s="25"/>
      <c r="H366" s="52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24"/>
      <c r="B367" s="4"/>
      <c r="C367" s="52"/>
      <c r="D367" s="25"/>
      <c r="E367" s="25"/>
      <c r="F367" s="25"/>
      <c r="G367" s="25"/>
      <c r="H367" s="52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24"/>
      <c r="B368" s="4"/>
      <c r="C368" s="52"/>
      <c r="D368" s="25"/>
      <c r="E368" s="25"/>
      <c r="F368" s="25"/>
      <c r="G368" s="25"/>
      <c r="H368" s="52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24"/>
      <c r="B369" s="4"/>
      <c r="C369" s="52"/>
      <c r="D369" s="25"/>
      <c r="E369" s="25"/>
      <c r="F369" s="25"/>
      <c r="G369" s="25"/>
      <c r="H369" s="52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24"/>
      <c r="B370" s="4"/>
      <c r="C370" s="52"/>
      <c r="D370" s="25"/>
      <c r="E370" s="25"/>
      <c r="F370" s="25"/>
      <c r="G370" s="25"/>
      <c r="H370" s="52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24"/>
      <c r="B371" s="4"/>
      <c r="C371" s="52"/>
      <c r="D371" s="25"/>
      <c r="E371" s="25"/>
      <c r="F371" s="25"/>
      <c r="G371" s="25"/>
      <c r="H371" s="52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24"/>
      <c r="B372" s="4"/>
      <c r="C372" s="52"/>
      <c r="D372" s="25"/>
      <c r="E372" s="25"/>
      <c r="F372" s="25"/>
      <c r="G372" s="25"/>
      <c r="H372" s="52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24"/>
      <c r="B373" s="4"/>
      <c r="C373" s="52"/>
      <c r="D373" s="25"/>
      <c r="E373" s="25"/>
      <c r="F373" s="25"/>
      <c r="G373" s="25"/>
      <c r="H373" s="52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24"/>
      <c r="B374" s="4"/>
      <c r="C374" s="52"/>
      <c r="D374" s="25"/>
      <c r="E374" s="25"/>
      <c r="F374" s="25"/>
      <c r="G374" s="25"/>
      <c r="H374" s="52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24"/>
      <c r="B375" s="4"/>
      <c r="C375" s="52"/>
      <c r="D375" s="25"/>
      <c r="E375" s="25"/>
      <c r="F375" s="25"/>
      <c r="G375" s="25"/>
      <c r="H375" s="52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24"/>
      <c r="B376" s="4"/>
      <c r="C376" s="52"/>
      <c r="D376" s="25"/>
      <c r="E376" s="25"/>
      <c r="F376" s="25"/>
      <c r="G376" s="25"/>
      <c r="H376" s="52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24"/>
      <c r="B377" s="4"/>
      <c r="C377" s="52"/>
      <c r="D377" s="25"/>
      <c r="E377" s="25"/>
      <c r="F377" s="25"/>
      <c r="G377" s="25"/>
      <c r="H377" s="52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24"/>
      <c r="B378" s="4"/>
      <c r="C378" s="52"/>
      <c r="D378" s="25"/>
      <c r="E378" s="25"/>
      <c r="F378" s="25"/>
      <c r="G378" s="25"/>
      <c r="H378" s="52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24"/>
      <c r="B379" s="4"/>
      <c r="C379" s="52"/>
      <c r="D379" s="25"/>
      <c r="E379" s="25"/>
      <c r="F379" s="25"/>
      <c r="G379" s="25"/>
      <c r="H379" s="52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24"/>
      <c r="B380" s="4"/>
      <c r="C380" s="52"/>
      <c r="D380" s="25"/>
      <c r="E380" s="25"/>
      <c r="F380" s="25"/>
      <c r="G380" s="25"/>
      <c r="H380" s="52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24"/>
      <c r="B381" s="4"/>
      <c r="C381" s="52"/>
      <c r="D381" s="25"/>
      <c r="E381" s="25"/>
      <c r="F381" s="25"/>
      <c r="G381" s="25"/>
      <c r="H381" s="52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24"/>
      <c r="B382" s="4"/>
      <c r="C382" s="52"/>
      <c r="D382" s="25"/>
      <c r="E382" s="25"/>
      <c r="F382" s="25"/>
      <c r="G382" s="25"/>
      <c r="H382" s="52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24"/>
      <c r="B383" s="4"/>
      <c r="C383" s="52"/>
      <c r="D383" s="25"/>
      <c r="E383" s="25"/>
      <c r="F383" s="25"/>
      <c r="G383" s="25"/>
      <c r="H383" s="52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24"/>
      <c r="B384" s="4"/>
      <c r="C384" s="52"/>
      <c r="D384" s="25"/>
      <c r="E384" s="25"/>
      <c r="F384" s="25"/>
      <c r="G384" s="25"/>
      <c r="H384" s="52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24"/>
      <c r="B385" s="4"/>
      <c r="C385" s="52"/>
      <c r="D385" s="25"/>
      <c r="E385" s="25"/>
      <c r="F385" s="25"/>
      <c r="G385" s="25"/>
      <c r="H385" s="52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24"/>
      <c r="B386" s="4"/>
      <c r="C386" s="52"/>
      <c r="D386" s="25"/>
      <c r="E386" s="25"/>
      <c r="F386" s="25"/>
      <c r="G386" s="25"/>
      <c r="H386" s="52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24"/>
      <c r="B387" s="4"/>
      <c r="C387" s="52"/>
      <c r="D387" s="25"/>
      <c r="E387" s="25"/>
      <c r="F387" s="25"/>
      <c r="G387" s="25"/>
      <c r="H387" s="52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24"/>
      <c r="B388" s="4"/>
      <c r="C388" s="52"/>
      <c r="D388" s="25"/>
      <c r="E388" s="25"/>
      <c r="F388" s="25"/>
      <c r="G388" s="25"/>
      <c r="H388" s="52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24"/>
      <c r="B389" s="4"/>
      <c r="C389" s="52"/>
      <c r="D389" s="25"/>
      <c r="E389" s="25"/>
      <c r="F389" s="25"/>
      <c r="G389" s="25"/>
      <c r="H389" s="52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24"/>
      <c r="B390" s="4"/>
      <c r="C390" s="52"/>
      <c r="D390" s="25"/>
      <c r="E390" s="25"/>
      <c r="F390" s="25"/>
      <c r="G390" s="25"/>
      <c r="H390" s="52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24"/>
      <c r="B391" s="4"/>
      <c r="C391" s="52"/>
      <c r="D391" s="25"/>
      <c r="E391" s="25"/>
      <c r="F391" s="25"/>
      <c r="G391" s="25"/>
      <c r="H391" s="52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24"/>
      <c r="B392" s="4"/>
      <c r="C392" s="52"/>
      <c r="D392" s="25"/>
      <c r="E392" s="25"/>
      <c r="F392" s="25"/>
      <c r="G392" s="25"/>
      <c r="H392" s="52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24"/>
      <c r="B393" s="4"/>
      <c r="C393" s="52"/>
      <c r="D393" s="25"/>
      <c r="E393" s="25"/>
      <c r="F393" s="25"/>
      <c r="G393" s="25"/>
      <c r="H393" s="52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24"/>
      <c r="B394" s="4"/>
      <c r="C394" s="52"/>
      <c r="D394" s="25"/>
      <c r="E394" s="25"/>
      <c r="F394" s="25"/>
      <c r="G394" s="25"/>
      <c r="H394" s="52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24"/>
      <c r="B395" s="4"/>
      <c r="C395" s="52"/>
      <c r="D395" s="25"/>
      <c r="E395" s="25"/>
      <c r="F395" s="25"/>
      <c r="G395" s="25"/>
      <c r="H395" s="52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24"/>
      <c r="B396" s="4"/>
      <c r="C396" s="52"/>
      <c r="D396" s="25"/>
      <c r="E396" s="25"/>
      <c r="F396" s="25"/>
      <c r="G396" s="25"/>
      <c r="H396" s="52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24"/>
      <c r="B397" s="4"/>
      <c r="C397" s="52"/>
      <c r="D397" s="25"/>
      <c r="E397" s="25"/>
      <c r="F397" s="25"/>
      <c r="G397" s="25"/>
      <c r="H397" s="52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24"/>
      <c r="B398" s="4"/>
      <c r="C398" s="52"/>
      <c r="D398" s="25"/>
      <c r="E398" s="25"/>
      <c r="F398" s="25"/>
      <c r="G398" s="25"/>
      <c r="H398" s="52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24"/>
      <c r="B399" s="4"/>
      <c r="C399" s="52"/>
      <c r="D399" s="25"/>
      <c r="E399" s="25"/>
      <c r="F399" s="25"/>
      <c r="G399" s="25"/>
      <c r="H399" s="52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24"/>
      <c r="B400" s="4"/>
      <c r="C400" s="52"/>
      <c r="D400" s="25"/>
      <c r="E400" s="25"/>
      <c r="F400" s="25"/>
      <c r="G400" s="25"/>
      <c r="H400" s="52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24"/>
      <c r="B401" s="4"/>
      <c r="C401" s="52"/>
      <c r="D401" s="25"/>
      <c r="E401" s="25"/>
      <c r="F401" s="25"/>
      <c r="G401" s="25"/>
      <c r="H401" s="52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24"/>
      <c r="B402" s="4"/>
      <c r="C402" s="52"/>
      <c r="D402" s="25"/>
      <c r="E402" s="25"/>
      <c r="F402" s="25"/>
      <c r="G402" s="25"/>
      <c r="H402" s="52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24"/>
      <c r="B403" s="4"/>
      <c r="C403" s="52"/>
      <c r="D403" s="25"/>
      <c r="E403" s="25"/>
      <c r="F403" s="25"/>
      <c r="G403" s="25"/>
      <c r="H403" s="52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24"/>
      <c r="B404" s="4"/>
      <c r="C404" s="52"/>
      <c r="D404" s="25"/>
      <c r="E404" s="25"/>
      <c r="F404" s="25"/>
      <c r="G404" s="25"/>
      <c r="H404" s="52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24"/>
      <c r="B405" s="4"/>
      <c r="C405" s="52"/>
      <c r="D405" s="25"/>
      <c r="E405" s="25"/>
      <c r="F405" s="25"/>
      <c r="G405" s="25"/>
      <c r="H405" s="52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24"/>
      <c r="B406" s="4"/>
      <c r="C406" s="52"/>
      <c r="D406" s="25"/>
      <c r="E406" s="25"/>
      <c r="F406" s="25"/>
      <c r="G406" s="25"/>
      <c r="H406" s="52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24"/>
      <c r="B407" s="4"/>
      <c r="C407" s="52"/>
      <c r="D407" s="25"/>
      <c r="E407" s="25"/>
      <c r="F407" s="25"/>
      <c r="G407" s="25"/>
      <c r="H407" s="52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24"/>
      <c r="B408" s="4"/>
      <c r="C408" s="52"/>
      <c r="D408" s="25"/>
      <c r="E408" s="25"/>
      <c r="F408" s="25"/>
      <c r="G408" s="25"/>
      <c r="H408" s="52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24"/>
      <c r="B409" s="4"/>
      <c r="C409" s="52"/>
      <c r="D409" s="25"/>
      <c r="E409" s="25"/>
      <c r="F409" s="25"/>
      <c r="G409" s="25"/>
      <c r="H409" s="52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24"/>
      <c r="B410" s="4"/>
      <c r="C410" s="52"/>
      <c r="D410" s="25"/>
      <c r="E410" s="25"/>
      <c r="F410" s="25"/>
      <c r="G410" s="25"/>
      <c r="H410" s="52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24"/>
      <c r="B411" s="4"/>
      <c r="C411" s="52"/>
      <c r="D411" s="25"/>
      <c r="E411" s="25"/>
      <c r="F411" s="25"/>
      <c r="G411" s="25"/>
      <c r="H411" s="52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24"/>
      <c r="B412" s="4"/>
      <c r="C412" s="52"/>
      <c r="D412" s="25"/>
      <c r="E412" s="25"/>
      <c r="F412" s="25"/>
      <c r="G412" s="25"/>
      <c r="H412" s="52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24"/>
      <c r="B413" s="4"/>
      <c r="C413" s="52"/>
      <c r="D413" s="25"/>
      <c r="E413" s="25"/>
      <c r="F413" s="25"/>
      <c r="G413" s="25"/>
      <c r="H413" s="52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24"/>
      <c r="B414" s="4"/>
      <c r="C414" s="52"/>
      <c r="D414" s="25"/>
      <c r="E414" s="25"/>
      <c r="F414" s="25"/>
      <c r="G414" s="25"/>
      <c r="H414" s="52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24"/>
      <c r="B415" s="4"/>
      <c r="C415" s="52"/>
      <c r="D415" s="25"/>
      <c r="E415" s="25"/>
      <c r="F415" s="25"/>
      <c r="G415" s="25"/>
      <c r="H415" s="52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24"/>
      <c r="B416" s="4"/>
      <c r="C416" s="52"/>
      <c r="D416" s="25"/>
      <c r="E416" s="25"/>
      <c r="F416" s="25"/>
      <c r="G416" s="25"/>
      <c r="H416" s="52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24"/>
      <c r="B417" s="4"/>
      <c r="C417" s="52"/>
      <c r="D417" s="25"/>
      <c r="E417" s="25"/>
      <c r="F417" s="25"/>
      <c r="G417" s="25"/>
      <c r="H417" s="52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24"/>
      <c r="B418" s="4"/>
      <c r="C418" s="52"/>
      <c r="D418" s="25"/>
      <c r="E418" s="25"/>
      <c r="F418" s="25"/>
      <c r="G418" s="25"/>
      <c r="H418" s="52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24"/>
      <c r="B419" s="4"/>
      <c r="C419" s="52"/>
      <c r="D419" s="25"/>
      <c r="E419" s="25"/>
      <c r="F419" s="25"/>
      <c r="G419" s="25"/>
      <c r="H419" s="52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24"/>
      <c r="B420" s="4"/>
      <c r="C420" s="52"/>
      <c r="D420" s="25"/>
      <c r="E420" s="25"/>
      <c r="F420" s="25"/>
      <c r="G420" s="25"/>
      <c r="H420" s="52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24"/>
      <c r="B421" s="4"/>
      <c r="C421" s="52"/>
      <c r="D421" s="25"/>
      <c r="E421" s="25"/>
      <c r="F421" s="25"/>
      <c r="G421" s="25"/>
      <c r="H421" s="52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24"/>
      <c r="B422" s="4"/>
      <c r="C422" s="52"/>
      <c r="D422" s="25"/>
      <c r="E422" s="25"/>
      <c r="F422" s="25"/>
      <c r="G422" s="25"/>
      <c r="H422" s="52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24"/>
      <c r="B423" s="4"/>
      <c r="C423" s="52"/>
      <c r="D423" s="25"/>
      <c r="E423" s="25"/>
      <c r="F423" s="25"/>
      <c r="G423" s="25"/>
      <c r="H423" s="52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24"/>
      <c r="B424" s="4"/>
      <c r="C424" s="52"/>
      <c r="D424" s="25"/>
      <c r="E424" s="25"/>
      <c r="F424" s="25"/>
      <c r="G424" s="25"/>
      <c r="H424" s="52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24"/>
      <c r="B425" s="4"/>
      <c r="C425" s="52"/>
      <c r="D425" s="25"/>
      <c r="E425" s="25"/>
      <c r="F425" s="25"/>
      <c r="G425" s="25"/>
      <c r="H425" s="52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24"/>
      <c r="B426" s="4"/>
      <c r="C426" s="52"/>
      <c r="D426" s="25"/>
      <c r="E426" s="25"/>
      <c r="F426" s="25"/>
      <c r="G426" s="25"/>
      <c r="H426" s="52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24"/>
      <c r="B427" s="4"/>
      <c r="C427" s="52"/>
      <c r="D427" s="25"/>
      <c r="E427" s="25"/>
      <c r="F427" s="25"/>
      <c r="G427" s="25"/>
      <c r="H427" s="52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24"/>
      <c r="B428" s="4"/>
      <c r="C428" s="52"/>
      <c r="D428" s="25"/>
      <c r="E428" s="25"/>
      <c r="F428" s="25"/>
      <c r="G428" s="25"/>
      <c r="H428" s="52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24"/>
      <c r="B429" s="4"/>
      <c r="C429" s="52"/>
      <c r="D429" s="25"/>
      <c r="E429" s="25"/>
      <c r="F429" s="25"/>
      <c r="G429" s="25"/>
      <c r="H429" s="52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24"/>
      <c r="B430" s="4"/>
      <c r="C430" s="52"/>
      <c r="D430" s="25"/>
      <c r="E430" s="25"/>
      <c r="F430" s="25"/>
      <c r="G430" s="25"/>
      <c r="H430" s="52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24"/>
      <c r="B431" s="4"/>
      <c r="C431" s="52"/>
      <c r="D431" s="25"/>
      <c r="E431" s="25"/>
      <c r="F431" s="25"/>
      <c r="G431" s="25"/>
      <c r="H431" s="52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24"/>
      <c r="B432" s="4"/>
      <c r="C432" s="52"/>
      <c r="D432" s="25"/>
      <c r="E432" s="25"/>
      <c r="F432" s="25"/>
      <c r="G432" s="25"/>
      <c r="H432" s="52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24"/>
      <c r="B433" s="4"/>
      <c r="C433" s="52"/>
      <c r="D433" s="25"/>
      <c r="E433" s="25"/>
      <c r="F433" s="25"/>
      <c r="G433" s="25"/>
      <c r="H433" s="52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24"/>
      <c r="B434" s="4"/>
      <c r="C434" s="52"/>
      <c r="D434" s="25"/>
      <c r="E434" s="25"/>
      <c r="F434" s="25"/>
      <c r="G434" s="25"/>
      <c r="H434" s="52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24"/>
      <c r="B435" s="4"/>
      <c r="C435" s="52"/>
      <c r="D435" s="25"/>
      <c r="E435" s="25"/>
      <c r="F435" s="25"/>
      <c r="G435" s="25"/>
      <c r="H435" s="52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24"/>
      <c r="B436" s="4"/>
      <c r="C436" s="52"/>
      <c r="D436" s="25"/>
      <c r="E436" s="25"/>
      <c r="F436" s="25"/>
      <c r="G436" s="25"/>
      <c r="H436" s="52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24"/>
      <c r="B437" s="4"/>
      <c r="C437" s="52"/>
      <c r="D437" s="25"/>
      <c r="E437" s="25"/>
      <c r="F437" s="25"/>
      <c r="G437" s="25"/>
      <c r="H437" s="52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24"/>
      <c r="B438" s="4"/>
      <c r="C438" s="52"/>
      <c r="D438" s="25"/>
      <c r="E438" s="25"/>
      <c r="F438" s="25"/>
      <c r="G438" s="25"/>
      <c r="H438" s="52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24"/>
      <c r="B439" s="4"/>
      <c r="C439" s="52"/>
      <c r="D439" s="25"/>
      <c r="E439" s="25"/>
      <c r="F439" s="25"/>
      <c r="G439" s="25"/>
      <c r="H439" s="52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24"/>
      <c r="B440" s="4"/>
      <c r="C440" s="52"/>
      <c r="D440" s="25"/>
      <c r="E440" s="25"/>
      <c r="F440" s="25"/>
      <c r="G440" s="25"/>
      <c r="H440" s="52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24"/>
      <c r="B441" s="4"/>
      <c r="C441" s="52"/>
      <c r="D441" s="25"/>
      <c r="E441" s="25"/>
      <c r="F441" s="25"/>
      <c r="G441" s="25"/>
      <c r="H441" s="52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24"/>
      <c r="B442" s="4"/>
      <c r="C442" s="52"/>
      <c r="D442" s="25"/>
      <c r="E442" s="25"/>
      <c r="F442" s="25"/>
      <c r="G442" s="25"/>
      <c r="H442" s="52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24"/>
      <c r="B443" s="4"/>
      <c r="C443" s="52"/>
      <c r="D443" s="25"/>
      <c r="E443" s="25"/>
      <c r="F443" s="25"/>
      <c r="G443" s="25"/>
      <c r="H443" s="52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24"/>
      <c r="B444" s="4"/>
      <c r="C444" s="52"/>
      <c r="D444" s="25"/>
      <c r="E444" s="25"/>
      <c r="F444" s="25"/>
      <c r="G444" s="25"/>
      <c r="H444" s="52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24"/>
      <c r="B445" s="4"/>
      <c r="C445" s="52"/>
      <c r="D445" s="25"/>
      <c r="E445" s="25"/>
      <c r="F445" s="25"/>
      <c r="G445" s="25"/>
      <c r="H445" s="52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24"/>
      <c r="B446" s="4"/>
      <c r="C446" s="52"/>
      <c r="D446" s="25"/>
      <c r="E446" s="25"/>
      <c r="F446" s="25"/>
      <c r="G446" s="25"/>
      <c r="H446" s="52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24"/>
      <c r="B447" s="4"/>
      <c r="C447" s="52"/>
      <c r="D447" s="25"/>
      <c r="E447" s="25"/>
      <c r="F447" s="25"/>
      <c r="G447" s="25"/>
      <c r="H447" s="52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24"/>
      <c r="B448" s="4"/>
      <c r="C448" s="52"/>
      <c r="D448" s="25"/>
      <c r="E448" s="25"/>
      <c r="F448" s="25"/>
      <c r="G448" s="25"/>
      <c r="H448" s="52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24"/>
      <c r="B449" s="4"/>
      <c r="C449" s="52"/>
      <c r="D449" s="25"/>
      <c r="E449" s="25"/>
      <c r="F449" s="25"/>
      <c r="G449" s="25"/>
      <c r="H449" s="52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24"/>
      <c r="B450" s="4"/>
      <c r="C450" s="52"/>
      <c r="D450" s="25"/>
      <c r="E450" s="25"/>
      <c r="F450" s="25"/>
      <c r="G450" s="25"/>
      <c r="H450" s="52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24"/>
      <c r="B451" s="4"/>
      <c r="C451" s="52"/>
      <c r="D451" s="25"/>
      <c r="E451" s="25"/>
      <c r="F451" s="25"/>
      <c r="G451" s="25"/>
      <c r="H451" s="52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24"/>
      <c r="B452" s="4"/>
      <c r="C452" s="52"/>
      <c r="D452" s="25"/>
      <c r="E452" s="25"/>
      <c r="F452" s="25"/>
      <c r="G452" s="25"/>
      <c r="H452" s="52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24"/>
      <c r="B453" s="4"/>
      <c r="C453" s="52"/>
      <c r="D453" s="25"/>
      <c r="E453" s="25"/>
      <c r="F453" s="25"/>
      <c r="G453" s="25"/>
      <c r="H453" s="52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24"/>
      <c r="B454" s="4"/>
      <c r="C454" s="52"/>
      <c r="D454" s="25"/>
      <c r="E454" s="25"/>
      <c r="F454" s="25"/>
      <c r="G454" s="25"/>
      <c r="H454" s="52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24"/>
      <c r="B455" s="4"/>
      <c r="C455" s="52"/>
      <c r="D455" s="25"/>
      <c r="E455" s="25"/>
      <c r="F455" s="25"/>
      <c r="G455" s="25"/>
      <c r="H455" s="52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24"/>
      <c r="B456" s="4"/>
      <c r="C456" s="52"/>
      <c r="D456" s="25"/>
      <c r="E456" s="25"/>
      <c r="F456" s="25"/>
      <c r="G456" s="25"/>
      <c r="H456" s="52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24"/>
      <c r="B457" s="4"/>
      <c r="C457" s="52"/>
      <c r="D457" s="25"/>
      <c r="E457" s="25"/>
      <c r="F457" s="25"/>
      <c r="G457" s="25"/>
      <c r="H457" s="52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24"/>
      <c r="B458" s="4"/>
      <c r="C458" s="52"/>
      <c r="D458" s="25"/>
      <c r="E458" s="25"/>
      <c r="F458" s="25"/>
      <c r="G458" s="25"/>
      <c r="H458" s="52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24"/>
      <c r="B459" s="4"/>
      <c r="C459" s="52"/>
      <c r="D459" s="25"/>
      <c r="E459" s="25"/>
      <c r="F459" s="25"/>
      <c r="G459" s="25"/>
      <c r="H459" s="52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24"/>
      <c r="B460" s="4"/>
      <c r="C460" s="52"/>
      <c r="D460" s="25"/>
      <c r="E460" s="25"/>
      <c r="F460" s="25"/>
      <c r="G460" s="25"/>
      <c r="H460" s="52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24"/>
      <c r="B461" s="4"/>
      <c r="C461" s="52"/>
      <c r="D461" s="25"/>
      <c r="E461" s="25"/>
      <c r="F461" s="25"/>
      <c r="G461" s="25"/>
      <c r="H461" s="52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24"/>
      <c r="B462" s="4"/>
      <c r="C462" s="52"/>
      <c r="D462" s="25"/>
      <c r="E462" s="25"/>
      <c r="F462" s="25"/>
      <c r="G462" s="25"/>
      <c r="H462" s="52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24"/>
      <c r="B463" s="4"/>
      <c r="C463" s="52"/>
      <c r="D463" s="25"/>
      <c r="E463" s="25"/>
      <c r="F463" s="25"/>
      <c r="G463" s="25"/>
      <c r="H463" s="52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24"/>
      <c r="B464" s="4"/>
      <c r="C464" s="52"/>
      <c r="D464" s="25"/>
      <c r="E464" s="25"/>
      <c r="F464" s="25"/>
      <c r="G464" s="25"/>
      <c r="H464" s="52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24"/>
      <c r="B465" s="4"/>
      <c r="C465" s="52"/>
      <c r="D465" s="25"/>
      <c r="E465" s="25"/>
      <c r="F465" s="25"/>
      <c r="G465" s="25"/>
      <c r="H465" s="52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24"/>
      <c r="B466" s="4"/>
      <c r="C466" s="52"/>
      <c r="D466" s="25"/>
      <c r="E466" s="25"/>
      <c r="F466" s="25"/>
      <c r="G466" s="25"/>
      <c r="H466" s="52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24"/>
      <c r="B467" s="4"/>
      <c r="C467" s="52"/>
      <c r="D467" s="25"/>
      <c r="E467" s="25"/>
      <c r="F467" s="25"/>
      <c r="G467" s="25"/>
      <c r="H467" s="52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24"/>
      <c r="B468" s="4"/>
      <c r="C468" s="52"/>
      <c r="D468" s="25"/>
      <c r="E468" s="25"/>
      <c r="F468" s="25"/>
      <c r="G468" s="25"/>
      <c r="H468" s="52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24"/>
      <c r="B469" s="4"/>
      <c r="C469" s="52"/>
      <c r="D469" s="25"/>
      <c r="E469" s="25"/>
      <c r="F469" s="25"/>
      <c r="G469" s="25"/>
      <c r="H469" s="52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24"/>
      <c r="B470" s="4"/>
      <c r="C470" s="52"/>
      <c r="D470" s="25"/>
      <c r="E470" s="25"/>
      <c r="F470" s="25"/>
      <c r="G470" s="25"/>
      <c r="H470" s="52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24"/>
      <c r="B471" s="4"/>
      <c r="C471" s="52"/>
      <c r="D471" s="25"/>
      <c r="E471" s="25"/>
      <c r="F471" s="25"/>
      <c r="G471" s="25"/>
      <c r="H471" s="52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24"/>
      <c r="B472" s="4"/>
      <c r="C472" s="52"/>
      <c r="D472" s="25"/>
      <c r="E472" s="25"/>
      <c r="F472" s="25"/>
      <c r="G472" s="25"/>
      <c r="H472" s="52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24"/>
      <c r="B473" s="4"/>
      <c r="C473" s="52"/>
      <c r="D473" s="25"/>
      <c r="E473" s="25"/>
      <c r="F473" s="25"/>
      <c r="G473" s="25"/>
      <c r="H473" s="52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24"/>
      <c r="B474" s="4"/>
      <c r="C474" s="52"/>
      <c r="D474" s="25"/>
      <c r="E474" s="25"/>
      <c r="F474" s="25"/>
      <c r="G474" s="25"/>
      <c r="H474" s="52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24"/>
      <c r="B475" s="4"/>
      <c r="C475" s="52"/>
      <c r="D475" s="25"/>
      <c r="E475" s="25"/>
      <c r="F475" s="25"/>
      <c r="G475" s="25"/>
      <c r="H475" s="52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24"/>
      <c r="B476" s="4"/>
      <c r="C476" s="52"/>
      <c r="D476" s="25"/>
      <c r="E476" s="25"/>
      <c r="F476" s="25"/>
      <c r="G476" s="25"/>
      <c r="H476" s="52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24"/>
      <c r="B477" s="4"/>
      <c r="C477" s="52"/>
      <c r="D477" s="25"/>
      <c r="E477" s="25"/>
      <c r="F477" s="25"/>
      <c r="G477" s="25"/>
      <c r="H477" s="52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24"/>
      <c r="B478" s="4"/>
      <c r="C478" s="52"/>
      <c r="D478" s="25"/>
      <c r="E478" s="25"/>
      <c r="F478" s="25"/>
      <c r="G478" s="25"/>
      <c r="H478" s="52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24"/>
      <c r="B479" s="4"/>
      <c r="C479" s="52"/>
      <c r="D479" s="25"/>
      <c r="E479" s="25"/>
      <c r="F479" s="25"/>
      <c r="G479" s="25"/>
      <c r="H479" s="52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24"/>
      <c r="B480" s="4"/>
      <c r="C480" s="52"/>
      <c r="D480" s="25"/>
      <c r="E480" s="25"/>
      <c r="F480" s="25"/>
      <c r="G480" s="25"/>
      <c r="H480" s="52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24"/>
      <c r="B481" s="4"/>
      <c r="C481" s="52"/>
      <c r="D481" s="25"/>
      <c r="E481" s="25"/>
      <c r="F481" s="25"/>
      <c r="G481" s="25"/>
      <c r="H481" s="52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24"/>
      <c r="B482" s="4"/>
      <c r="C482" s="52"/>
      <c r="D482" s="25"/>
      <c r="E482" s="25"/>
      <c r="F482" s="25"/>
      <c r="G482" s="25"/>
      <c r="H482" s="52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24"/>
      <c r="B483" s="4"/>
      <c r="C483" s="52"/>
      <c r="D483" s="25"/>
      <c r="E483" s="25"/>
      <c r="F483" s="25"/>
      <c r="G483" s="25"/>
      <c r="H483" s="52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24"/>
      <c r="B484" s="4"/>
      <c r="C484" s="52"/>
      <c r="D484" s="25"/>
      <c r="E484" s="25"/>
      <c r="F484" s="25"/>
      <c r="G484" s="25"/>
      <c r="H484" s="52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24"/>
      <c r="B485" s="4"/>
      <c r="C485" s="52"/>
      <c r="D485" s="25"/>
      <c r="E485" s="25"/>
      <c r="F485" s="25"/>
      <c r="G485" s="25"/>
      <c r="H485" s="52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24"/>
      <c r="B486" s="4"/>
      <c r="C486" s="52"/>
      <c r="D486" s="25"/>
      <c r="E486" s="25"/>
      <c r="F486" s="25"/>
      <c r="G486" s="25"/>
      <c r="H486" s="52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24"/>
      <c r="B487" s="4"/>
      <c r="C487" s="52"/>
      <c r="D487" s="25"/>
      <c r="E487" s="25"/>
      <c r="F487" s="25"/>
      <c r="G487" s="25"/>
      <c r="H487" s="52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24"/>
      <c r="B488" s="4"/>
      <c r="C488" s="52"/>
      <c r="D488" s="25"/>
      <c r="E488" s="25"/>
      <c r="F488" s="25"/>
      <c r="G488" s="25"/>
      <c r="H488" s="52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24"/>
      <c r="B489" s="4"/>
      <c r="C489" s="52"/>
      <c r="D489" s="25"/>
      <c r="E489" s="25"/>
      <c r="F489" s="25"/>
      <c r="G489" s="25"/>
      <c r="H489" s="52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24"/>
      <c r="B490" s="4"/>
      <c r="C490" s="52"/>
      <c r="D490" s="25"/>
      <c r="E490" s="25"/>
      <c r="F490" s="25"/>
      <c r="G490" s="25"/>
      <c r="H490" s="52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24"/>
      <c r="B491" s="4"/>
      <c r="C491" s="52"/>
      <c r="D491" s="25"/>
      <c r="E491" s="25"/>
      <c r="F491" s="25"/>
      <c r="G491" s="25"/>
      <c r="H491" s="52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24"/>
      <c r="B492" s="4"/>
      <c r="C492" s="52"/>
      <c r="D492" s="25"/>
      <c r="E492" s="25"/>
      <c r="F492" s="25"/>
      <c r="G492" s="25"/>
      <c r="H492" s="52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24"/>
      <c r="B493" s="4"/>
      <c r="C493" s="52"/>
      <c r="D493" s="25"/>
      <c r="E493" s="25"/>
      <c r="F493" s="25"/>
      <c r="G493" s="25"/>
      <c r="H493" s="52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24"/>
      <c r="B494" s="4"/>
      <c r="C494" s="52"/>
      <c r="D494" s="25"/>
      <c r="E494" s="25"/>
      <c r="F494" s="25"/>
      <c r="G494" s="25"/>
      <c r="H494" s="52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24"/>
      <c r="B495" s="4"/>
      <c r="C495" s="52"/>
      <c r="D495" s="25"/>
      <c r="E495" s="25"/>
      <c r="F495" s="25"/>
      <c r="G495" s="25"/>
      <c r="H495" s="52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24"/>
      <c r="B496" s="4"/>
      <c r="C496" s="52"/>
      <c r="D496" s="25"/>
      <c r="E496" s="25"/>
      <c r="F496" s="25"/>
      <c r="G496" s="25"/>
      <c r="H496" s="52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24"/>
      <c r="B497" s="4"/>
      <c r="C497" s="52"/>
      <c r="D497" s="25"/>
      <c r="E497" s="25"/>
      <c r="F497" s="25"/>
      <c r="G497" s="25"/>
      <c r="H497" s="52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24"/>
      <c r="B498" s="4"/>
      <c r="C498" s="52"/>
      <c r="D498" s="25"/>
      <c r="E498" s="25"/>
      <c r="F498" s="25"/>
      <c r="G498" s="25"/>
      <c r="H498" s="52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24"/>
      <c r="B499" s="4"/>
      <c r="C499" s="52"/>
      <c r="D499" s="25"/>
      <c r="E499" s="25"/>
      <c r="F499" s="25"/>
      <c r="G499" s="25"/>
      <c r="H499" s="52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24"/>
      <c r="B500" s="4"/>
      <c r="C500" s="52"/>
      <c r="D500" s="25"/>
      <c r="E500" s="25"/>
      <c r="F500" s="25"/>
      <c r="G500" s="25"/>
      <c r="H500" s="52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24"/>
      <c r="B501" s="4"/>
      <c r="C501" s="52"/>
      <c r="D501" s="25"/>
      <c r="E501" s="25"/>
      <c r="F501" s="25"/>
      <c r="G501" s="25"/>
      <c r="H501" s="52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24"/>
      <c r="B502" s="4"/>
      <c r="C502" s="52"/>
      <c r="D502" s="25"/>
      <c r="E502" s="25"/>
      <c r="F502" s="25"/>
      <c r="G502" s="25"/>
      <c r="H502" s="52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24"/>
      <c r="B503" s="4"/>
      <c r="C503" s="52"/>
      <c r="D503" s="25"/>
      <c r="E503" s="25"/>
      <c r="F503" s="25"/>
      <c r="G503" s="25"/>
      <c r="H503" s="52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24"/>
      <c r="B504" s="4"/>
      <c r="C504" s="52"/>
      <c r="D504" s="25"/>
      <c r="E504" s="25"/>
      <c r="F504" s="25"/>
      <c r="G504" s="25"/>
      <c r="H504" s="52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24"/>
      <c r="B505" s="4"/>
      <c r="C505" s="52"/>
      <c r="D505" s="25"/>
      <c r="E505" s="25"/>
      <c r="F505" s="25"/>
      <c r="G505" s="25"/>
      <c r="H505" s="52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24"/>
      <c r="B506" s="4"/>
      <c r="C506" s="52"/>
      <c r="D506" s="25"/>
      <c r="E506" s="25"/>
      <c r="F506" s="25"/>
      <c r="G506" s="25"/>
      <c r="H506" s="52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24"/>
      <c r="B507" s="4"/>
      <c r="C507" s="52"/>
      <c r="D507" s="25"/>
      <c r="E507" s="25"/>
      <c r="F507" s="25"/>
      <c r="G507" s="25"/>
      <c r="H507" s="52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24"/>
      <c r="B508" s="4"/>
      <c r="C508" s="52"/>
      <c r="D508" s="25"/>
      <c r="E508" s="25"/>
      <c r="F508" s="25"/>
      <c r="G508" s="25"/>
      <c r="H508" s="52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24"/>
      <c r="B509" s="4"/>
      <c r="C509" s="52"/>
      <c r="D509" s="25"/>
      <c r="E509" s="25"/>
      <c r="F509" s="25"/>
      <c r="G509" s="25"/>
      <c r="H509" s="52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24"/>
      <c r="B510" s="4"/>
      <c r="C510" s="52"/>
      <c r="D510" s="25"/>
      <c r="E510" s="25"/>
      <c r="F510" s="25"/>
      <c r="G510" s="25"/>
      <c r="H510" s="52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24"/>
      <c r="B511" s="4"/>
      <c r="C511" s="52"/>
      <c r="D511" s="25"/>
      <c r="E511" s="25"/>
      <c r="F511" s="25"/>
      <c r="G511" s="25"/>
      <c r="H511" s="52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24"/>
      <c r="B512" s="4"/>
      <c r="C512" s="52"/>
      <c r="D512" s="25"/>
      <c r="E512" s="25"/>
      <c r="F512" s="25"/>
      <c r="G512" s="25"/>
      <c r="H512" s="52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24"/>
      <c r="B513" s="4"/>
      <c r="C513" s="52"/>
      <c r="D513" s="25"/>
      <c r="E513" s="25"/>
      <c r="F513" s="25"/>
      <c r="G513" s="25"/>
      <c r="H513" s="52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24"/>
      <c r="B514" s="4"/>
      <c r="C514" s="52"/>
      <c r="D514" s="25"/>
      <c r="E514" s="25"/>
      <c r="F514" s="25"/>
      <c r="G514" s="25"/>
      <c r="H514" s="52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24"/>
      <c r="B515" s="4"/>
      <c r="C515" s="52"/>
      <c r="D515" s="25"/>
      <c r="E515" s="25"/>
      <c r="F515" s="25"/>
      <c r="G515" s="25"/>
      <c r="H515" s="52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24"/>
      <c r="B516" s="4"/>
      <c r="C516" s="52"/>
      <c r="D516" s="25"/>
      <c r="E516" s="25"/>
      <c r="F516" s="25"/>
      <c r="G516" s="25"/>
      <c r="H516" s="52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24"/>
      <c r="B517" s="4"/>
      <c r="C517" s="52"/>
      <c r="D517" s="25"/>
      <c r="E517" s="25"/>
      <c r="F517" s="25"/>
      <c r="G517" s="25"/>
      <c r="H517" s="52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24"/>
      <c r="B518" s="4"/>
      <c r="C518" s="52"/>
      <c r="D518" s="25"/>
      <c r="E518" s="25"/>
      <c r="F518" s="25"/>
      <c r="G518" s="25"/>
      <c r="H518" s="5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24"/>
      <c r="B519" s="4"/>
      <c r="C519" s="52"/>
      <c r="D519" s="25"/>
      <c r="E519" s="25"/>
      <c r="F519" s="25"/>
      <c r="G519" s="25"/>
      <c r="H519" s="52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24"/>
      <c r="B520" s="4"/>
      <c r="C520" s="52"/>
      <c r="D520" s="25"/>
      <c r="E520" s="25"/>
      <c r="F520" s="25"/>
      <c r="G520" s="25"/>
      <c r="H520" s="52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24"/>
      <c r="B521" s="4"/>
      <c r="C521" s="52"/>
      <c r="D521" s="25"/>
      <c r="E521" s="25"/>
      <c r="F521" s="25"/>
      <c r="G521" s="25"/>
      <c r="H521" s="52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24"/>
      <c r="B522" s="4"/>
      <c r="C522" s="52"/>
      <c r="D522" s="25"/>
      <c r="E522" s="25"/>
      <c r="F522" s="25"/>
      <c r="G522" s="25"/>
      <c r="H522" s="52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24"/>
      <c r="B523" s="4"/>
      <c r="C523" s="52"/>
      <c r="D523" s="25"/>
      <c r="E523" s="25"/>
      <c r="F523" s="25"/>
      <c r="G523" s="25"/>
      <c r="H523" s="52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24"/>
      <c r="B524" s="4"/>
      <c r="C524" s="52"/>
      <c r="D524" s="25"/>
      <c r="E524" s="25"/>
      <c r="F524" s="25"/>
      <c r="G524" s="25"/>
      <c r="H524" s="52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24"/>
      <c r="B525" s="4"/>
      <c r="C525" s="52"/>
      <c r="D525" s="25"/>
      <c r="E525" s="25"/>
      <c r="F525" s="25"/>
      <c r="G525" s="25"/>
      <c r="H525" s="52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24"/>
      <c r="B526" s="4"/>
      <c r="C526" s="52"/>
      <c r="D526" s="25"/>
      <c r="E526" s="25"/>
      <c r="F526" s="25"/>
      <c r="G526" s="25"/>
      <c r="H526" s="5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24"/>
      <c r="B527" s="4"/>
      <c r="C527" s="52"/>
      <c r="D527" s="25"/>
      <c r="E527" s="25"/>
      <c r="F527" s="25"/>
      <c r="G527" s="25"/>
      <c r="H527" s="5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24"/>
      <c r="B528" s="4"/>
      <c r="C528" s="52"/>
      <c r="D528" s="25"/>
      <c r="E528" s="25"/>
      <c r="F528" s="25"/>
      <c r="G528" s="25"/>
      <c r="H528" s="5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24"/>
      <c r="B529" s="4"/>
      <c r="C529" s="52"/>
      <c r="D529" s="25"/>
      <c r="E529" s="25"/>
      <c r="F529" s="25"/>
      <c r="G529" s="25"/>
      <c r="H529" s="5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24"/>
      <c r="B530" s="4"/>
      <c r="C530" s="52"/>
      <c r="D530" s="25"/>
      <c r="E530" s="25"/>
      <c r="F530" s="25"/>
      <c r="G530" s="25"/>
      <c r="H530" s="52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24"/>
      <c r="B531" s="4"/>
      <c r="C531" s="52"/>
      <c r="D531" s="25"/>
      <c r="E531" s="25"/>
      <c r="F531" s="25"/>
      <c r="G531" s="25"/>
      <c r="H531" s="5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24"/>
      <c r="B532" s="4"/>
      <c r="C532" s="52"/>
      <c r="D532" s="25"/>
      <c r="E532" s="25"/>
      <c r="F532" s="25"/>
      <c r="G532" s="25"/>
      <c r="H532" s="52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24"/>
      <c r="B533" s="4"/>
      <c r="C533" s="52"/>
      <c r="D533" s="25"/>
      <c r="E533" s="25"/>
      <c r="F533" s="25"/>
      <c r="G533" s="25"/>
      <c r="H533" s="52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24"/>
      <c r="B534" s="4"/>
      <c r="C534" s="52"/>
      <c r="D534" s="25"/>
      <c r="E534" s="25"/>
      <c r="F534" s="25"/>
      <c r="G534" s="25"/>
      <c r="H534" s="52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24"/>
      <c r="B535" s="4"/>
      <c r="C535" s="52"/>
      <c r="D535" s="25"/>
      <c r="E535" s="25"/>
      <c r="F535" s="25"/>
      <c r="G535" s="25"/>
      <c r="H535" s="52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24"/>
      <c r="B536" s="4"/>
      <c r="C536" s="52"/>
      <c r="D536" s="25"/>
      <c r="E536" s="25"/>
      <c r="F536" s="25"/>
      <c r="G536" s="25"/>
      <c r="H536" s="52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24"/>
      <c r="B537" s="4"/>
      <c r="C537" s="52"/>
      <c r="D537" s="25"/>
      <c r="E537" s="25"/>
      <c r="F537" s="25"/>
      <c r="G537" s="25"/>
      <c r="H537" s="52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24"/>
      <c r="B538" s="4"/>
      <c r="C538" s="52"/>
      <c r="D538" s="25"/>
      <c r="E538" s="25"/>
      <c r="F538" s="25"/>
      <c r="G538" s="25"/>
      <c r="H538" s="52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24"/>
      <c r="B539" s="4"/>
      <c r="C539" s="52"/>
      <c r="D539" s="25"/>
      <c r="E539" s="25"/>
      <c r="F539" s="25"/>
      <c r="G539" s="25"/>
      <c r="H539" s="52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24"/>
      <c r="B540" s="4"/>
      <c r="C540" s="52"/>
      <c r="D540" s="25"/>
      <c r="E540" s="25"/>
      <c r="F540" s="25"/>
      <c r="G540" s="25"/>
      <c r="H540" s="52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24"/>
      <c r="B541" s="4"/>
      <c r="C541" s="52"/>
      <c r="D541" s="25"/>
      <c r="E541" s="25"/>
      <c r="F541" s="25"/>
      <c r="G541" s="25"/>
      <c r="H541" s="52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24"/>
      <c r="B542" s="4"/>
      <c r="C542" s="52"/>
      <c r="D542" s="25"/>
      <c r="E542" s="25"/>
      <c r="F542" s="25"/>
      <c r="G542" s="25"/>
      <c r="H542" s="52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24"/>
      <c r="B543" s="4"/>
      <c r="C543" s="52"/>
      <c r="D543" s="25"/>
      <c r="E543" s="25"/>
      <c r="F543" s="25"/>
      <c r="G543" s="25"/>
      <c r="H543" s="52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24"/>
      <c r="B544" s="4"/>
      <c r="C544" s="52"/>
      <c r="D544" s="25"/>
      <c r="E544" s="25"/>
      <c r="F544" s="25"/>
      <c r="G544" s="25"/>
      <c r="H544" s="52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24"/>
      <c r="B545" s="4"/>
      <c r="C545" s="52"/>
      <c r="D545" s="25"/>
      <c r="E545" s="25"/>
      <c r="F545" s="25"/>
      <c r="G545" s="25"/>
      <c r="H545" s="52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24"/>
      <c r="B546" s="4"/>
      <c r="C546" s="52"/>
      <c r="D546" s="25"/>
      <c r="E546" s="25"/>
      <c r="F546" s="25"/>
      <c r="G546" s="25"/>
      <c r="H546" s="5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24"/>
      <c r="B547" s="4"/>
      <c r="C547" s="52"/>
      <c r="D547" s="25"/>
      <c r="E547" s="25"/>
      <c r="F547" s="25"/>
      <c r="G547" s="25"/>
      <c r="H547" s="52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24"/>
      <c r="B548" s="4"/>
      <c r="C548" s="52"/>
      <c r="D548" s="25"/>
      <c r="E548" s="25"/>
      <c r="F548" s="25"/>
      <c r="G548" s="25"/>
      <c r="H548" s="52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24"/>
      <c r="B549" s="4"/>
      <c r="C549" s="52"/>
      <c r="D549" s="25"/>
      <c r="E549" s="25"/>
      <c r="F549" s="25"/>
      <c r="G549" s="25"/>
      <c r="H549" s="52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24"/>
      <c r="B550" s="4"/>
      <c r="C550" s="52"/>
      <c r="D550" s="25"/>
      <c r="E550" s="25"/>
      <c r="F550" s="25"/>
      <c r="G550" s="25"/>
      <c r="H550" s="52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24"/>
      <c r="B551" s="4"/>
      <c r="C551" s="52"/>
      <c r="D551" s="25"/>
      <c r="E551" s="25"/>
      <c r="F551" s="25"/>
      <c r="G551" s="25"/>
      <c r="H551" s="52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24"/>
      <c r="B552" s="4"/>
      <c r="C552" s="52"/>
      <c r="D552" s="25"/>
      <c r="E552" s="25"/>
      <c r="F552" s="25"/>
      <c r="G552" s="25"/>
      <c r="H552" s="52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24"/>
      <c r="B553" s="4"/>
      <c r="C553" s="52"/>
      <c r="D553" s="25"/>
      <c r="E553" s="25"/>
      <c r="F553" s="25"/>
      <c r="G553" s="25"/>
      <c r="H553" s="52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24"/>
      <c r="B554" s="4"/>
      <c r="C554" s="52"/>
      <c r="D554" s="25"/>
      <c r="E554" s="25"/>
      <c r="F554" s="25"/>
      <c r="G554" s="25"/>
      <c r="H554" s="52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24"/>
      <c r="B555" s="4"/>
      <c r="C555" s="52"/>
      <c r="D555" s="25"/>
      <c r="E555" s="25"/>
      <c r="F555" s="25"/>
      <c r="G555" s="25"/>
      <c r="H555" s="52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24"/>
      <c r="B556" s="4"/>
      <c r="C556" s="52"/>
      <c r="D556" s="25"/>
      <c r="E556" s="25"/>
      <c r="F556" s="25"/>
      <c r="G556" s="25"/>
      <c r="H556" s="52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24"/>
      <c r="B557" s="4"/>
      <c r="C557" s="52"/>
      <c r="D557" s="25"/>
      <c r="E557" s="25"/>
      <c r="F557" s="25"/>
      <c r="G557" s="25"/>
      <c r="H557" s="5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24"/>
      <c r="B558" s="4"/>
      <c r="C558" s="52"/>
      <c r="D558" s="25"/>
      <c r="E558" s="25"/>
      <c r="F558" s="25"/>
      <c r="G558" s="25"/>
      <c r="H558" s="52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24"/>
      <c r="B559" s="4"/>
      <c r="C559" s="52"/>
      <c r="D559" s="25"/>
      <c r="E559" s="25"/>
      <c r="F559" s="25"/>
      <c r="G559" s="25"/>
      <c r="H559" s="52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24"/>
      <c r="B560" s="4"/>
      <c r="C560" s="52"/>
      <c r="D560" s="25"/>
      <c r="E560" s="25"/>
      <c r="F560" s="25"/>
      <c r="G560" s="25"/>
      <c r="H560" s="52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24"/>
      <c r="B561" s="4"/>
      <c r="C561" s="52"/>
      <c r="D561" s="25"/>
      <c r="E561" s="25"/>
      <c r="F561" s="25"/>
      <c r="G561" s="25"/>
      <c r="H561" s="52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24"/>
      <c r="B562" s="4"/>
      <c r="C562" s="52"/>
      <c r="D562" s="25"/>
      <c r="E562" s="25"/>
      <c r="F562" s="25"/>
      <c r="G562" s="25"/>
      <c r="H562" s="52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24"/>
      <c r="B563" s="4"/>
      <c r="C563" s="52"/>
      <c r="D563" s="25"/>
      <c r="E563" s="25"/>
      <c r="F563" s="25"/>
      <c r="G563" s="25"/>
      <c r="H563" s="5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24"/>
      <c r="B564" s="4"/>
      <c r="C564" s="52"/>
      <c r="D564" s="25"/>
      <c r="E564" s="25"/>
      <c r="F564" s="25"/>
      <c r="G564" s="25"/>
      <c r="H564" s="52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24"/>
      <c r="B565" s="4"/>
      <c r="C565" s="52"/>
      <c r="D565" s="25"/>
      <c r="E565" s="25"/>
      <c r="F565" s="25"/>
      <c r="G565" s="25"/>
      <c r="H565" s="52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24"/>
      <c r="B566" s="4"/>
      <c r="C566" s="52"/>
      <c r="D566" s="25"/>
      <c r="E566" s="25"/>
      <c r="F566" s="25"/>
      <c r="G566" s="25"/>
      <c r="H566" s="52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24"/>
      <c r="B567" s="4"/>
      <c r="C567" s="52"/>
      <c r="D567" s="25"/>
      <c r="E567" s="25"/>
      <c r="F567" s="25"/>
      <c r="G567" s="25"/>
      <c r="H567" s="5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24"/>
      <c r="B568" s="4"/>
      <c r="C568" s="52"/>
      <c r="D568" s="25"/>
      <c r="E568" s="25"/>
      <c r="F568" s="25"/>
      <c r="G568" s="25"/>
      <c r="H568" s="52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24"/>
      <c r="B569" s="4"/>
      <c r="C569" s="52"/>
      <c r="D569" s="25"/>
      <c r="E569" s="25"/>
      <c r="F569" s="25"/>
      <c r="G569" s="25"/>
      <c r="H569" s="52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24"/>
      <c r="B570" s="4"/>
      <c r="C570" s="52"/>
      <c r="D570" s="25"/>
      <c r="E570" s="25"/>
      <c r="F570" s="25"/>
      <c r="G570" s="25"/>
      <c r="H570" s="52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24"/>
      <c r="B571" s="4"/>
      <c r="C571" s="52"/>
      <c r="D571" s="25"/>
      <c r="E571" s="25"/>
      <c r="F571" s="25"/>
      <c r="G571" s="25"/>
      <c r="H571" s="5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24"/>
      <c r="B572" s="4"/>
      <c r="C572" s="52"/>
      <c r="D572" s="25"/>
      <c r="E572" s="25"/>
      <c r="F572" s="25"/>
      <c r="G572" s="25"/>
      <c r="H572" s="52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24"/>
      <c r="B573" s="4"/>
      <c r="C573" s="52"/>
      <c r="D573" s="25"/>
      <c r="E573" s="25"/>
      <c r="F573" s="25"/>
      <c r="G573" s="25"/>
      <c r="H573" s="52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24"/>
      <c r="B574" s="4"/>
      <c r="C574" s="52"/>
      <c r="D574" s="25"/>
      <c r="E574" s="25"/>
      <c r="F574" s="25"/>
      <c r="G574" s="25"/>
      <c r="H574" s="52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24"/>
      <c r="B575" s="4"/>
      <c r="C575" s="52"/>
      <c r="D575" s="25"/>
      <c r="E575" s="25"/>
      <c r="F575" s="25"/>
      <c r="G575" s="25"/>
      <c r="H575" s="52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24"/>
      <c r="B576" s="4"/>
      <c r="C576" s="52"/>
      <c r="D576" s="25"/>
      <c r="E576" s="25"/>
      <c r="F576" s="25"/>
      <c r="G576" s="25"/>
      <c r="H576" s="52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24"/>
      <c r="B577" s="4"/>
      <c r="C577" s="52"/>
      <c r="D577" s="25"/>
      <c r="E577" s="25"/>
      <c r="F577" s="25"/>
      <c r="G577" s="25"/>
      <c r="H577" s="52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24"/>
      <c r="B578" s="4"/>
      <c r="C578" s="52"/>
      <c r="D578" s="25"/>
      <c r="E578" s="25"/>
      <c r="F578" s="25"/>
      <c r="G578" s="25"/>
      <c r="H578" s="52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24"/>
      <c r="B579" s="4"/>
      <c r="C579" s="52"/>
      <c r="D579" s="25"/>
      <c r="E579" s="25"/>
      <c r="F579" s="25"/>
      <c r="G579" s="25"/>
      <c r="H579" s="52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24"/>
      <c r="B580" s="4"/>
      <c r="C580" s="52"/>
      <c r="D580" s="25"/>
      <c r="E580" s="25"/>
      <c r="F580" s="25"/>
      <c r="G580" s="25"/>
      <c r="H580" s="52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24"/>
      <c r="B581" s="4"/>
      <c r="C581" s="52"/>
      <c r="D581" s="25"/>
      <c r="E581" s="25"/>
      <c r="F581" s="25"/>
      <c r="G581" s="25"/>
      <c r="H581" s="52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24"/>
      <c r="B582" s="4"/>
      <c r="C582" s="52"/>
      <c r="D582" s="25"/>
      <c r="E582" s="25"/>
      <c r="F582" s="25"/>
      <c r="G582" s="25"/>
      <c r="H582" s="52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24"/>
      <c r="B583" s="4"/>
      <c r="C583" s="52"/>
      <c r="D583" s="25"/>
      <c r="E583" s="25"/>
      <c r="F583" s="25"/>
      <c r="G583" s="25"/>
      <c r="H583" s="52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24"/>
      <c r="B584" s="4"/>
      <c r="C584" s="52"/>
      <c r="D584" s="25"/>
      <c r="E584" s="25"/>
      <c r="F584" s="25"/>
      <c r="G584" s="25"/>
      <c r="H584" s="52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24"/>
      <c r="B585" s="4"/>
      <c r="C585" s="52"/>
      <c r="D585" s="25"/>
      <c r="E585" s="25"/>
      <c r="F585" s="25"/>
      <c r="G585" s="25"/>
      <c r="H585" s="52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24"/>
      <c r="B586" s="4"/>
      <c r="C586" s="52"/>
      <c r="D586" s="25"/>
      <c r="E586" s="25"/>
      <c r="F586" s="25"/>
      <c r="G586" s="25"/>
      <c r="H586" s="52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24"/>
      <c r="B587" s="4"/>
      <c r="C587" s="52"/>
      <c r="D587" s="25"/>
      <c r="E587" s="25"/>
      <c r="F587" s="25"/>
      <c r="G587" s="25"/>
      <c r="H587" s="52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24"/>
      <c r="B588" s="4"/>
      <c r="C588" s="52"/>
      <c r="D588" s="25"/>
      <c r="E588" s="25"/>
      <c r="F588" s="25"/>
      <c r="G588" s="25"/>
      <c r="H588" s="52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24"/>
      <c r="B589" s="4"/>
      <c r="C589" s="52"/>
      <c r="D589" s="25"/>
      <c r="E589" s="25"/>
      <c r="F589" s="25"/>
      <c r="G589" s="25"/>
      <c r="H589" s="52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24"/>
      <c r="B590" s="4"/>
      <c r="C590" s="52"/>
      <c r="D590" s="25"/>
      <c r="E590" s="25"/>
      <c r="F590" s="25"/>
      <c r="G590" s="25"/>
      <c r="H590" s="52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24"/>
      <c r="B591" s="4"/>
      <c r="C591" s="52"/>
      <c r="D591" s="25"/>
      <c r="E591" s="25"/>
      <c r="F591" s="25"/>
      <c r="G591" s="25"/>
      <c r="H591" s="52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24"/>
      <c r="B592" s="4"/>
      <c r="C592" s="52"/>
      <c r="D592" s="25"/>
      <c r="E592" s="25"/>
      <c r="F592" s="25"/>
      <c r="G592" s="25"/>
      <c r="H592" s="52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24"/>
      <c r="B593" s="4"/>
      <c r="C593" s="52"/>
      <c r="D593" s="25"/>
      <c r="E593" s="25"/>
      <c r="F593" s="25"/>
      <c r="G593" s="25"/>
      <c r="H593" s="52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24"/>
      <c r="B594" s="4"/>
      <c r="C594" s="52"/>
      <c r="D594" s="25"/>
      <c r="E594" s="25"/>
      <c r="F594" s="25"/>
      <c r="G594" s="25"/>
      <c r="H594" s="52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24"/>
      <c r="B595" s="4"/>
      <c r="C595" s="52"/>
      <c r="D595" s="25"/>
      <c r="E595" s="25"/>
      <c r="F595" s="25"/>
      <c r="G595" s="25"/>
      <c r="H595" s="52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24"/>
      <c r="B596" s="4"/>
      <c r="C596" s="52"/>
      <c r="D596" s="25"/>
      <c r="E596" s="25"/>
      <c r="F596" s="25"/>
      <c r="G596" s="25"/>
      <c r="H596" s="52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24"/>
      <c r="B597" s="4"/>
      <c r="C597" s="52"/>
      <c r="D597" s="25"/>
      <c r="E597" s="25"/>
      <c r="F597" s="25"/>
      <c r="G597" s="25"/>
      <c r="H597" s="52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24"/>
      <c r="B598" s="4"/>
      <c r="C598" s="52"/>
      <c r="D598" s="25"/>
      <c r="E598" s="25"/>
      <c r="F598" s="25"/>
      <c r="G598" s="25"/>
      <c r="H598" s="52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24"/>
      <c r="B599" s="4"/>
      <c r="C599" s="52"/>
      <c r="D599" s="25"/>
      <c r="E599" s="25"/>
      <c r="F599" s="25"/>
      <c r="G599" s="25"/>
      <c r="H599" s="52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24"/>
      <c r="B600" s="4"/>
      <c r="C600" s="52"/>
      <c r="D600" s="25"/>
      <c r="E600" s="25"/>
      <c r="F600" s="25"/>
      <c r="G600" s="25"/>
      <c r="H600" s="52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24"/>
      <c r="B601" s="4"/>
      <c r="C601" s="52"/>
      <c r="D601" s="25"/>
      <c r="E601" s="25"/>
      <c r="F601" s="25"/>
      <c r="G601" s="25"/>
      <c r="H601" s="52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24"/>
      <c r="B602" s="4"/>
      <c r="C602" s="52"/>
      <c r="D602" s="25"/>
      <c r="E602" s="25"/>
      <c r="F602" s="25"/>
      <c r="G602" s="25"/>
      <c r="H602" s="52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24"/>
      <c r="B603" s="4"/>
      <c r="C603" s="52"/>
      <c r="D603" s="25"/>
      <c r="E603" s="25"/>
      <c r="F603" s="25"/>
      <c r="G603" s="25"/>
      <c r="H603" s="52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24"/>
      <c r="B604" s="4"/>
      <c r="C604" s="52"/>
      <c r="D604" s="25"/>
      <c r="E604" s="25"/>
      <c r="F604" s="25"/>
      <c r="G604" s="25"/>
      <c r="H604" s="52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24"/>
      <c r="B605" s="4"/>
      <c r="C605" s="52"/>
      <c r="D605" s="25"/>
      <c r="E605" s="25"/>
      <c r="F605" s="25"/>
      <c r="G605" s="25"/>
      <c r="H605" s="52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24"/>
      <c r="B606" s="4"/>
      <c r="C606" s="52"/>
      <c r="D606" s="25"/>
      <c r="E606" s="25"/>
      <c r="F606" s="25"/>
      <c r="G606" s="25"/>
      <c r="H606" s="52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24"/>
      <c r="B607" s="4"/>
      <c r="C607" s="52"/>
      <c r="D607" s="25"/>
      <c r="E607" s="25"/>
      <c r="F607" s="25"/>
      <c r="G607" s="25"/>
      <c r="H607" s="52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24"/>
      <c r="B608" s="4"/>
      <c r="C608" s="52"/>
      <c r="D608" s="25"/>
      <c r="E608" s="25"/>
      <c r="F608" s="25"/>
      <c r="G608" s="25"/>
      <c r="H608" s="52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24"/>
      <c r="B609" s="4"/>
      <c r="C609" s="52"/>
      <c r="D609" s="25"/>
      <c r="E609" s="25"/>
      <c r="F609" s="25"/>
      <c r="G609" s="25"/>
      <c r="H609" s="52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24"/>
      <c r="B610" s="4"/>
      <c r="C610" s="52"/>
      <c r="D610" s="25"/>
      <c r="E610" s="25"/>
      <c r="F610" s="25"/>
      <c r="G610" s="25"/>
      <c r="H610" s="52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24"/>
      <c r="B611" s="4"/>
      <c r="C611" s="52"/>
      <c r="D611" s="25"/>
      <c r="E611" s="25"/>
      <c r="F611" s="25"/>
      <c r="G611" s="25"/>
      <c r="H611" s="52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24"/>
      <c r="B612" s="4"/>
      <c r="C612" s="52"/>
      <c r="D612" s="25"/>
      <c r="E612" s="25"/>
      <c r="F612" s="25"/>
      <c r="G612" s="25"/>
      <c r="H612" s="52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24"/>
      <c r="B613" s="4"/>
      <c r="C613" s="52"/>
      <c r="D613" s="25"/>
      <c r="E613" s="25"/>
      <c r="F613" s="25"/>
      <c r="G613" s="25"/>
      <c r="H613" s="52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24"/>
      <c r="B614" s="4"/>
      <c r="C614" s="52"/>
      <c r="D614" s="25"/>
      <c r="E614" s="25"/>
      <c r="F614" s="25"/>
      <c r="G614" s="25"/>
      <c r="H614" s="52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24"/>
      <c r="B615" s="4"/>
      <c r="C615" s="52"/>
      <c r="D615" s="25"/>
      <c r="E615" s="25"/>
      <c r="F615" s="25"/>
      <c r="G615" s="25"/>
      <c r="H615" s="52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24"/>
      <c r="B616" s="4"/>
      <c r="C616" s="52"/>
      <c r="D616" s="25"/>
      <c r="E616" s="25"/>
      <c r="F616" s="25"/>
      <c r="G616" s="25"/>
      <c r="H616" s="52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24"/>
      <c r="B617" s="4"/>
      <c r="C617" s="52"/>
      <c r="D617" s="25"/>
      <c r="E617" s="25"/>
      <c r="F617" s="25"/>
      <c r="G617" s="25"/>
      <c r="H617" s="52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24"/>
      <c r="B618" s="4"/>
      <c r="C618" s="52"/>
      <c r="D618" s="25"/>
      <c r="E618" s="25"/>
      <c r="F618" s="25"/>
      <c r="G618" s="25"/>
      <c r="H618" s="52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24"/>
      <c r="B619" s="4"/>
      <c r="C619" s="52"/>
      <c r="D619" s="25"/>
      <c r="E619" s="25"/>
      <c r="F619" s="25"/>
      <c r="G619" s="25"/>
      <c r="H619" s="52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24"/>
      <c r="B620" s="4"/>
      <c r="C620" s="52"/>
      <c r="D620" s="25"/>
      <c r="E620" s="25"/>
      <c r="F620" s="25"/>
      <c r="G620" s="25"/>
      <c r="H620" s="52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24"/>
      <c r="B621" s="4"/>
      <c r="C621" s="52"/>
      <c r="D621" s="25"/>
      <c r="E621" s="25"/>
      <c r="F621" s="25"/>
      <c r="G621" s="25"/>
      <c r="H621" s="52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24"/>
      <c r="B622" s="4"/>
      <c r="C622" s="52"/>
      <c r="D622" s="25"/>
      <c r="E622" s="25"/>
      <c r="F622" s="25"/>
      <c r="G622" s="25"/>
      <c r="H622" s="52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24"/>
      <c r="B623" s="4"/>
      <c r="C623" s="52"/>
      <c r="D623" s="25"/>
      <c r="E623" s="25"/>
      <c r="F623" s="25"/>
      <c r="G623" s="25"/>
      <c r="H623" s="52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24"/>
      <c r="B624" s="4"/>
      <c r="C624" s="52"/>
      <c r="D624" s="25"/>
      <c r="E624" s="25"/>
      <c r="F624" s="25"/>
      <c r="G624" s="25"/>
      <c r="H624" s="52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24"/>
      <c r="B625" s="4"/>
      <c r="C625" s="52"/>
      <c r="D625" s="25"/>
      <c r="E625" s="25"/>
      <c r="F625" s="25"/>
      <c r="G625" s="25"/>
      <c r="H625" s="52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24"/>
      <c r="B626" s="4"/>
      <c r="C626" s="52"/>
      <c r="D626" s="25"/>
      <c r="E626" s="25"/>
      <c r="F626" s="25"/>
      <c r="G626" s="25"/>
      <c r="H626" s="52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24"/>
      <c r="B627" s="4"/>
      <c r="C627" s="52"/>
      <c r="D627" s="25"/>
      <c r="E627" s="25"/>
      <c r="F627" s="25"/>
      <c r="G627" s="25"/>
      <c r="H627" s="52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24"/>
      <c r="B628" s="4"/>
      <c r="C628" s="52"/>
      <c r="D628" s="25"/>
      <c r="E628" s="25"/>
      <c r="F628" s="25"/>
      <c r="G628" s="25"/>
      <c r="H628" s="52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24"/>
      <c r="B629" s="4"/>
      <c r="C629" s="52"/>
      <c r="D629" s="25"/>
      <c r="E629" s="25"/>
      <c r="F629" s="25"/>
      <c r="G629" s="25"/>
      <c r="H629" s="52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24"/>
      <c r="B630" s="4"/>
      <c r="C630" s="52"/>
      <c r="D630" s="25"/>
      <c r="E630" s="25"/>
      <c r="F630" s="25"/>
      <c r="G630" s="25"/>
      <c r="H630" s="52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24"/>
      <c r="B631" s="4"/>
      <c r="C631" s="52"/>
      <c r="D631" s="25"/>
      <c r="E631" s="25"/>
      <c r="F631" s="25"/>
      <c r="G631" s="25"/>
      <c r="H631" s="52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24"/>
      <c r="B632" s="4"/>
      <c r="C632" s="52"/>
      <c r="D632" s="25"/>
      <c r="E632" s="25"/>
      <c r="F632" s="25"/>
      <c r="G632" s="25"/>
      <c r="H632" s="52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24"/>
      <c r="B633" s="4"/>
      <c r="C633" s="52"/>
      <c r="D633" s="25"/>
      <c r="E633" s="25"/>
      <c r="F633" s="25"/>
      <c r="G633" s="25"/>
      <c r="H633" s="52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24"/>
      <c r="B634" s="4"/>
      <c r="C634" s="52"/>
      <c r="D634" s="25"/>
      <c r="E634" s="25"/>
      <c r="F634" s="25"/>
      <c r="G634" s="25"/>
      <c r="H634" s="52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24"/>
      <c r="B635" s="4"/>
      <c r="C635" s="52"/>
      <c r="D635" s="25"/>
      <c r="E635" s="25"/>
      <c r="F635" s="25"/>
      <c r="G635" s="25"/>
      <c r="H635" s="52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24"/>
      <c r="B636" s="4"/>
      <c r="C636" s="52"/>
      <c r="D636" s="25"/>
      <c r="E636" s="25"/>
      <c r="F636" s="25"/>
      <c r="G636" s="25"/>
      <c r="H636" s="52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24"/>
      <c r="B637" s="4"/>
      <c r="C637" s="52"/>
      <c r="D637" s="25"/>
      <c r="E637" s="25"/>
      <c r="F637" s="25"/>
      <c r="G637" s="25"/>
      <c r="H637" s="52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24"/>
      <c r="B638" s="4"/>
      <c r="C638" s="52"/>
      <c r="D638" s="25"/>
      <c r="E638" s="25"/>
      <c r="F638" s="25"/>
      <c r="G638" s="25"/>
      <c r="H638" s="52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24"/>
      <c r="B639" s="4"/>
      <c r="C639" s="52"/>
      <c r="D639" s="25"/>
      <c r="E639" s="25"/>
      <c r="F639" s="25"/>
      <c r="G639" s="25"/>
      <c r="H639" s="52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24"/>
      <c r="B640" s="4"/>
      <c r="C640" s="52"/>
      <c r="D640" s="25"/>
      <c r="E640" s="25"/>
      <c r="F640" s="25"/>
      <c r="G640" s="25"/>
      <c r="H640" s="52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24"/>
      <c r="B641" s="4"/>
      <c r="C641" s="52"/>
      <c r="D641" s="25"/>
      <c r="E641" s="25"/>
      <c r="F641" s="25"/>
      <c r="G641" s="25"/>
      <c r="H641" s="52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24"/>
      <c r="B642" s="4"/>
      <c r="C642" s="52"/>
      <c r="D642" s="25"/>
      <c r="E642" s="25"/>
      <c r="F642" s="25"/>
      <c r="G642" s="25"/>
      <c r="H642" s="52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24"/>
      <c r="B643" s="4"/>
      <c r="C643" s="52"/>
      <c r="D643" s="25"/>
      <c r="E643" s="25"/>
      <c r="F643" s="25"/>
      <c r="G643" s="25"/>
      <c r="H643" s="52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24"/>
      <c r="B644" s="4"/>
      <c r="C644" s="52"/>
      <c r="D644" s="25"/>
      <c r="E644" s="25"/>
      <c r="F644" s="25"/>
      <c r="G644" s="25"/>
      <c r="H644" s="52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24"/>
      <c r="B645" s="4"/>
      <c r="C645" s="52"/>
      <c r="D645" s="25"/>
      <c r="E645" s="25"/>
      <c r="F645" s="25"/>
      <c r="G645" s="25"/>
      <c r="H645" s="52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24"/>
      <c r="B646" s="4"/>
      <c r="C646" s="52"/>
      <c r="D646" s="25"/>
      <c r="E646" s="25"/>
      <c r="F646" s="25"/>
      <c r="G646" s="25"/>
      <c r="H646" s="52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24"/>
      <c r="B647" s="4"/>
      <c r="C647" s="52"/>
      <c r="D647" s="25"/>
      <c r="E647" s="25"/>
      <c r="F647" s="25"/>
      <c r="G647" s="25"/>
      <c r="H647" s="52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24"/>
      <c r="B648" s="4"/>
      <c r="C648" s="52"/>
      <c r="D648" s="25"/>
      <c r="E648" s="25"/>
      <c r="F648" s="25"/>
      <c r="G648" s="25"/>
      <c r="H648" s="52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24"/>
      <c r="B649" s="4"/>
      <c r="C649" s="52"/>
      <c r="D649" s="25"/>
      <c r="E649" s="25"/>
      <c r="F649" s="25"/>
      <c r="G649" s="25"/>
      <c r="H649" s="52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24"/>
      <c r="B650" s="4"/>
      <c r="C650" s="52"/>
      <c r="D650" s="25"/>
      <c r="E650" s="25"/>
      <c r="F650" s="25"/>
      <c r="G650" s="25"/>
      <c r="H650" s="52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24"/>
      <c r="B651" s="4"/>
      <c r="C651" s="52"/>
      <c r="D651" s="25"/>
      <c r="E651" s="25"/>
      <c r="F651" s="25"/>
      <c r="G651" s="25"/>
      <c r="H651" s="52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24"/>
      <c r="B652" s="4"/>
      <c r="C652" s="52"/>
      <c r="D652" s="25"/>
      <c r="E652" s="25"/>
      <c r="F652" s="25"/>
      <c r="G652" s="25"/>
      <c r="H652" s="52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24"/>
      <c r="B653" s="4"/>
      <c r="C653" s="52"/>
      <c r="D653" s="25"/>
      <c r="E653" s="25"/>
      <c r="F653" s="25"/>
      <c r="G653" s="25"/>
      <c r="H653" s="52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24"/>
      <c r="B654" s="4"/>
      <c r="C654" s="52"/>
      <c r="D654" s="25"/>
      <c r="E654" s="25"/>
      <c r="F654" s="25"/>
      <c r="G654" s="25"/>
      <c r="H654" s="52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24"/>
      <c r="B655" s="4"/>
      <c r="C655" s="52"/>
      <c r="D655" s="25"/>
      <c r="E655" s="25"/>
      <c r="F655" s="25"/>
      <c r="G655" s="25"/>
      <c r="H655" s="52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24"/>
      <c r="B656" s="4"/>
      <c r="C656" s="52"/>
      <c r="D656" s="25"/>
      <c r="E656" s="25"/>
      <c r="F656" s="25"/>
      <c r="G656" s="25"/>
      <c r="H656" s="52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24"/>
      <c r="B657" s="4"/>
      <c r="C657" s="52"/>
      <c r="D657" s="25"/>
      <c r="E657" s="25"/>
      <c r="F657" s="25"/>
      <c r="G657" s="25"/>
      <c r="H657" s="52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24"/>
      <c r="B658" s="4"/>
      <c r="C658" s="52"/>
      <c r="D658" s="25"/>
      <c r="E658" s="25"/>
      <c r="F658" s="25"/>
      <c r="G658" s="25"/>
      <c r="H658" s="52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24"/>
      <c r="B659" s="4"/>
      <c r="C659" s="52"/>
      <c r="D659" s="25"/>
      <c r="E659" s="25"/>
      <c r="F659" s="25"/>
      <c r="G659" s="25"/>
      <c r="H659" s="52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24"/>
      <c r="B660" s="4"/>
      <c r="C660" s="52"/>
      <c r="D660" s="25"/>
      <c r="E660" s="25"/>
      <c r="F660" s="25"/>
      <c r="G660" s="25"/>
      <c r="H660" s="52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24"/>
      <c r="B661" s="4"/>
      <c r="C661" s="52"/>
      <c r="D661" s="25"/>
      <c r="E661" s="25"/>
      <c r="F661" s="25"/>
      <c r="G661" s="25"/>
      <c r="H661" s="52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24"/>
      <c r="B662" s="4"/>
      <c r="C662" s="52"/>
      <c r="D662" s="25"/>
      <c r="E662" s="25"/>
      <c r="F662" s="25"/>
      <c r="G662" s="25"/>
      <c r="H662" s="52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24"/>
      <c r="B663" s="4"/>
      <c r="C663" s="52"/>
      <c r="D663" s="25"/>
      <c r="E663" s="25"/>
      <c r="F663" s="25"/>
      <c r="G663" s="25"/>
      <c r="H663" s="52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24"/>
      <c r="B664" s="4"/>
      <c r="C664" s="52"/>
      <c r="D664" s="25"/>
      <c r="E664" s="25"/>
      <c r="F664" s="25"/>
      <c r="G664" s="25"/>
      <c r="H664" s="52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24"/>
      <c r="B665" s="4"/>
      <c r="C665" s="52"/>
      <c r="D665" s="25"/>
      <c r="E665" s="25"/>
      <c r="F665" s="25"/>
      <c r="G665" s="25"/>
      <c r="H665" s="52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24"/>
      <c r="B666" s="4"/>
      <c r="C666" s="52"/>
      <c r="D666" s="25"/>
      <c r="E666" s="25"/>
      <c r="F666" s="25"/>
      <c r="G666" s="25"/>
      <c r="H666" s="52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24"/>
      <c r="B667" s="4"/>
      <c r="C667" s="52"/>
      <c r="D667" s="25"/>
      <c r="E667" s="25"/>
      <c r="F667" s="25"/>
      <c r="G667" s="25"/>
      <c r="H667" s="52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24"/>
      <c r="B668" s="4"/>
      <c r="C668" s="52"/>
      <c r="D668" s="25"/>
      <c r="E668" s="25"/>
      <c r="F668" s="25"/>
      <c r="G668" s="25"/>
      <c r="H668" s="52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24"/>
      <c r="B669" s="4"/>
      <c r="C669" s="52"/>
      <c r="D669" s="25"/>
      <c r="E669" s="25"/>
      <c r="F669" s="25"/>
      <c r="G669" s="25"/>
      <c r="H669" s="52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24"/>
      <c r="B670" s="4"/>
      <c r="C670" s="52"/>
      <c r="D670" s="25"/>
      <c r="E670" s="25"/>
      <c r="F670" s="25"/>
      <c r="G670" s="25"/>
      <c r="H670" s="52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24"/>
      <c r="B671" s="4"/>
      <c r="C671" s="52"/>
      <c r="D671" s="25"/>
      <c r="E671" s="25"/>
      <c r="F671" s="25"/>
      <c r="G671" s="25"/>
      <c r="H671" s="52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24"/>
      <c r="B672" s="4"/>
      <c r="C672" s="52"/>
      <c r="D672" s="25"/>
      <c r="E672" s="25"/>
      <c r="F672" s="25"/>
      <c r="G672" s="25"/>
      <c r="H672" s="52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24"/>
      <c r="B673" s="4"/>
      <c r="C673" s="52"/>
      <c r="D673" s="25"/>
      <c r="E673" s="25"/>
      <c r="F673" s="25"/>
      <c r="G673" s="25"/>
      <c r="H673" s="52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24"/>
      <c r="B674" s="4"/>
      <c r="C674" s="52"/>
      <c r="D674" s="25"/>
      <c r="E674" s="25"/>
      <c r="F674" s="25"/>
      <c r="G674" s="25"/>
      <c r="H674" s="52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24"/>
      <c r="B675" s="4"/>
      <c r="C675" s="52"/>
      <c r="D675" s="25"/>
      <c r="E675" s="25"/>
      <c r="F675" s="25"/>
      <c r="G675" s="25"/>
      <c r="H675" s="52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24"/>
      <c r="B676" s="4"/>
      <c r="C676" s="52"/>
      <c r="D676" s="25"/>
      <c r="E676" s="25"/>
      <c r="F676" s="25"/>
      <c r="G676" s="25"/>
      <c r="H676" s="52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24"/>
      <c r="B677" s="4"/>
      <c r="C677" s="52"/>
      <c r="D677" s="25"/>
      <c r="E677" s="25"/>
      <c r="F677" s="25"/>
      <c r="G677" s="25"/>
      <c r="H677" s="52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24"/>
      <c r="B678" s="4"/>
      <c r="C678" s="52"/>
      <c r="D678" s="25"/>
      <c r="E678" s="25"/>
      <c r="F678" s="25"/>
      <c r="G678" s="25"/>
      <c r="H678" s="52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24"/>
      <c r="B679" s="4"/>
      <c r="C679" s="52"/>
      <c r="D679" s="25"/>
      <c r="E679" s="25"/>
      <c r="F679" s="25"/>
      <c r="G679" s="25"/>
      <c r="H679" s="52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24"/>
      <c r="B680" s="4"/>
      <c r="C680" s="52"/>
      <c r="D680" s="25"/>
      <c r="E680" s="25"/>
      <c r="F680" s="25"/>
      <c r="G680" s="25"/>
      <c r="H680" s="52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24"/>
      <c r="B681" s="4"/>
      <c r="C681" s="52"/>
      <c r="D681" s="25"/>
      <c r="E681" s="25"/>
      <c r="F681" s="25"/>
      <c r="G681" s="25"/>
      <c r="H681" s="52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24"/>
      <c r="B682" s="4"/>
      <c r="C682" s="52"/>
      <c r="D682" s="25"/>
      <c r="E682" s="25"/>
      <c r="F682" s="25"/>
      <c r="G682" s="25"/>
      <c r="H682" s="52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24"/>
      <c r="B683" s="4"/>
      <c r="C683" s="52"/>
      <c r="D683" s="25"/>
      <c r="E683" s="25"/>
      <c r="F683" s="25"/>
      <c r="G683" s="25"/>
      <c r="H683" s="52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24"/>
      <c r="B684" s="4"/>
      <c r="C684" s="52"/>
      <c r="D684" s="25"/>
      <c r="E684" s="25"/>
      <c r="F684" s="25"/>
      <c r="G684" s="25"/>
      <c r="H684" s="52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24"/>
      <c r="B685" s="4"/>
      <c r="C685" s="52"/>
      <c r="D685" s="25"/>
      <c r="E685" s="25"/>
      <c r="F685" s="25"/>
      <c r="G685" s="25"/>
      <c r="H685" s="52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24"/>
      <c r="B686" s="4"/>
      <c r="C686" s="52"/>
      <c r="D686" s="25"/>
      <c r="E686" s="25"/>
      <c r="F686" s="25"/>
      <c r="G686" s="25"/>
      <c r="H686" s="52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24"/>
      <c r="B687" s="4"/>
      <c r="C687" s="52"/>
      <c r="D687" s="25"/>
      <c r="E687" s="25"/>
      <c r="F687" s="25"/>
      <c r="G687" s="25"/>
      <c r="H687" s="52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24"/>
      <c r="B688" s="4"/>
      <c r="C688" s="52"/>
      <c r="D688" s="25"/>
      <c r="E688" s="25"/>
      <c r="F688" s="25"/>
      <c r="G688" s="25"/>
      <c r="H688" s="52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24"/>
      <c r="B689" s="4"/>
      <c r="C689" s="52"/>
      <c r="D689" s="25"/>
      <c r="E689" s="25"/>
      <c r="F689" s="25"/>
      <c r="G689" s="25"/>
      <c r="H689" s="52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24"/>
      <c r="B690" s="4"/>
      <c r="C690" s="52"/>
      <c r="D690" s="25"/>
      <c r="E690" s="25"/>
      <c r="F690" s="25"/>
      <c r="G690" s="25"/>
      <c r="H690" s="52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24"/>
      <c r="B691" s="4"/>
      <c r="C691" s="52"/>
      <c r="D691" s="25"/>
      <c r="E691" s="25"/>
      <c r="F691" s="25"/>
      <c r="G691" s="25"/>
      <c r="H691" s="52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24"/>
      <c r="B692" s="4"/>
      <c r="C692" s="52"/>
      <c r="D692" s="25"/>
      <c r="E692" s="25"/>
      <c r="F692" s="25"/>
      <c r="G692" s="25"/>
      <c r="H692" s="52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24"/>
      <c r="B693" s="4"/>
      <c r="C693" s="52"/>
      <c r="D693" s="25"/>
      <c r="E693" s="25"/>
      <c r="F693" s="25"/>
      <c r="G693" s="25"/>
      <c r="H693" s="52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24"/>
      <c r="B694" s="4"/>
      <c r="C694" s="52"/>
      <c r="D694" s="25"/>
      <c r="E694" s="25"/>
      <c r="F694" s="25"/>
      <c r="G694" s="25"/>
      <c r="H694" s="52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24"/>
      <c r="B695" s="4"/>
      <c r="C695" s="52"/>
      <c r="D695" s="25"/>
      <c r="E695" s="25"/>
      <c r="F695" s="25"/>
      <c r="G695" s="25"/>
      <c r="H695" s="52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24"/>
      <c r="B696" s="4"/>
      <c r="C696" s="52"/>
      <c r="D696" s="25"/>
      <c r="E696" s="25"/>
      <c r="F696" s="25"/>
      <c r="G696" s="25"/>
      <c r="H696" s="52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24"/>
      <c r="B697" s="4"/>
      <c r="C697" s="52"/>
      <c r="D697" s="25"/>
      <c r="E697" s="25"/>
      <c r="F697" s="25"/>
      <c r="G697" s="25"/>
      <c r="H697" s="52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24"/>
      <c r="B698" s="4"/>
      <c r="C698" s="52"/>
      <c r="D698" s="25"/>
      <c r="E698" s="25"/>
      <c r="F698" s="25"/>
      <c r="G698" s="25"/>
      <c r="H698" s="52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24"/>
      <c r="B699" s="4"/>
      <c r="C699" s="52"/>
      <c r="D699" s="25"/>
      <c r="E699" s="25"/>
      <c r="F699" s="25"/>
      <c r="G699" s="25"/>
      <c r="H699" s="52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24"/>
      <c r="B700" s="4"/>
      <c r="C700" s="52"/>
      <c r="D700" s="25"/>
      <c r="E700" s="25"/>
      <c r="F700" s="25"/>
      <c r="G700" s="25"/>
      <c r="H700" s="52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24"/>
      <c r="B701" s="4"/>
      <c r="C701" s="52"/>
      <c r="D701" s="25"/>
      <c r="E701" s="25"/>
      <c r="F701" s="25"/>
      <c r="G701" s="25"/>
      <c r="H701" s="52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24"/>
      <c r="B702" s="4"/>
      <c r="C702" s="52"/>
      <c r="D702" s="25"/>
      <c r="E702" s="25"/>
      <c r="F702" s="25"/>
      <c r="G702" s="25"/>
      <c r="H702" s="52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24"/>
      <c r="B703" s="4"/>
      <c r="C703" s="52"/>
      <c r="D703" s="25"/>
      <c r="E703" s="25"/>
      <c r="F703" s="25"/>
      <c r="G703" s="25"/>
      <c r="H703" s="52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24"/>
      <c r="B704" s="4"/>
      <c r="C704" s="52"/>
      <c r="D704" s="25"/>
      <c r="E704" s="25"/>
      <c r="F704" s="25"/>
      <c r="G704" s="25"/>
      <c r="H704" s="52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24"/>
      <c r="B705" s="4"/>
      <c r="C705" s="52"/>
      <c r="D705" s="25"/>
      <c r="E705" s="25"/>
      <c r="F705" s="25"/>
      <c r="G705" s="25"/>
      <c r="H705" s="52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24"/>
      <c r="B706" s="4"/>
      <c r="C706" s="52"/>
      <c r="D706" s="25"/>
      <c r="E706" s="25"/>
      <c r="F706" s="25"/>
      <c r="G706" s="25"/>
      <c r="H706" s="52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24"/>
      <c r="B707" s="4"/>
      <c r="C707" s="52"/>
      <c r="D707" s="25"/>
      <c r="E707" s="25"/>
      <c r="F707" s="25"/>
      <c r="G707" s="25"/>
      <c r="H707" s="52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24"/>
      <c r="B708" s="4"/>
      <c r="C708" s="52"/>
      <c r="D708" s="25"/>
      <c r="E708" s="25"/>
      <c r="F708" s="25"/>
      <c r="G708" s="25"/>
      <c r="H708" s="52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24"/>
      <c r="B709" s="4"/>
      <c r="C709" s="52"/>
      <c r="D709" s="25"/>
      <c r="E709" s="25"/>
      <c r="F709" s="25"/>
      <c r="G709" s="25"/>
      <c r="H709" s="52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24"/>
      <c r="B710" s="4"/>
      <c r="C710" s="52"/>
      <c r="D710" s="25"/>
      <c r="E710" s="25"/>
      <c r="F710" s="25"/>
      <c r="G710" s="25"/>
      <c r="H710" s="52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24"/>
      <c r="B711" s="4"/>
      <c r="C711" s="52"/>
      <c r="D711" s="25"/>
      <c r="E711" s="25"/>
      <c r="F711" s="25"/>
      <c r="G711" s="25"/>
      <c r="H711" s="52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24"/>
      <c r="B712" s="4"/>
      <c r="C712" s="52"/>
      <c r="D712" s="25"/>
      <c r="E712" s="25"/>
      <c r="F712" s="25"/>
      <c r="G712" s="25"/>
      <c r="H712" s="52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24"/>
      <c r="B713" s="4"/>
      <c r="C713" s="52"/>
      <c r="D713" s="25"/>
      <c r="E713" s="25"/>
      <c r="F713" s="25"/>
      <c r="G713" s="25"/>
      <c r="H713" s="52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24"/>
      <c r="B714" s="4"/>
      <c r="C714" s="52"/>
      <c r="D714" s="25"/>
      <c r="E714" s="25"/>
      <c r="F714" s="25"/>
      <c r="G714" s="25"/>
      <c r="H714" s="52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24"/>
      <c r="B715" s="4"/>
      <c r="C715" s="52"/>
      <c r="D715" s="25"/>
      <c r="E715" s="25"/>
      <c r="F715" s="25"/>
      <c r="G715" s="25"/>
      <c r="H715" s="52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24"/>
      <c r="B716" s="4"/>
      <c r="C716" s="52"/>
      <c r="D716" s="25"/>
      <c r="E716" s="25"/>
      <c r="F716" s="25"/>
      <c r="G716" s="25"/>
      <c r="H716" s="52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24"/>
      <c r="B717" s="4"/>
      <c r="C717" s="52"/>
      <c r="D717" s="25"/>
      <c r="E717" s="25"/>
      <c r="F717" s="25"/>
      <c r="G717" s="25"/>
      <c r="H717" s="52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24"/>
      <c r="B718" s="4"/>
      <c r="C718" s="52"/>
      <c r="D718" s="25"/>
      <c r="E718" s="25"/>
      <c r="F718" s="25"/>
      <c r="G718" s="25"/>
      <c r="H718" s="52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24"/>
      <c r="B719" s="4"/>
      <c r="C719" s="52"/>
      <c r="D719" s="25"/>
      <c r="E719" s="25"/>
      <c r="F719" s="25"/>
      <c r="G719" s="25"/>
      <c r="H719" s="52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24"/>
      <c r="B720" s="4"/>
      <c r="C720" s="52"/>
      <c r="D720" s="25"/>
      <c r="E720" s="25"/>
      <c r="F720" s="25"/>
      <c r="G720" s="25"/>
      <c r="H720" s="52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24"/>
      <c r="B721" s="4"/>
      <c r="C721" s="52"/>
      <c r="D721" s="25"/>
      <c r="E721" s="25"/>
      <c r="F721" s="25"/>
      <c r="G721" s="25"/>
      <c r="H721" s="52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24"/>
      <c r="B722" s="4"/>
      <c r="C722" s="52"/>
      <c r="D722" s="25"/>
      <c r="E722" s="25"/>
      <c r="F722" s="25"/>
      <c r="G722" s="25"/>
      <c r="H722" s="52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24"/>
      <c r="B723" s="4"/>
      <c r="C723" s="52"/>
      <c r="D723" s="25"/>
      <c r="E723" s="25"/>
      <c r="F723" s="25"/>
      <c r="G723" s="25"/>
      <c r="H723" s="52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24"/>
      <c r="B724" s="4"/>
      <c r="C724" s="52"/>
      <c r="D724" s="25"/>
      <c r="E724" s="25"/>
      <c r="F724" s="25"/>
      <c r="G724" s="25"/>
      <c r="H724" s="52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24"/>
      <c r="B725" s="4"/>
      <c r="C725" s="52"/>
      <c r="D725" s="25"/>
      <c r="E725" s="25"/>
      <c r="F725" s="25"/>
      <c r="G725" s="25"/>
      <c r="H725" s="52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24"/>
      <c r="B726" s="4"/>
      <c r="C726" s="52"/>
      <c r="D726" s="25"/>
      <c r="E726" s="25"/>
      <c r="F726" s="25"/>
      <c r="G726" s="25"/>
      <c r="H726" s="52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24"/>
      <c r="B727" s="4"/>
      <c r="C727" s="52"/>
      <c r="D727" s="25"/>
      <c r="E727" s="25"/>
      <c r="F727" s="25"/>
      <c r="G727" s="25"/>
      <c r="H727" s="52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24"/>
      <c r="B728" s="4"/>
      <c r="C728" s="52"/>
      <c r="D728" s="25"/>
      <c r="E728" s="25"/>
      <c r="F728" s="25"/>
      <c r="G728" s="25"/>
      <c r="H728" s="52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24"/>
      <c r="B729" s="4"/>
      <c r="C729" s="52"/>
      <c r="D729" s="25"/>
      <c r="E729" s="25"/>
      <c r="F729" s="25"/>
      <c r="G729" s="25"/>
      <c r="H729" s="52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24"/>
      <c r="B730" s="4"/>
      <c r="C730" s="52"/>
      <c r="D730" s="25"/>
      <c r="E730" s="25"/>
      <c r="F730" s="25"/>
      <c r="G730" s="25"/>
      <c r="H730" s="52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24"/>
      <c r="B731" s="4"/>
      <c r="C731" s="52"/>
      <c r="D731" s="25"/>
      <c r="E731" s="25"/>
      <c r="F731" s="25"/>
      <c r="G731" s="25"/>
      <c r="H731" s="52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24"/>
      <c r="B732" s="4"/>
      <c r="C732" s="52"/>
      <c r="D732" s="25"/>
      <c r="E732" s="25"/>
      <c r="F732" s="25"/>
      <c r="G732" s="25"/>
      <c r="H732" s="52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24"/>
      <c r="B733" s="4"/>
      <c r="C733" s="52"/>
      <c r="D733" s="25"/>
      <c r="E733" s="25"/>
      <c r="F733" s="25"/>
      <c r="G733" s="25"/>
      <c r="H733" s="52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24"/>
      <c r="B734" s="4"/>
      <c r="C734" s="52"/>
      <c r="D734" s="25"/>
      <c r="E734" s="25"/>
      <c r="F734" s="25"/>
      <c r="G734" s="25"/>
      <c r="H734" s="52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24"/>
      <c r="B735" s="4"/>
      <c r="C735" s="52"/>
      <c r="D735" s="25"/>
      <c r="E735" s="25"/>
      <c r="F735" s="25"/>
      <c r="G735" s="25"/>
      <c r="H735" s="52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24"/>
      <c r="B736" s="4"/>
      <c r="C736" s="52"/>
      <c r="D736" s="25"/>
      <c r="E736" s="25"/>
      <c r="F736" s="25"/>
      <c r="G736" s="25"/>
      <c r="H736" s="52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24"/>
      <c r="B737" s="4"/>
      <c r="C737" s="52"/>
      <c r="D737" s="25"/>
      <c r="E737" s="25"/>
      <c r="F737" s="25"/>
      <c r="G737" s="25"/>
      <c r="H737" s="52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24"/>
      <c r="B738" s="4"/>
      <c r="C738" s="52"/>
      <c r="D738" s="25"/>
      <c r="E738" s="25"/>
      <c r="F738" s="25"/>
      <c r="G738" s="25"/>
      <c r="H738" s="52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24"/>
      <c r="B739" s="4"/>
      <c r="C739" s="52"/>
      <c r="D739" s="25"/>
      <c r="E739" s="25"/>
      <c r="F739" s="25"/>
      <c r="G739" s="25"/>
      <c r="H739" s="52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24"/>
      <c r="B740" s="4"/>
      <c r="C740" s="52"/>
      <c r="D740" s="25"/>
      <c r="E740" s="25"/>
      <c r="F740" s="25"/>
      <c r="G740" s="25"/>
      <c r="H740" s="52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24"/>
      <c r="B741" s="4"/>
      <c r="C741" s="52"/>
      <c r="D741" s="25"/>
      <c r="E741" s="25"/>
      <c r="F741" s="25"/>
      <c r="G741" s="25"/>
      <c r="H741" s="52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24"/>
      <c r="B742" s="4"/>
      <c r="C742" s="52"/>
      <c r="D742" s="25"/>
      <c r="E742" s="25"/>
      <c r="F742" s="25"/>
      <c r="G742" s="25"/>
      <c r="H742" s="52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24"/>
      <c r="B743" s="4"/>
      <c r="C743" s="52"/>
      <c r="D743" s="25"/>
      <c r="E743" s="25"/>
      <c r="F743" s="25"/>
      <c r="G743" s="25"/>
      <c r="H743" s="52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24"/>
      <c r="B744" s="4"/>
      <c r="C744" s="52"/>
      <c r="D744" s="25"/>
      <c r="E744" s="25"/>
      <c r="F744" s="25"/>
      <c r="G744" s="25"/>
      <c r="H744" s="52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24"/>
      <c r="B745" s="4"/>
      <c r="C745" s="52"/>
      <c r="D745" s="25"/>
      <c r="E745" s="25"/>
      <c r="F745" s="25"/>
      <c r="G745" s="25"/>
      <c r="H745" s="52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24"/>
      <c r="B746" s="4"/>
      <c r="C746" s="52"/>
      <c r="D746" s="25"/>
      <c r="E746" s="25"/>
      <c r="F746" s="25"/>
      <c r="G746" s="25"/>
      <c r="H746" s="52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24"/>
      <c r="B747" s="4"/>
      <c r="C747" s="52"/>
      <c r="D747" s="25"/>
      <c r="E747" s="25"/>
      <c r="F747" s="25"/>
      <c r="G747" s="25"/>
      <c r="H747" s="52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24"/>
      <c r="B748" s="4"/>
      <c r="C748" s="52"/>
      <c r="D748" s="25"/>
      <c r="E748" s="25"/>
      <c r="F748" s="25"/>
      <c r="G748" s="25"/>
      <c r="H748" s="52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24"/>
      <c r="B749" s="4"/>
      <c r="C749" s="52"/>
      <c r="D749" s="25"/>
      <c r="E749" s="25"/>
      <c r="F749" s="25"/>
      <c r="G749" s="25"/>
      <c r="H749" s="52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24"/>
      <c r="B750" s="4"/>
      <c r="C750" s="52"/>
      <c r="D750" s="25"/>
      <c r="E750" s="25"/>
      <c r="F750" s="25"/>
      <c r="G750" s="25"/>
      <c r="H750" s="52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24"/>
      <c r="B751" s="4"/>
      <c r="C751" s="52"/>
      <c r="D751" s="25"/>
      <c r="E751" s="25"/>
      <c r="F751" s="25"/>
      <c r="G751" s="25"/>
      <c r="H751" s="52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24"/>
      <c r="B752" s="4"/>
      <c r="C752" s="52"/>
      <c r="D752" s="25"/>
      <c r="E752" s="25"/>
      <c r="F752" s="25"/>
      <c r="G752" s="25"/>
      <c r="H752" s="52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24"/>
      <c r="B753" s="4"/>
      <c r="C753" s="52"/>
      <c r="D753" s="25"/>
      <c r="E753" s="25"/>
      <c r="F753" s="25"/>
      <c r="G753" s="25"/>
      <c r="H753" s="52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24"/>
      <c r="B754" s="4"/>
      <c r="C754" s="52"/>
      <c r="D754" s="25"/>
      <c r="E754" s="25"/>
      <c r="F754" s="25"/>
      <c r="G754" s="25"/>
      <c r="H754" s="52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24"/>
      <c r="B755" s="4"/>
      <c r="C755" s="52"/>
      <c r="D755" s="25"/>
      <c r="E755" s="25"/>
      <c r="F755" s="25"/>
      <c r="G755" s="25"/>
      <c r="H755" s="52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24"/>
      <c r="B756" s="4"/>
      <c r="C756" s="52"/>
      <c r="D756" s="25"/>
      <c r="E756" s="25"/>
      <c r="F756" s="25"/>
      <c r="G756" s="25"/>
      <c r="H756" s="52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24"/>
      <c r="B757" s="4"/>
      <c r="C757" s="52"/>
      <c r="D757" s="25"/>
      <c r="E757" s="25"/>
      <c r="F757" s="25"/>
      <c r="G757" s="25"/>
      <c r="H757" s="52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24"/>
      <c r="B758" s="4"/>
      <c r="C758" s="52"/>
      <c r="D758" s="25"/>
      <c r="E758" s="25"/>
      <c r="F758" s="25"/>
      <c r="G758" s="25"/>
      <c r="H758" s="52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24"/>
      <c r="B759" s="4"/>
      <c r="C759" s="52"/>
      <c r="D759" s="25"/>
      <c r="E759" s="25"/>
      <c r="F759" s="25"/>
      <c r="G759" s="25"/>
      <c r="H759" s="52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24"/>
      <c r="B760" s="4"/>
      <c r="C760" s="52"/>
      <c r="D760" s="25"/>
      <c r="E760" s="25"/>
      <c r="F760" s="25"/>
      <c r="G760" s="25"/>
      <c r="H760" s="52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24"/>
      <c r="B761" s="4"/>
      <c r="C761" s="52"/>
      <c r="D761" s="25"/>
      <c r="E761" s="25"/>
      <c r="F761" s="25"/>
      <c r="G761" s="25"/>
      <c r="H761" s="52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24"/>
      <c r="B762" s="4"/>
      <c r="C762" s="52"/>
      <c r="D762" s="25"/>
      <c r="E762" s="25"/>
      <c r="F762" s="25"/>
      <c r="G762" s="25"/>
      <c r="H762" s="52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24"/>
      <c r="B763" s="4"/>
      <c r="C763" s="52"/>
      <c r="D763" s="25"/>
      <c r="E763" s="25"/>
      <c r="F763" s="25"/>
      <c r="G763" s="25"/>
      <c r="H763" s="52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24"/>
      <c r="B764" s="4"/>
      <c r="C764" s="52"/>
      <c r="D764" s="25"/>
      <c r="E764" s="25"/>
      <c r="F764" s="25"/>
      <c r="G764" s="25"/>
      <c r="H764" s="52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24"/>
      <c r="B765" s="4"/>
      <c r="C765" s="52"/>
      <c r="D765" s="25"/>
      <c r="E765" s="25"/>
      <c r="F765" s="25"/>
      <c r="G765" s="25"/>
      <c r="H765" s="52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24"/>
      <c r="B766" s="4"/>
      <c r="C766" s="52"/>
      <c r="D766" s="25"/>
      <c r="E766" s="25"/>
      <c r="F766" s="25"/>
      <c r="G766" s="25"/>
      <c r="H766" s="52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24"/>
      <c r="B767" s="4"/>
      <c r="C767" s="52"/>
      <c r="D767" s="25"/>
      <c r="E767" s="25"/>
      <c r="F767" s="25"/>
      <c r="G767" s="25"/>
      <c r="H767" s="52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24"/>
      <c r="B768" s="4"/>
      <c r="C768" s="52"/>
      <c r="D768" s="25"/>
      <c r="E768" s="25"/>
      <c r="F768" s="25"/>
      <c r="G768" s="25"/>
      <c r="H768" s="52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24"/>
      <c r="B769" s="4"/>
      <c r="C769" s="52"/>
      <c r="D769" s="25"/>
      <c r="E769" s="25"/>
      <c r="F769" s="25"/>
      <c r="G769" s="25"/>
      <c r="H769" s="52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24"/>
      <c r="B770" s="4"/>
      <c r="C770" s="52"/>
      <c r="D770" s="25"/>
      <c r="E770" s="25"/>
      <c r="F770" s="25"/>
      <c r="G770" s="25"/>
      <c r="H770" s="52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24"/>
      <c r="B771" s="4"/>
      <c r="C771" s="52"/>
      <c r="D771" s="25"/>
      <c r="E771" s="25"/>
      <c r="F771" s="25"/>
      <c r="G771" s="25"/>
      <c r="H771" s="52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24"/>
      <c r="B772" s="4"/>
      <c r="C772" s="52"/>
      <c r="D772" s="25"/>
      <c r="E772" s="25"/>
      <c r="F772" s="25"/>
      <c r="G772" s="25"/>
      <c r="H772" s="52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24"/>
      <c r="B773" s="4"/>
      <c r="C773" s="52"/>
      <c r="D773" s="25"/>
      <c r="E773" s="25"/>
      <c r="F773" s="25"/>
      <c r="G773" s="25"/>
      <c r="H773" s="52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24"/>
      <c r="B774" s="4"/>
      <c r="C774" s="52"/>
      <c r="D774" s="25"/>
      <c r="E774" s="25"/>
      <c r="F774" s="25"/>
      <c r="G774" s="25"/>
      <c r="H774" s="52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24"/>
      <c r="B775" s="4"/>
      <c r="C775" s="52"/>
      <c r="D775" s="25"/>
      <c r="E775" s="25"/>
      <c r="F775" s="25"/>
      <c r="G775" s="25"/>
      <c r="H775" s="52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24"/>
      <c r="B776" s="4"/>
      <c r="C776" s="52"/>
      <c r="D776" s="25"/>
      <c r="E776" s="25"/>
      <c r="F776" s="25"/>
      <c r="G776" s="25"/>
      <c r="H776" s="52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24"/>
      <c r="B777" s="4"/>
      <c r="C777" s="52"/>
      <c r="D777" s="25"/>
      <c r="E777" s="25"/>
      <c r="F777" s="25"/>
      <c r="G777" s="25"/>
      <c r="H777" s="52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24"/>
      <c r="B778" s="4"/>
      <c r="C778" s="52"/>
      <c r="D778" s="25"/>
      <c r="E778" s="25"/>
      <c r="F778" s="25"/>
      <c r="G778" s="25"/>
      <c r="H778" s="52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24"/>
      <c r="B779" s="4"/>
      <c r="C779" s="52"/>
      <c r="D779" s="25"/>
      <c r="E779" s="25"/>
      <c r="F779" s="25"/>
      <c r="G779" s="25"/>
      <c r="H779" s="52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24"/>
      <c r="B780" s="4"/>
      <c r="C780" s="52"/>
      <c r="D780" s="25"/>
      <c r="E780" s="25"/>
      <c r="F780" s="25"/>
      <c r="G780" s="25"/>
      <c r="H780" s="52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24"/>
      <c r="B781" s="4"/>
      <c r="C781" s="52"/>
      <c r="D781" s="25"/>
      <c r="E781" s="25"/>
      <c r="F781" s="25"/>
      <c r="G781" s="25"/>
      <c r="H781" s="52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24"/>
      <c r="B782" s="4"/>
      <c r="C782" s="52"/>
      <c r="D782" s="25"/>
      <c r="E782" s="25"/>
      <c r="F782" s="25"/>
      <c r="G782" s="25"/>
      <c r="H782" s="52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24"/>
      <c r="B783" s="4"/>
      <c r="C783" s="52"/>
      <c r="D783" s="25"/>
      <c r="E783" s="25"/>
      <c r="F783" s="25"/>
      <c r="G783" s="25"/>
      <c r="H783" s="52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24"/>
      <c r="B784" s="4"/>
      <c r="C784" s="52"/>
      <c r="D784" s="25"/>
      <c r="E784" s="25"/>
      <c r="F784" s="25"/>
      <c r="G784" s="25"/>
      <c r="H784" s="52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24"/>
      <c r="B785" s="4"/>
      <c r="C785" s="52"/>
      <c r="D785" s="25"/>
      <c r="E785" s="25"/>
      <c r="F785" s="25"/>
      <c r="G785" s="25"/>
      <c r="H785" s="52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24"/>
      <c r="B786" s="4"/>
      <c r="C786" s="52"/>
      <c r="D786" s="25"/>
      <c r="E786" s="25"/>
      <c r="F786" s="25"/>
      <c r="G786" s="25"/>
      <c r="H786" s="52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24"/>
      <c r="B787" s="4"/>
      <c r="C787" s="52"/>
      <c r="D787" s="25"/>
      <c r="E787" s="25"/>
      <c r="F787" s="25"/>
      <c r="G787" s="25"/>
      <c r="H787" s="52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24"/>
      <c r="B788" s="4"/>
      <c r="C788" s="52"/>
      <c r="D788" s="25"/>
      <c r="E788" s="25"/>
      <c r="F788" s="25"/>
      <c r="G788" s="25"/>
      <c r="H788" s="52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24"/>
      <c r="B789" s="4"/>
      <c r="C789" s="52"/>
      <c r="D789" s="25"/>
      <c r="E789" s="25"/>
      <c r="F789" s="25"/>
      <c r="G789" s="25"/>
      <c r="H789" s="52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24"/>
      <c r="B790" s="4"/>
      <c r="C790" s="52"/>
      <c r="D790" s="25"/>
      <c r="E790" s="25"/>
      <c r="F790" s="25"/>
      <c r="G790" s="25"/>
      <c r="H790" s="52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24"/>
      <c r="B791" s="4"/>
      <c r="C791" s="52"/>
      <c r="D791" s="25"/>
      <c r="E791" s="25"/>
      <c r="F791" s="25"/>
      <c r="G791" s="25"/>
      <c r="H791" s="52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24"/>
      <c r="B792" s="4"/>
      <c r="C792" s="52"/>
      <c r="D792" s="25"/>
      <c r="E792" s="25"/>
      <c r="F792" s="25"/>
      <c r="G792" s="25"/>
      <c r="H792" s="52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24"/>
      <c r="B793" s="4"/>
      <c r="C793" s="52"/>
      <c r="D793" s="25"/>
      <c r="E793" s="25"/>
      <c r="F793" s="25"/>
      <c r="G793" s="25"/>
      <c r="H793" s="52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24"/>
      <c r="B794" s="4"/>
      <c r="C794" s="52"/>
      <c r="D794" s="25"/>
      <c r="E794" s="25"/>
      <c r="F794" s="25"/>
      <c r="G794" s="25"/>
      <c r="H794" s="52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24"/>
      <c r="B795" s="4"/>
      <c r="C795" s="52"/>
      <c r="D795" s="25"/>
      <c r="E795" s="25"/>
      <c r="F795" s="25"/>
      <c r="G795" s="25"/>
      <c r="H795" s="52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24"/>
      <c r="B796" s="4"/>
      <c r="C796" s="52"/>
      <c r="D796" s="25"/>
      <c r="E796" s="25"/>
      <c r="F796" s="25"/>
      <c r="G796" s="25"/>
      <c r="H796" s="52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24"/>
      <c r="B797" s="4"/>
      <c r="C797" s="52"/>
      <c r="D797" s="25"/>
      <c r="E797" s="25"/>
      <c r="F797" s="25"/>
      <c r="G797" s="25"/>
      <c r="H797" s="52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24"/>
      <c r="B798" s="4"/>
      <c r="C798" s="52"/>
      <c r="D798" s="25"/>
      <c r="E798" s="25"/>
      <c r="F798" s="25"/>
      <c r="G798" s="25"/>
      <c r="H798" s="52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24"/>
      <c r="B799" s="4"/>
      <c r="C799" s="52"/>
      <c r="D799" s="25"/>
      <c r="E799" s="25"/>
      <c r="F799" s="25"/>
      <c r="G799" s="25"/>
      <c r="H799" s="52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24"/>
      <c r="B800" s="4"/>
      <c r="C800" s="52"/>
      <c r="D800" s="25"/>
      <c r="E800" s="25"/>
      <c r="F800" s="25"/>
      <c r="G800" s="25"/>
      <c r="H800" s="52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24"/>
      <c r="B801" s="4"/>
      <c r="C801" s="52"/>
      <c r="D801" s="25"/>
      <c r="E801" s="25"/>
      <c r="F801" s="25"/>
      <c r="G801" s="25"/>
      <c r="H801" s="52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24"/>
      <c r="B802" s="4"/>
      <c r="C802" s="52"/>
      <c r="D802" s="25"/>
      <c r="E802" s="25"/>
      <c r="F802" s="25"/>
      <c r="G802" s="25"/>
      <c r="H802" s="52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24"/>
      <c r="B803" s="4"/>
      <c r="C803" s="52"/>
      <c r="D803" s="25"/>
      <c r="E803" s="25"/>
      <c r="F803" s="25"/>
      <c r="G803" s="25"/>
      <c r="H803" s="52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24"/>
      <c r="B804" s="4"/>
      <c r="C804" s="52"/>
      <c r="D804" s="25"/>
      <c r="E804" s="25"/>
      <c r="F804" s="25"/>
      <c r="G804" s="25"/>
      <c r="H804" s="52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24"/>
      <c r="B805" s="4"/>
      <c r="C805" s="52"/>
      <c r="D805" s="25"/>
      <c r="E805" s="25"/>
      <c r="F805" s="25"/>
      <c r="G805" s="25"/>
      <c r="H805" s="52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24"/>
      <c r="B806" s="4"/>
      <c r="C806" s="52"/>
      <c r="D806" s="25"/>
      <c r="E806" s="25"/>
      <c r="F806" s="25"/>
      <c r="G806" s="25"/>
      <c r="H806" s="52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24"/>
      <c r="B807" s="4"/>
      <c r="C807" s="52"/>
      <c r="D807" s="25"/>
      <c r="E807" s="25"/>
      <c r="F807" s="25"/>
      <c r="G807" s="25"/>
      <c r="H807" s="52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24"/>
      <c r="B808" s="4"/>
      <c r="C808" s="52"/>
      <c r="D808" s="25"/>
      <c r="E808" s="25"/>
      <c r="F808" s="25"/>
      <c r="G808" s="25"/>
      <c r="H808" s="52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24"/>
      <c r="B809" s="4"/>
      <c r="C809" s="52"/>
      <c r="D809" s="25"/>
      <c r="E809" s="25"/>
      <c r="F809" s="25"/>
      <c r="G809" s="25"/>
      <c r="H809" s="52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24"/>
      <c r="B810" s="4"/>
      <c r="C810" s="52"/>
      <c r="D810" s="25"/>
      <c r="E810" s="25"/>
      <c r="F810" s="25"/>
      <c r="G810" s="25"/>
      <c r="H810" s="52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24"/>
      <c r="B811" s="4"/>
      <c r="C811" s="52"/>
      <c r="D811" s="25"/>
      <c r="E811" s="25"/>
      <c r="F811" s="25"/>
      <c r="G811" s="25"/>
      <c r="H811" s="52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24"/>
      <c r="B812" s="4"/>
      <c r="C812" s="52"/>
      <c r="D812" s="25"/>
      <c r="E812" s="25"/>
      <c r="F812" s="25"/>
      <c r="G812" s="25"/>
      <c r="H812" s="52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24"/>
      <c r="B813" s="4"/>
      <c r="C813" s="52"/>
      <c r="D813" s="25"/>
      <c r="E813" s="25"/>
      <c r="F813" s="25"/>
      <c r="G813" s="25"/>
      <c r="H813" s="52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24"/>
      <c r="B814" s="4"/>
      <c r="C814" s="52"/>
      <c r="D814" s="25"/>
      <c r="E814" s="25"/>
      <c r="F814" s="25"/>
      <c r="G814" s="25"/>
      <c r="H814" s="52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24"/>
      <c r="B815" s="4"/>
      <c r="C815" s="52"/>
      <c r="D815" s="25"/>
      <c r="E815" s="25"/>
      <c r="F815" s="25"/>
      <c r="G815" s="25"/>
      <c r="H815" s="52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24"/>
      <c r="B816" s="4"/>
      <c r="C816" s="52"/>
      <c r="D816" s="25"/>
      <c r="E816" s="25"/>
      <c r="F816" s="25"/>
      <c r="G816" s="25"/>
      <c r="H816" s="52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24"/>
      <c r="B817" s="4"/>
      <c r="C817" s="52"/>
      <c r="D817" s="25"/>
      <c r="E817" s="25"/>
      <c r="F817" s="25"/>
      <c r="G817" s="25"/>
      <c r="H817" s="52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24"/>
      <c r="B818" s="4"/>
      <c r="C818" s="52"/>
      <c r="D818" s="25"/>
      <c r="E818" s="25"/>
      <c r="F818" s="25"/>
      <c r="G818" s="25"/>
      <c r="H818" s="52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24"/>
      <c r="B819" s="4"/>
      <c r="C819" s="52"/>
      <c r="D819" s="25"/>
      <c r="E819" s="25"/>
      <c r="F819" s="25"/>
      <c r="G819" s="25"/>
      <c r="H819" s="52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24"/>
      <c r="B820" s="4"/>
      <c r="C820" s="52"/>
      <c r="D820" s="25"/>
      <c r="E820" s="25"/>
      <c r="F820" s="25"/>
      <c r="G820" s="25"/>
      <c r="H820" s="52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24"/>
      <c r="B821" s="4"/>
      <c r="C821" s="52"/>
      <c r="D821" s="25"/>
      <c r="E821" s="25"/>
      <c r="F821" s="25"/>
      <c r="G821" s="25"/>
      <c r="H821" s="52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24"/>
      <c r="B822" s="4"/>
      <c r="C822" s="52"/>
      <c r="D822" s="25"/>
      <c r="E822" s="25"/>
      <c r="F822" s="25"/>
      <c r="G822" s="25"/>
      <c r="H822" s="52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24"/>
      <c r="B823" s="4"/>
      <c r="C823" s="52"/>
      <c r="D823" s="25"/>
      <c r="E823" s="25"/>
      <c r="F823" s="25"/>
      <c r="G823" s="25"/>
      <c r="H823" s="52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24"/>
      <c r="B824" s="4"/>
      <c r="C824" s="52"/>
      <c r="D824" s="25"/>
      <c r="E824" s="25"/>
      <c r="F824" s="25"/>
      <c r="G824" s="25"/>
      <c r="H824" s="52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24"/>
      <c r="B825" s="4"/>
      <c r="C825" s="52"/>
      <c r="D825" s="25"/>
      <c r="E825" s="25"/>
      <c r="F825" s="25"/>
      <c r="G825" s="25"/>
      <c r="H825" s="52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24"/>
      <c r="B826" s="4"/>
      <c r="C826" s="52"/>
      <c r="D826" s="25"/>
      <c r="E826" s="25"/>
      <c r="F826" s="25"/>
      <c r="G826" s="25"/>
      <c r="H826" s="52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24"/>
      <c r="B827" s="4"/>
      <c r="C827" s="52"/>
      <c r="D827" s="25"/>
      <c r="E827" s="25"/>
      <c r="F827" s="25"/>
      <c r="G827" s="25"/>
      <c r="H827" s="52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24"/>
      <c r="B828" s="4"/>
      <c r="C828" s="52"/>
      <c r="D828" s="25"/>
      <c r="E828" s="25"/>
      <c r="F828" s="25"/>
      <c r="G828" s="25"/>
      <c r="H828" s="52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24"/>
      <c r="B829" s="4"/>
      <c r="C829" s="52"/>
      <c r="D829" s="25"/>
      <c r="E829" s="25"/>
      <c r="F829" s="25"/>
      <c r="G829" s="25"/>
      <c r="H829" s="52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24"/>
      <c r="B830" s="4"/>
      <c r="C830" s="52"/>
      <c r="D830" s="25"/>
      <c r="E830" s="25"/>
      <c r="F830" s="25"/>
      <c r="G830" s="25"/>
      <c r="H830" s="52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24"/>
      <c r="B831" s="4"/>
      <c r="C831" s="52"/>
      <c r="D831" s="25"/>
      <c r="E831" s="25"/>
      <c r="F831" s="25"/>
      <c r="G831" s="25"/>
      <c r="H831" s="52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24"/>
      <c r="B832" s="4"/>
      <c r="C832" s="52"/>
      <c r="D832" s="25"/>
      <c r="E832" s="25"/>
      <c r="F832" s="25"/>
      <c r="G832" s="25"/>
      <c r="H832" s="52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24"/>
      <c r="B833" s="4"/>
      <c r="C833" s="52"/>
      <c r="D833" s="25"/>
      <c r="E833" s="25"/>
      <c r="F833" s="25"/>
      <c r="G833" s="25"/>
      <c r="H833" s="52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24"/>
      <c r="B834" s="4"/>
      <c r="C834" s="52"/>
      <c r="D834" s="25"/>
      <c r="E834" s="25"/>
      <c r="F834" s="25"/>
      <c r="G834" s="25"/>
      <c r="H834" s="52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24"/>
      <c r="B835" s="4"/>
      <c r="C835" s="52"/>
      <c r="D835" s="25"/>
      <c r="E835" s="25"/>
      <c r="F835" s="25"/>
      <c r="G835" s="25"/>
      <c r="H835" s="52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24"/>
      <c r="B836" s="4"/>
      <c r="C836" s="52"/>
      <c r="D836" s="25"/>
      <c r="E836" s="25"/>
      <c r="F836" s="25"/>
      <c r="G836" s="25"/>
      <c r="H836" s="52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24"/>
      <c r="B837" s="4"/>
      <c r="C837" s="52"/>
      <c r="D837" s="25"/>
      <c r="E837" s="25"/>
      <c r="F837" s="25"/>
      <c r="G837" s="25"/>
      <c r="H837" s="52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24"/>
      <c r="B838" s="4"/>
      <c r="C838" s="52"/>
      <c r="D838" s="25"/>
      <c r="E838" s="25"/>
      <c r="F838" s="25"/>
      <c r="G838" s="25"/>
      <c r="H838" s="52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24"/>
      <c r="B839" s="4"/>
      <c r="C839" s="52"/>
      <c r="D839" s="25"/>
      <c r="E839" s="25"/>
      <c r="F839" s="25"/>
      <c r="G839" s="25"/>
      <c r="H839" s="52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24"/>
      <c r="B840" s="4"/>
      <c r="C840" s="52"/>
      <c r="D840" s="25"/>
      <c r="E840" s="25"/>
      <c r="F840" s="25"/>
      <c r="G840" s="25"/>
      <c r="H840" s="52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24"/>
      <c r="B841" s="4"/>
      <c r="C841" s="52"/>
      <c r="D841" s="25"/>
      <c r="E841" s="25"/>
      <c r="F841" s="25"/>
      <c r="G841" s="25"/>
      <c r="H841" s="52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24"/>
      <c r="B842" s="4"/>
      <c r="C842" s="52"/>
      <c r="D842" s="25"/>
      <c r="E842" s="25"/>
      <c r="F842" s="25"/>
      <c r="G842" s="25"/>
      <c r="H842" s="52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24"/>
      <c r="B843" s="4"/>
      <c r="C843" s="52"/>
      <c r="D843" s="25"/>
      <c r="E843" s="25"/>
      <c r="F843" s="25"/>
      <c r="G843" s="25"/>
      <c r="H843" s="52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24"/>
      <c r="B844" s="4"/>
      <c r="C844" s="52"/>
      <c r="D844" s="25"/>
      <c r="E844" s="25"/>
      <c r="F844" s="25"/>
      <c r="G844" s="25"/>
      <c r="H844" s="52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24"/>
      <c r="B845" s="4"/>
      <c r="C845" s="52"/>
      <c r="D845" s="25"/>
      <c r="E845" s="25"/>
      <c r="F845" s="25"/>
      <c r="G845" s="25"/>
      <c r="H845" s="52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24"/>
      <c r="B846" s="4"/>
      <c r="C846" s="52"/>
      <c r="D846" s="25"/>
      <c r="E846" s="25"/>
      <c r="F846" s="25"/>
      <c r="G846" s="25"/>
      <c r="H846" s="52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24"/>
      <c r="B847" s="4"/>
      <c r="C847" s="52"/>
      <c r="D847" s="25"/>
      <c r="E847" s="25"/>
      <c r="F847" s="25"/>
      <c r="G847" s="25"/>
      <c r="H847" s="52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24"/>
      <c r="B848" s="4"/>
      <c r="C848" s="52"/>
      <c r="D848" s="25"/>
      <c r="E848" s="25"/>
      <c r="F848" s="25"/>
      <c r="G848" s="25"/>
      <c r="H848" s="52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24"/>
      <c r="B849" s="4"/>
      <c r="C849" s="52"/>
      <c r="D849" s="25"/>
      <c r="E849" s="25"/>
      <c r="F849" s="25"/>
      <c r="G849" s="25"/>
      <c r="H849" s="52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24"/>
      <c r="B850" s="4"/>
      <c r="C850" s="52"/>
      <c r="D850" s="25"/>
      <c r="E850" s="25"/>
      <c r="F850" s="25"/>
      <c r="G850" s="25"/>
      <c r="H850" s="52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24"/>
      <c r="B851" s="4"/>
      <c r="C851" s="52"/>
      <c r="D851" s="25"/>
      <c r="E851" s="25"/>
      <c r="F851" s="25"/>
      <c r="G851" s="25"/>
      <c r="H851" s="52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24"/>
      <c r="B852" s="4"/>
      <c r="C852" s="52"/>
      <c r="D852" s="25"/>
      <c r="E852" s="25"/>
      <c r="F852" s="25"/>
      <c r="G852" s="25"/>
      <c r="H852" s="52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24"/>
      <c r="B853" s="4"/>
      <c r="C853" s="52"/>
      <c r="D853" s="25"/>
      <c r="E853" s="25"/>
      <c r="F853" s="25"/>
      <c r="G853" s="25"/>
      <c r="H853" s="52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24"/>
      <c r="B854" s="4"/>
      <c r="C854" s="52"/>
      <c r="D854" s="25"/>
      <c r="E854" s="25"/>
      <c r="F854" s="25"/>
      <c r="G854" s="25"/>
      <c r="H854" s="52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24"/>
      <c r="B855" s="4"/>
      <c r="C855" s="52"/>
      <c r="D855" s="25"/>
      <c r="E855" s="25"/>
      <c r="F855" s="25"/>
      <c r="G855" s="25"/>
      <c r="H855" s="52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24"/>
      <c r="B856" s="4"/>
      <c r="C856" s="52"/>
      <c r="D856" s="25"/>
      <c r="E856" s="25"/>
      <c r="F856" s="25"/>
      <c r="G856" s="25"/>
      <c r="H856" s="52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24"/>
      <c r="B857" s="4"/>
      <c r="C857" s="52"/>
      <c r="D857" s="25"/>
      <c r="E857" s="25"/>
      <c r="F857" s="25"/>
      <c r="G857" s="25"/>
      <c r="H857" s="52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24"/>
      <c r="B858" s="4"/>
      <c r="C858" s="52"/>
      <c r="D858" s="25"/>
      <c r="E858" s="25"/>
      <c r="F858" s="25"/>
      <c r="G858" s="25"/>
      <c r="H858" s="52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24"/>
      <c r="B859" s="4"/>
      <c r="C859" s="52"/>
      <c r="D859" s="25"/>
      <c r="E859" s="25"/>
      <c r="F859" s="25"/>
      <c r="G859" s="25"/>
      <c r="H859" s="52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24"/>
      <c r="B860" s="4"/>
      <c r="C860" s="52"/>
      <c r="D860" s="25"/>
      <c r="E860" s="25"/>
      <c r="F860" s="25"/>
      <c r="G860" s="25"/>
      <c r="H860" s="52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24"/>
      <c r="B861" s="4"/>
      <c r="C861" s="52"/>
      <c r="D861" s="25"/>
      <c r="E861" s="25"/>
      <c r="F861" s="25"/>
      <c r="G861" s="25"/>
      <c r="H861" s="52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24"/>
      <c r="B862" s="4"/>
      <c r="C862" s="52"/>
      <c r="D862" s="25"/>
      <c r="E862" s="25"/>
      <c r="F862" s="25"/>
      <c r="G862" s="25"/>
      <c r="H862" s="52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24"/>
      <c r="B863" s="4"/>
      <c r="C863" s="52"/>
      <c r="D863" s="25"/>
      <c r="E863" s="25"/>
      <c r="F863" s="25"/>
      <c r="G863" s="25"/>
      <c r="H863" s="52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24"/>
      <c r="B864" s="4"/>
      <c r="C864" s="52"/>
      <c r="D864" s="25"/>
      <c r="E864" s="25"/>
      <c r="F864" s="25"/>
      <c r="G864" s="25"/>
      <c r="H864" s="52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24"/>
      <c r="B865" s="4"/>
      <c r="C865" s="52"/>
      <c r="D865" s="25"/>
      <c r="E865" s="25"/>
      <c r="F865" s="25"/>
      <c r="G865" s="25"/>
      <c r="H865" s="52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24"/>
      <c r="B866" s="4"/>
      <c r="C866" s="52"/>
      <c r="D866" s="25"/>
      <c r="E866" s="25"/>
      <c r="F866" s="25"/>
      <c r="G866" s="25"/>
      <c r="H866" s="52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24"/>
      <c r="B867" s="4"/>
      <c r="C867" s="52"/>
      <c r="D867" s="25"/>
      <c r="E867" s="25"/>
      <c r="F867" s="25"/>
      <c r="G867" s="25"/>
      <c r="H867" s="52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24"/>
      <c r="B868" s="4"/>
      <c r="C868" s="52"/>
      <c r="D868" s="25"/>
      <c r="E868" s="25"/>
      <c r="F868" s="25"/>
      <c r="G868" s="25"/>
      <c r="H868" s="52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24"/>
      <c r="B869" s="4"/>
      <c r="C869" s="52"/>
      <c r="D869" s="25"/>
      <c r="E869" s="25"/>
      <c r="F869" s="25"/>
      <c r="G869" s="25"/>
      <c r="H869" s="52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24"/>
      <c r="B870" s="4"/>
      <c r="C870" s="52"/>
      <c r="D870" s="25"/>
      <c r="E870" s="25"/>
      <c r="F870" s="25"/>
      <c r="G870" s="25"/>
      <c r="H870" s="52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24"/>
      <c r="B871" s="4"/>
      <c r="C871" s="52"/>
      <c r="D871" s="25"/>
      <c r="E871" s="25"/>
      <c r="F871" s="25"/>
      <c r="G871" s="25"/>
      <c r="H871" s="52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24"/>
      <c r="B872" s="4"/>
      <c r="C872" s="52"/>
      <c r="D872" s="25"/>
      <c r="E872" s="25"/>
      <c r="F872" s="25"/>
      <c r="G872" s="25"/>
      <c r="H872" s="52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24"/>
      <c r="B873" s="4"/>
      <c r="C873" s="52"/>
      <c r="D873" s="25"/>
      <c r="E873" s="25"/>
      <c r="F873" s="25"/>
      <c r="G873" s="25"/>
      <c r="H873" s="52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24"/>
      <c r="B874" s="4"/>
      <c r="C874" s="52"/>
      <c r="D874" s="25"/>
      <c r="E874" s="25"/>
      <c r="F874" s="25"/>
      <c r="G874" s="25"/>
      <c r="H874" s="52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24"/>
      <c r="B875" s="4"/>
      <c r="C875" s="52"/>
      <c r="D875" s="25"/>
      <c r="E875" s="25"/>
      <c r="F875" s="25"/>
      <c r="G875" s="25"/>
      <c r="H875" s="52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24"/>
      <c r="B876" s="4"/>
      <c r="C876" s="52"/>
      <c r="D876" s="25"/>
      <c r="E876" s="25"/>
      <c r="F876" s="25"/>
      <c r="G876" s="25"/>
      <c r="H876" s="52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24"/>
      <c r="B877" s="4"/>
      <c r="C877" s="52"/>
      <c r="D877" s="25"/>
      <c r="E877" s="25"/>
      <c r="F877" s="25"/>
      <c r="G877" s="25"/>
      <c r="H877" s="52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24"/>
      <c r="B878" s="4"/>
      <c r="C878" s="52"/>
      <c r="D878" s="25"/>
      <c r="E878" s="25"/>
      <c r="F878" s="25"/>
      <c r="G878" s="25"/>
      <c r="H878" s="52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24"/>
      <c r="B879" s="4"/>
      <c r="C879" s="52"/>
      <c r="D879" s="25"/>
      <c r="E879" s="25"/>
      <c r="F879" s="25"/>
      <c r="G879" s="25"/>
      <c r="H879" s="52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24"/>
      <c r="B880" s="4"/>
      <c r="C880" s="52"/>
      <c r="D880" s="25"/>
      <c r="E880" s="25"/>
      <c r="F880" s="25"/>
      <c r="G880" s="25"/>
      <c r="H880" s="52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24"/>
      <c r="B881" s="4"/>
      <c r="C881" s="52"/>
      <c r="D881" s="25"/>
      <c r="E881" s="25"/>
      <c r="F881" s="25"/>
      <c r="G881" s="25"/>
      <c r="H881" s="52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24"/>
      <c r="B882" s="4"/>
      <c r="C882" s="52"/>
      <c r="D882" s="25"/>
      <c r="E882" s="25"/>
      <c r="F882" s="25"/>
      <c r="G882" s="25"/>
      <c r="H882" s="52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24"/>
      <c r="B883" s="4"/>
      <c r="C883" s="52"/>
      <c r="D883" s="25"/>
      <c r="E883" s="25"/>
      <c r="F883" s="25"/>
      <c r="G883" s="25"/>
      <c r="H883" s="52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24"/>
      <c r="B884" s="4"/>
      <c r="C884" s="52"/>
      <c r="D884" s="25"/>
      <c r="E884" s="25"/>
      <c r="F884" s="25"/>
      <c r="G884" s="25"/>
      <c r="H884" s="52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24"/>
      <c r="B885" s="4"/>
      <c r="C885" s="52"/>
      <c r="D885" s="25"/>
      <c r="E885" s="25"/>
      <c r="F885" s="25"/>
      <c r="G885" s="25"/>
      <c r="H885" s="52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24"/>
      <c r="B886" s="4"/>
      <c r="C886" s="52"/>
      <c r="D886" s="25"/>
      <c r="E886" s="25"/>
      <c r="F886" s="25"/>
      <c r="G886" s="25"/>
      <c r="H886" s="52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24"/>
      <c r="B887" s="4"/>
      <c r="C887" s="52"/>
      <c r="D887" s="25"/>
      <c r="E887" s="25"/>
      <c r="F887" s="25"/>
      <c r="G887" s="25"/>
      <c r="H887" s="52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24"/>
      <c r="B888" s="4"/>
      <c r="C888" s="52"/>
      <c r="D888" s="25"/>
      <c r="E888" s="25"/>
      <c r="F888" s="25"/>
      <c r="G888" s="25"/>
      <c r="H888" s="52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24"/>
      <c r="B889" s="4"/>
      <c r="C889" s="52"/>
      <c r="D889" s="25"/>
      <c r="E889" s="25"/>
      <c r="F889" s="25"/>
      <c r="G889" s="25"/>
      <c r="H889" s="52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24"/>
      <c r="B890" s="4"/>
      <c r="C890" s="52"/>
      <c r="D890" s="25"/>
      <c r="E890" s="25"/>
      <c r="F890" s="25"/>
      <c r="G890" s="25"/>
      <c r="H890" s="52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24"/>
      <c r="B891" s="4"/>
      <c r="C891" s="52"/>
      <c r="D891" s="25"/>
      <c r="E891" s="25"/>
      <c r="F891" s="25"/>
      <c r="G891" s="25"/>
      <c r="H891" s="52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24"/>
      <c r="B892" s="4"/>
      <c r="C892" s="52"/>
      <c r="D892" s="25"/>
      <c r="E892" s="25"/>
      <c r="F892" s="25"/>
      <c r="G892" s="25"/>
      <c r="H892" s="52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24"/>
      <c r="B893" s="4"/>
      <c r="C893" s="52"/>
      <c r="D893" s="25"/>
      <c r="E893" s="25"/>
      <c r="F893" s="25"/>
      <c r="G893" s="25"/>
      <c r="H893" s="52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24"/>
      <c r="B894" s="4"/>
      <c r="C894" s="52"/>
      <c r="D894" s="25"/>
      <c r="E894" s="25"/>
      <c r="F894" s="25"/>
      <c r="G894" s="25"/>
      <c r="H894" s="52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24"/>
      <c r="B895" s="4"/>
      <c r="C895" s="52"/>
      <c r="D895" s="25"/>
      <c r="E895" s="25"/>
      <c r="F895" s="25"/>
      <c r="G895" s="25"/>
      <c r="H895" s="52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24"/>
      <c r="B896" s="4"/>
      <c r="C896" s="52"/>
      <c r="D896" s="25"/>
      <c r="E896" s="25"/>
      <c r="F896" s="25"/>
      <c r="G896" s="25"/>
      <c r="H896" s="52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24"/>
      <c r="B897" s="4"/>
      <c r="C897" s="52"/>
      <c r="D897" s="25"/>
      <c r="E897" s="25"/>
      <c r="F897" s="25"/>
      <c r="G897" s="25"/>
      <c r="H897" s="52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24"/>
      <c r="B898" s="4"/>
      <c r="C898" s="52"/>
      <c r="D898" s="25"/>
      <c r="E898" s="25"/>
      <c r="F898" s="25"/>
      <c r="G898" s="25"/>
      <c r="H898" s="52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24"/>
      <c r="B899" s="4"/>
      <c r="C899" s="52"/>
      <c r="D899" s="25"/>
      <c r="E899" s="25"/>
      <c r="F899" s="25"/>
      <c r="G899" s="25"/>
      <c r="H899" s="52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24"/>
      <c r="B900" s="4"/>
      <c r="C900" s="52"/>
      <c r="D900" s="25"/>
      <c r="E900" s="25"/>
      <c r="F900" s="25"/>
      <c r="G900" s="25"/>
      <c r="H900" s="52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24"/>
      <c r="B901" s="4"/>
      <c r="C901" s="52"/>
      <c r="D901" s="25"/>
      <c r="E901" s="25"/>
      <c r="F901" s="25"/>
      <c r="G901" s="25"/>
      <c r="H901" s="52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24"/>
      <c r="B902" s="4"/>
      <c r="C902" s="52"/>
      <c r="D902" s="25"/>
      <c r="E902" s="25"/>
      <c r="F902" s="25"/>
      <c r="G902" s="25"/>
      <c r="H902" s="52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24"/>
      <c r="B903" s="4"/>
      <c r="C903" s="52"/>
      <c r="D903" s="25"/>
      <c r="E903" s="25"/>
      <c r="F903" s="25"/>
      <c r="G903" s="25"/>
      <c r="H903" s="52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24"/>
      <c r="B904" s="4"/>
      <c r="C904" s="52"/>
      <c r="D904" s="25"/>
      <c r="E904" s="25"/>
      <c r="F904" s="25"/>
      <c r="G904" s="25"/>
      <c r="H904" s="52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24"/>
      <c r="B905" s="4"/>
      <c r="C905" s="52"/>
      <c r="D905" s="25"/>
      <c r="E905" s="25"/>
      <c r="F905" s="25"/>
      <c r="G905" s="25"/>
      <c r="H905" s="52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24"/>
      <c r="B906" s="4"/>
      <c r="C906" s="52"/>
      <c r="D906" s="25"/>
      <c r="E906" s="25"/>
      <c r="F906" s="25"/>
      <c r="G906" s="25"/>
      <c r="H906" s="52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24"/>
      <c r="B907" s="4"/>
      <c r="C907" s="52"/>
      <c r="D907" s="25"/>
      <c r="E907" s="25"/>
      <c r="F907" s="25"/>
      <c r="G907" s="25"/>
      <c r="H907" s="52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24"/>
      <c r="B908" s="4"/>
      <c r="C908" s="52"/>
      <c r="D908" s="25"/>
      <c r="E908" s="25"/>
      <c r="F908" s="25"/>
      <c r="G908" s="25"/>
      <c r="H908" s="52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24"/>
      <c r="B909" s="4"/>
      <c r="C909" s="52"/>
      <c r="D909" s="25"/>
      <c r="E909" s="25"/>
      <c r="F909" s="25"/>
      <c r="G909" s="25"/>
      <c r="H909" s="52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24"/>
      <c r="B910" s="4"/>
      <c r="C910" s="52"/>
      <c r="D910" s="25"/>
      <c r="E910" s="25"/>
      <c r="F910" s="25"/>
      <c r="G910" s="25"/>
      <c r="H910" s="52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24"/>
      <c r="B911" s="4"/>
      <c r="C911" s="52"/>
      <c r="D911" s="25"/>
      <c r="E911" s="25"/>
      <c r="F911" s="25"/>
      <c r="G911" s="25"/>
      <c r="H911" s="52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24"/>
      <c r="B912" s="4"/>
      <c r="C912" s="52"/>
      <c r="D912" s="25"/>
      <c r="E912" s="25"/>
      <c r="F912" s="25"/>
      <c r="G912" s="25"/>
      <c r="H912" s="52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24"/>
      <c r="B913" s="4"/>
      <c r="C913" s="52"/>
      <c r="D913" s="25"/>
      <c r="E913" s="25"/>
      <c r="F913" s="25"/>
      <c r="G913" s="25"/>
      <c r="H913" s="52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24"/>
      <c r="B914" s="4"/>
      <c r="C914" s="52"/>
      <c r="D914" s="25"/>
      <c r="E914" s="25"/>
      <c r="F914" s="25"/>
      <c r="G914" s="25"/>
      <c r="H914" s="52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24"/>
      <c r="B915" s="4"/>
      <c r="C915" s="52"/>
      <c r="D915" s="25"/>
      <c r="E915" s="25"/>
      <c r="F915" s="25"/>
      <c r="G915" s="25"/>
      <c r="H915" s="52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24"/>
      <c r="B916" s="4"/>
      <c r="C916" s="52"/>
      <c r="D916" s="25"/>
      <c r="E916" s="25"/>
      <c r="F916" s="25"/>
      <c r="G916" s="25"/>
      <c r="H916" s="52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24"/>
      <c r="B917" s="4"/>
      <c r="C917" s="52"/>
      <c r="D917" s="25"/>
      <c r="E917" s="25"/>
      <c r="F917" s="25"/>
      <c r="G917" s="25"/>
      <c r="H917" s="52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24"/>
      <c r="B918" s="4"/>
      <c r="C918" s="52"/>
      <c r="D918" s="25"/>
      <c r="E918" s="25"/>
      <c r="F918" s="25"/>
      <c r="G918" s="25"/>
      <c r="H918" s="52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24"/>
      <c r="B919" s="4"/>
      <c r="C919" s="52"/>
      <c r="D919" s="25"/>
      <c r="E919" s="25"/>
      <c r="F919" s="25"/>
      <c r="G919" s="25"/>
      <c r="H919" s="52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24"/>
      <c r="B920" s="4"/>
      <c r="C920" s="52"/>
      <c r="D920" s="25"/>
      <c r="E920" s="25"/>
      <c r="F920" s="25"/>
      <c r="G920" s="25"/>
      <c r="H920" s="52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24"/>
      <c r="B921" s="4"/>
      <c r="C921" s="52"/>
      <c r="D921" s="25"/>
      <c r="E921" s="25"/>
      <c r="F921" s="25"/>
      <c r="G921" s="25"/>
      <c r="H921" s="52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24"/>
      <c r="B922" s="4"/>
      <c r="C922" s="52"/>
      <c r="D922" s="25"/>
      <c r="E922" s="25"/>
      <c r="F922" s="25"/>
      <c r="G922" s="25"/>
      <c r="H922" s="52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24"/>
      <c r="B923" s="4"/>
      <c r="C923" s="52"/>
      <c r="D923" s="25"/>
      <c r="E923" s="25"/>
      <c r="F923" s="25"/>
      <c r="G923" s="25"/>
      <c r="H923" s="52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24"/>
      <c r="B924" s="4"/>
      <c r="C924" s="52"/>
      <c r="D924" s="25"/>
      <c r="E924" s="25"/>
      <c r="F924" s="25"/>
      <c r="G924" s="25"/>
      <c r="H924" s="52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24"/>
      <c r="B925" s="4"/>
      <c r="C925" s="52"/>
      <c r="D925" s="25"/>
      <c r="E925" s="25"/>
      <c r="F925" s="25"/>
      <c r="G925" s="25"/>
      <c r="H925" s="52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24"/>
      <c r="B926" s="4"/>
      <c r="C926" s="52"/>
      <c r="D926" s="25"/>
      <c r="E926" s="25"/>
      <c r="F926" s="25"/>
      <c r="G926" s="25"/>
      <c r="H926" s="52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24"/>
      <c r="B927" s="4"/>
      <c r="C927" s="52"/>
      <c r="D927" s="25"/>
      <c r="E927" s="25"/>
      <c r="F927" s="25"/>
      <c r="G927" s="25"/>
      <c r="H927" s="52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24"/>
      <c r="B928" s="4"/>
      <c r="C928" s="52"/>
      <c r="D928" s="25"/>
      <c r="E928" s="25"/>
      <c r="F928" s="25"/>
      <c r="G928" s="25"/>
      <c r="H928" s="52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24"/>
      <c r="B929" s="4"/>
      <c r="C929" s="52"/>
      <c r="D929" s="25"/>
      <c r="E929" s="25"/>
      <c r="F929" s="25"/>
      <c r="G929" s="25"/>
      <c r="H929" s="52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24"/>
      <c r="B930" s="4"/>
      <c r="C930" s="52"/>
      <c r="D930" s="25"/>
      <c r="E930" s="25"/>
      <c r="F930" s="25"/>
      <c r="G930" s="25"/>
      <c r="H930" s="52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24"/>
      <c r="B931" s="4"/>
      <c r="C931" s="52"/>
      <c r="D931" s="25"/>
      <c r="E931" s="25"/>
      <c r="F931" s="25"/>
      <c r="G931" s="25"/>
      <c r="H931" s="52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24"/>
      <c r="B932" s="4"/>
      <c r="C932" s="52"/>
      <c r="D932" s="25"/>
      <c r="E932" s="25"/>
      <c r="F932" s="25"/>
      <c r="G932" s="25"/>
      <c r="H932" s="52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24"/>
      <c r="B933" s="4"/>
      <c r="C933" s="52"/>
      <c r="D933" s="25"/>
      <c r="E933" s="25"/>
      <c r="F933" s="25"/>
      <c r="G933" s="25"/>
      <c r="H933" s="52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24"/>
      <c r="B934" s="4"/>
      <c r="C934" s="52"/>
      <c r="D934" s="25"/>
      <c r="E934" s="25"/>
      <c r="F934" s="25"/>
      <c r="G934" s="25"/>
      <c r="H934" s="52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24"/>
      <c r="B935" s="4"/>
      <c r="C935" s="52"/>
      <c r="D935" s="25"/>
      <c r="E935" s="25"/>
      <c r="F935" s="25"/>
      <c r="G935" s="25"/>
      <c r="H935" s="52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24"/>
      <c r="B936" s="4"/>
      <c r="C936" s="52"/>
      <c r="D936" s="25"/>
      <c r="E936" s="25"/>
      <c r="F936" s="25"/>
      <c r="G936" s="25"/>
      <c r="H936" s="52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24"/>
      <c r="B937" s="4"/>
      <c r="C937" s="52"/>
      <c r="D937" s="25"/>
      <c r="E937" s="25"/>
      <c r="F937" s="25"/>
      <c r="G937" s="25"/>
      <c r="H937" s="52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24"/>
      <c r="B938" s="4"/>
      <c r="C938" s="52"/>
      <c r="D938" s="25"/>
      <c r="E938" s="25"/>
      <c r="F938" s="25"/>
      <c r="G938" s="25"/>
      <c r="H938" s="52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24"/>
      <c r="B939" s="4"/>
      <c r="C939" s="52"/>
      <c r="D939" s="25"/>
      <c r="E939" s="25"/>
      <c r="F939" s="25"/>
      <c r="G939" s="25"/>
      <c r="H939" s="52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24"/>
      <c r="B940" s="4"/>
      <c r="C940" s="52"/>
      <c r="D940" s="25"/>
      <c r="E940" s="25"/>
      <c r="F940" s="25"/>
      <c r="G940" s="25"/>
      <c r="H940" s="52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24"/>
      <c r="B941" s="4"/>
      <c r="C941" s="52"/>
      <c r="D941" s="25"/>
      <c r="E941" s="25"/>
      <c r="F941" s="25"/>
      <c r="G941" s="25"/>
      <c r="H941" s="52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24"/>
      <c r="B942" s="4"/>
      <c r="C942" s="52"/>
      <c r="D942" s="25"/>
      <c r="E942" s="25"/>
      <c r="F942" s="25"/>
      <c r="G942" s="25"/>
      <c r="H942" s="52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24"/>
      <c r="B943" s="4"/>
      <c r="C943" s="52"/>
      <c r="D943" s="25"/>
      <c r="E943" s="25"/>
      <c r="F943" s="25"/>
      <c r="G943" s="25"/>
      <c r="H943" s="52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24"/>
      <c r="B944" s="4"/>
      <c r="C944" s="52"/>
      <c r="D944" s="25"/>
      <c r="E944" s="25"/>
      <c r="F944" s="25"/>
      <c r="G944" s="25"/>
      <c r="H944" s="52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24"/>
      <c r="B945" s="4"/>
      <c r="C945" s="52"/>
      <c r="D945" s="25"/>
      <c r="E945" s="25"/>
      <c r="F945" s="25"/>
      <c r="G945" s="25"/>
      <c r="H945" s="52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24"/>
      <c r="B946" s="4"/>
      <c r="C946" s="52"/>
      <c r="D946" s="25"/>
      <c r="E946" s="25"/>
      <c r="F946" s="25"/>
      <c r="G946" s="25"/>
      <c r="H946" s="52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24"/>
      <c r="B947" s="4"/>
      <c r="C947" s="52"/>
      <c r="D947" s="25"/>
      <c r="E947" s="25"/>
      <c r="F947" s="25"/>
      <c r="G947" s="25"/>
      <c r="H947" s="52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24"/>
      <c r="B948" s="4"/>
      <c r="C948" s="52"/>
      <c r="D948" s="25"/>
      <c r="E948" s="25"/>
      <c r="F948" s="25"/>
      <c r="G948" s="25"/>
      <c r="H948" s="52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24"/>
      <c r="B949" s="4"/>
      <c r="C949" s="52"/>
      <c r="D949" s="25"/>
      <c r="E949" s="25"/>
      <c r="F949" s="25"/>
      <c r="G949" s="25"/>
      <c r="H949" s="52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24"/>
      <c r="B950" s="4"/>
      <c r="C950" s="52"/>
      <c r="D950" s="25"/>
      <c r="E950" s="25"/>
      <c r="F950" s="25"/>
      <c r="G950" s="25"/>
      <c r="H950" s="52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24"/>
      <c r="B951" s="4"/>
      <c r="C951" s="52"/>
      <c r="D951" s="25"/>
      <c r="E951" s="25"/>
      <c r="F951" s="25"/>
      <c r="G951" s="25"/>
      <c r="H951" s="52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24"/>
      <c r="B952" s="4"/>
      <c r="C952" s="52"/>
      <c r="D952" s="25"/>
      <c r="E952" s="25"/>
      <c r="F952" s="25"/>
      <c r="G952" s="25"/>
      <c r="H952" s="52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24"/>
      <c r="B953" s="4"/>
      <c r="C953" s="52"/>
      <c r="D953" s="25"/>
      <c r="E953" s="25"/>
      <c r="F953" s="25"/>
      <c r="G953" s="25"/>
      <c r="H953" s="52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24"/>
      <c r="B954" s="4"/>
      <c r="C954" s="52"/>
      <c r="D954" s="25"/>
      <c r="E954" s="25"/>
      <c r="F954" s="25"/>
      <c r="G954" s="25"/>
      <c r="H954" s="52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24"/>
      <c r="B955" s="4"/>
      <c r="C955" s="52"/>
      <c r="D955" s="25"/>
      <c r="E955" s="25"/>
      <c r="F955" s="25"/>
      <c r="G955" s="25"/>
      <c r="H955" s="52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24"/>
      <c r="B956" s="4"/>
      <c r="C956" s="52"/>
      <c r="D956" s="25"/>
      <c r="E956" s="25"/>
      <c r="F956" s="25"/>
      <c r="G956" s="25"/>
      <c r="H956" s="52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24"/>
      <c r="B957" s="4"/>
      <c r="C957" s="52"/>
      <c r="D957" s="25"/>
      <c r="E957" s="25"/>
      <c r="F957" s="25"/>
      <c r="G957" s="25"/>
      <c r="H957" s="52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24"/>
      <c r="B958" s="4"/>
      <c r="C958" s="52"/>
      <c r="D958" s="25"/>
      <c r="E958" s="25"/>
      <c r="F958" s="25"/>
      <c r="G958" s="25"/>
      <c r="H958" s="52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24"/>
      <c r="B959" s="4"/>
      <c r="C959" s="52"/>
      <c r="D959" s="25"/>
      <c r="E959" s="25"/>
      <c r="F959" s="25"/>
      <c r="G959" s="25"/>
      <c r="H959" s="52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24"/>
      <c r="B960" s="4"/>
      <c r="C960" s="52"/>
      <c r="D960" s="25"/>
      <c r="E960" s="25"/>
      <c r="F960" s="25"/>
      <c r="G960" s="25"/>
      <c r="H960" s="52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24"/>
      <c r="B961" s="4"/>
      <c r="C961" s="52"/>
      <c r="D961" s="25"/>
      <c r="E961" s="25"/>
      <c r="F961" s="25"/>
      <c r="G961" s="25"/>
      <c r="H961" s="52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24"/>
      <c r="B962" s="4"/>
      <c r="C962" s="52"/>
      <c r="D962" s="25"/>
      <c r="E962" s="25"/>
      <c r="F962" s="25"/>
      <c r="G962" s="25"/>
      <c r="H962" s="52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24"/>
      <c r="B963" s="4"/>
      <c r="C963" s="52"/>
      <c r="D963" s="25"/>
      <c r="E963" s="25"/>
      <c r="F963" s="25"/>
      <c r="G963" s="25"/>
      <c r="H963" s="52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24"/>
      <c r="B964" s="4"/>
      <c r="C964" s="52"/>
      <c r="D964" s="25"/>
      <c r="E964" s="25"/>
      <c r="F964" s="25"/>
      <c r="G964" s="25"/>
      <c r="H964" s="52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24"/>
      <c r="B965" s="4"/>
      <c r="C965" s="52"/>
      <c r="D965" s="25"/>
      <c r="E965" s="25"/>
      <c r="F965" s="25"/>
      <c r="G965" s="25"/>
      <c r="H965" s="52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24"/>
      <c r="B966" s="4"/>
      <c r="C966" s="52"/>
      <c r="D966" s="25"/>
      <c r="E966" s="25"/>
      <c r="F966" s="25"/>
      <c r="G966" s="25"/>
      <c r="H966" s="52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24"/>
      <c r="B967" s="4"/>
      <c r="C967" s="52"/>
      <c r="D967" s="25"/>
      <c r="E967" s="25"/>
      <c r="F967" s="25"/>
      <c r="G967" s="25"/>
      <c r="H967" s="52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24"/>
      <c r="B968" s="4"/>
      <c r="C968" s="52"/>
      <c r="D968" s="25"/>
      <c r="E968" s="25"/>
      <c r="F968" s="25"/>
      <c r="G968" s="25"/>
      <c r="H968" s="52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24"/>
      <c r="B969" s="4"/>
      <c r="C969" s="52"/>
      <c r="D969" s="25"/>
      <c r="E969" s="25"/>
      <c r="F969" s="25"/>
      <c r="G969" s="25"/>
      <c r="H969" s="52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24"/>
      <c r="B970" s="4"/>
      <c r="C970" s="52"/>
      <c r="D970" s="25"/>
      <c r="E970" s="25"/>
      <c r="F970" s="25"/>
      <c r="G970" s="25"/>
      <c r="H970" s="52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24"/>
      <c r="B971" s="4"/>
      <c r="C971" s="52"/>
      <c r="D971" s="25"/>
      <c r="E971" s="25"/>
      <c r="F971" s="25"/>
      <c r="G971" s="25"/>
      <c r="H971" s="52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24"/>
      <c r="B972" s="4"/>
      <c r="C972" s="52"/>
      <c r="D972" s="25"/>
      <c r="E972" s="25"/>
      <c r="F972" s="25"/>
      <c r="G972" s="25"/>
      <c r="H972" s="52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24"/>
      <c r="B973" s="4"/>
      <c r="C973" s="52"/>
      <c r="D973" s="25"/>
      <c r="E973" s="25"/>
      <c r="F973" s="25"/>
      <c r="G973" s="25"/>
      <c r="H973" s="52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24"/>
      <c r="B974" s="4"/>
      <c r="C974" s="52"/>
      <c r="D974" s="25"/>
      <c r="E974" s="25"/>
      <c r="F974" s="25"/>
      <c r="G974" s="25"/>
      <c r="H974" s="52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24"/>
      <c r="B975" s="4"/>
      <c r="C975" s="52"/>
      <c r="D975" s="25"/>
      <c r="E975" s="25"/>
      <c r="F975" s="25"/>
      <c r="G975" s="25"/>
      <c r="H975" s="52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24"/>
      <c r="B976" s="4"/>
      <c r="C976" s="52"/>
      <c r="D976" s="25"/>
      <c r="E976" s="25"/>
      <c r="F976" s="25"/>
      <c r="G976" s="25"/>
      <c r="H976" s="52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24"/>
      <c r="B977" s="4"/>
      <c r="C977" s="52"/>
      <c r="D977" s="25"/>
      <c r="E977" s="25"/>
      <c r="F977" s="25"/>
      <c r="G977" s="25"/>
      <c r="H977" s="52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24"/>
      <c r="B978" s="4"/>
      <c r="C978" s="52"/>
      <c r="D978" s="25"/>
      <c r="E978" s="25"/>
      <c r="F978" s="25"/>
      <c r="G978" s="25"/>
      <c r="H978" s="52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24"/>
      <c r="B979" s="4"/>
      <c r="C979" s="52"/>
      <c r="D979" s="25"/>
      <c r="E979" s="25"/>
      <c r="F979" s="25"/>
      <c r="G979" s="25"/>
      <c r="H979" s="52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24"/>
      <c r="B980" s="4"/>
      <c r="C980" s="52"/>
      <c r="D980" s="25"/>
      <c r="E980" s="25"/>
      <c r="F980" s="25"/>
      <c r="G980" s="25"/>
      <c r="H980" s="52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24"/>
      <c r="B981" s="4"/>
      <c r="C981" s="52"/>
      <c r="D981" s="25"/>
      <c r="E981" s="25"/>
      <c r="F981" s="25"/>
      <c r="G981" s="25"/>
      <c r="H981" s="52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24"/>
      <c r="B982" s="4"/>
      <c r="C982" s="52"/>
      <c r="D982" s="25"/>
      <c r="E982" s="25"/>
      <c r="F982" s="25"/>
      <c r="G982" s="25"/>
      <c r="H982" s="52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24"/>
      <c r="B983" s="4"/>
      <c r="C983" s="52"/>
      <c r="D983" s="25"/>
      <c r="E983" s="25"/>
      <c r="F983" s="25"/>
      <c r="G983" s="25"/>
      <c r="H983" s="52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24"/>
      <c r="B984" s="4"/>
      <c r="C984" s="52"/>
      <c r="D984" s="25"/>
      <c r="E984" s="25"/>
      <c r="F984" s="25"/>
      <c r="G984" s="25"/>
      <c r="H984" s="52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24"/>
      <c r="B985" s="4"/>
      <c r="C985" s="52"/>
      <c r="D985" s="25"/>
      <c r="E985" s="25"/>
      <c r="F985" s="25"/>
      <c r="G985" s="25"/>
      <c r="H985" s="52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24"/>
      <c r="B986" s="4"/>
      <c r="C986" s="52"/>
      <c r="D986" s="25"/>
      <c r="E986" s="25"/>
      <c r="F986" s="25"/>
      <c r="G986" s="25"/>
      <c r="H986" s="52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24"/>
      <c r="B987" s="4"/>
      <c r="C987" s="52"/>
      <c r="D987" s="25"/>
      <c r="E987" s="25"/>
      <c r="F987" s="25"/>
      <c r="G987" s="25"/>
      <c r="H987" s="52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24"/>
      <c r="B988" s="4"/>
      <c r="C988" s="52"/>
      <c r="D988" s="25"/>
      <c r="E988" s="25"/>
      <c r="F988" s="25"/>
      <c r="G988" s="25"/>
      <c r="H988" s="52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24"/>
      <c r="B989" s="4"/>
      <c r="C989" s="52"/>
      <c r="D989" s="25"/>
      <c r="E989" s="25"/>
      <c r="F989" s="25"/>
      <c r="G989" s="25"/>
      <c r="H989" s="52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24"/>
      <c r="B990" s="4"/>
      <c r="C990" s="52"/>
      <c r="D990" s="25"/>
      <c r="E990" s="25"/>
      <c r="F990" s="25"/>
      <c r="G990" s="25"/>
      <c r="H990" s="52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24"/>
      <c r="B991" s="4"/>
      <c r="C991" s="52"/>
      <c r="D991" s="25"/>
      <c r="E991" s="25"/>
      <c r="F991" s="25"/>
      <c r="G991" s="25"/>
      <c r="H991" s="52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24"/>
      <c r="B992" s="4"/>
      <c r="C992" s="52"/>
      <c r="D992" s="25"/>
      <c r="E992" s="25"/>
      <c r="F992" s="25"/>
      <c r="G992" s="25"/>
      <c r="H992" s="52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24"/>
      <c r="B993" s="4"/>
      <c r="C993" s="52"/>
      <c r="D993" s="25"/>
      <c r="E993" s="25"/>
      <c r="F993" s="25"/>
      <c r="G993" s="25"/>
      <c r="H993" s="52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24"/>
      <c r="B994" s="4"/>
      <c r="C994" s="52"/>
      <c r="D994" s="25"/>
      <c r="E994" s="25"/>
      <c r="F994" s="25"/>
      <c r="G994" s="25"/>
      <c r="H994" s="52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24"/>
      <c r="B995" s="4"/>
      <c r="C995" s="52"/>
      <c r="D995" s="25"/>
      <c r="E995" s="25"/>
      <c r="F995" s="25"/>
      <c r="G995" s="25"/>
      <c r="H995" s="52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24"/>
      <c r="B996" s="4"/>
      <c r="C996" s="52"/>
      <c r="D996" s="25"/>
      <c r="E996" s="25"/>
      <c r="F996" s="25"/>
      <c r="G996" s="25"/>
      <c r="H996" s="52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24"/>
      <c r="B997" s="4"/>
      <c r="C997" s="52"/>
      <c r="D997" s="25"/>
      <c r="E997" s="25"/>
      <c r="F997" s="25"/>
      <c r="G997" s="25"/>
      <c r="H997" s="52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24"/>
      <c r="B998" s="4"/>
      <c r="C998" s="52"/>
      <c r="D998" s="25"/>
      <c r="E998" s="25"/>
      <c r="F998" s="25"/>
      <c r="G998" s="25"/>
      <c r="H998" s="52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24"/>
      <c r="B999" s="4"/>
      <c r="C999" s="52"/>
      <c r="D999" s="25"/>
      <c r="E999" s="25"/>
      <c r="F999" s="25"/>
      <c r="G999" s="25"/>
      <c r="H999" s="52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24"/>
      <c r="B1000" s="4"/>
      <c r="C1000" s="52"/>
      <c r="D1000" s="25"/>
      <c r="E1000" s="25"/>
      <c r="F1000" s="25"/>
      <c r="G1000" s="25"/>
      <c r="H1000" s="52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1:A2"/>
    <mergeCell ref="B1:B2"/>
    <mergeCell ref="D1:H1"/>
    <mergeCell ref="I1:M1"/>
    <mergeCell ref="N1:R1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9.71"/>
    <col customWidth="1" min="2" max="2" width="39.57"/>
    <col customWidth="1" min="3" max="3" width="12.14"/>
    <col customWidth="1" min="4" max="23" width="10.29"/>
    <col customWidth="1" min="24" max="26" width="8.71"/>
  </cols>
  <sheetData>
    <row r="1" ht="12.75" customHeight="1">
      <c r="A1" s="1" t="s">
        <v>0</v>
      </c>
      <c r="B1" s="2" t="s">
        <v>1</v>
      </c>
      <c r="C1" s="31" t="s">
        <v>2</v>
      </c>
      <c r="D1" s="32" t="s">
        <v>311</v>
      </c>
      <c r="E1" s="33"/>
      <c r="F1" s="33"/>
      <c r="G1" s="33"/>
      <c r="H1" s="34"/>
      <c r="I1" s="32" t="s">
        <v>333</v>
      </c>
      <c r="J1" s="33"/>
      <c r="K1" s="33"/>
      <c r="L1" s="33"/>
      <c r="M1" s="34"/>
      <c r="N1" s="32" t="s">
        <v>334</v>
      </c>
      <c r="O1" s="33"/>
      <c r="P1" s="33"/>
      <c r="Q1" s="33"/>
      <c r="R1" s="34"/>
      <c r="S1" s="32" t="s">
        <v>335</v>
      </c>
      <c r="T1" s="33"/>
      <c r="U1" s="33"/>
      <c r="V1" s="33"/>
      <c r="W1" s="34"/>
      <c r="X1" s="4"/>
      <c r="Y1" s="4"/>
      <c r="Z1" s="4"/>
    </row>
    <row r="2" ht="12.75" customHeight="1">
      <c r="A2" s="5"/>
      <c r="B2" s="5"/>
      <c r="C2" s="3" t="s">
        <v>3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310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310</v>
      </c>
      <c r="N2" s="3" t="s">
        <v>320</v>
      </c>
      <c r="O2" s="3" t="s">
        <v>321</v>
      </c>
      <c r="P2" s="3" t="s">
        <v>322</v>
      </c>
      <c r="Q2" s="3" t="s">
        <v>323</v>
      </c>
      <c r="R2" s="3" t="s">
        <v>310</v>
      </c>
      <c r="S2" s="3" t="s">
        <v>320</v>
      </c>
      <c r="T2" s="3" t="s">
        <v>321</v>
      </c>
      <c r="U2" s="3" t="s">
        <v>322</v>
      </c>
      <c r="V2" s="3" t="s">
        <v>323</v>
      </c>
      <c r="W2" s="3" t="s">
        <v>310</v>
      </c>
      <c r="X2" s="4"/>
      <c r="Y2" s="4"/>
      <c r="Z2" s="4"/>
    </row>
    <row r="3" ht="12.75" customHeight="1">
      <c r="A3" s="6" t="s">
        <v>4</v>
      </c>
      <c r="B3" s="7" t="s">
        <v>5</v>
      </c>
      <c r="C3" s="8" t="str">
        <f t="shared" ref="C3:W3" si="1">+C4+C74+C108+C158+C190</f>
        <v>#REF!</v>
      </c>
      <c r="D3" s="8">
        <f t="shared" si="1"/>
        <v>39.472475</v>
      </c>
      <c r="E3" s="8">
        <f t="shared" si="1"/>
        <v>134.157832</v>
      </c>
      <c r="F3" s="8">
        <f t="shared" si="1"/>
        <v>127.4111535</v>
      </c>
      <c r="G3" s="8">
        <f t="shared" si="1"/>
        <v>113.565145</v>
      </c>
      <c r="H3" s="8" t="str">
        <f t="shared" si="1"/>
        <v>#REF!</v>
      </c>
      <c r="I3" s="8">
        <f t="shared" si="1"/>
        <v>0.195</v>
      </c>
      <c r="J3" s="8">
        <f t="shared" si="1"/>
        <v>12.923</v>
      </c>
      <c r="K3" s="8">
        <f t="shared" si="1"/>
        <v>1.493</v>
      </c>
      <c r="L3" s="8">
        <f t="shared" si="1"/>
        <v>1.343</v>
      </c>
      <c r="M3" s="8">
        <f t="shared" si="1"/>
        <v>15.954</v>
      </c>
      <c r="N3" s="8">
        <f t="shared" si="1"/>
        <v>0.1875</v>
      </c>
      <c r="O3" s="8">
        <f t="shared" si="1"/>
        <v>14.38675</v>
      </c>
      <c r="P3" s="8">
        <f t="shared" si="1"/>
        <v>1.309625</v>
      </c>
      <c r="Q3" s="8">
        <f t="shared" si="1"/>
        <v>1.079625</v>
      </c>
      <c r="R3" s="8">
        <f t="shared" si="1"/>
        <v>16.9635</v>
      </c>
      <c r="S3" s="8">
        <f t="shared" si="1"/>
        <v>0.18375</v>
      </c>
      <c r="T3" s="8">
        <f t="shared" si="1"/>
        <v>8.85275</v>
      </c>
      <c r="U3" s="8">
        <f t="shared" si="1"/>
        <v>0.59075</v>
      </c>
      <c r="V3" s="8">
        <f t="shared" si="1"/>
        <v>0.51075</v>
      </c>
      <c r="W3" s="8">
        <f t="shared" si="1"/>
        <v>10.138</v>
      </c>
      <c r="X3" s="4"/>
      <c r="Y3" s="4"/>
      <c r="Z3" s="4"/>
    </row>
    <row r="4" ht="12.75" customHeight="1">
      <c r="A4" s="9" t="s">
        <v>6</v>
      </c>
      <c r="B4" s="10" t="s">
        <v>7</v>
      </c>
      <c r="C4" s="11">
        <f t="shared" ref="C4:W4" si="2">C5+C24+C27+C39+C43+C51+C62+C73</f>
        <v>311.7514</v>
      </c>
      <c r="D4" s="11">
        <f t="shared" si="2"/>
        <v>12.049475</v>
      </c>
      <c r="E4" s="11">
        <f t="shared" si="2"/>
        <v>93.936975</v>
      </c>
      <c r="F4" s="11">
        <f t="shared" si="2"/>
        <v>88.521725</v>
      </c>
      <c r="G4" s="11">
        <f t="shared" si="2"/>
        <v>77.015725</v>
      </c>
      <c r="H4" s="11">
        <f t="shared" si="2"/>
        <v>271.5239</v>
      </c>
      <c r="I4" s="11">
        <f t="shared" si="2"/>
        <v>0.105</v>
      </c>
      <c r="J4" s="11">
        <f t="shared" si="2"/>
        <v>12.49</v>
      </c>
      <c r="K4" s="11">
        <f t="shared" si="2"/>
        <v>1.183</v>
      </c>
      <c r="L4" s="11">
        <f t="shared" si="2"/>
        <v>1.183</v>
      </c>
      <c r="M4" s="11">
        <f t="shared" si="2"/>
        <v>14.961</v>
      </c>
      <c r="N4" s="11">
        <f t="shared" si="2"/>
        <v>0.0975</v>
      </c>
      <c r="O4" s="11">
        <f t="shared" si="2"/>
        <v>14.02675</v>
      </c>
      <c r="P4" s="11">
        <f t="shared" si="2"/>
        <v>0.889625</v>
      </c>
      <c r="Q4" s="11">
        <f t="shared" si="2"/>
        <v>0.889625</v>
      </c>
      <c r="R4" s="11">
        <f t="shared" si="2"/>
        <v>15.9035</v>
      </c>
      <c r="S4" s="11">
        <f t="shared" si="2"/>
        <v>0.09375</v>
      </c>
      <c r="T4" s="11">
        <f t="shared" si="2"/>
        <v>8.64775</v>
      </c>
      <c r="U4" s="11">
        <f t="shared" si="2"/>
        <v>0.31075</v>
      </c>
      <c r="V4" s="11">
        <f t="shared" si="2"/>
        <v>0.31075</v>
      </c>
      <c r="W4" s="11">
        <f t="shared" si="2"/>
        <v>9.363</v>
      </c>
      <c r="X4" s="4"/>
      <c r="Y4" s="4"/>
      <c r="Z4" s="4"/>
    </row>
    <row r="5" ht="12.75" customHeight="1">
      <c r="A5" s="12" t="s">
        <v>8</v>
      </c>
      <c r="B5" s="13" t="s">
        <v>9</v>
      </c>
      <c r="C5" s="14">
        <f t="shared" ref="C5:W5" si="3">SUM(C6:C23)</f>
        <v>222.607</v>
      </c>
      <c r="D5" s="14">
        <f t="shared" si="3"/>
        <v>3.14</v>
      </c>
      <c r="E5" s="14">
        <f t="shared" si="3"/>
        <v>68.369</v>
      </c>
      <c r="F5" s="14">
        <f t="shared" si="3"/>
        <v>59.724</v>
      </c>
      <c r="G5" s="14">
        <f t="shared" si="3"/>
        <v>59.724</v>
      </c>
      <c r="H5" s="14">
        <f t="shared" si="3"/>
        <v>190.957</v>
      </c>
      <c r="I5" s="14">
        <f t="shared" si="3"/>
        <v>0</v>
      </c>
      <c r="J5" s="14">
        <f t="shared" si="3"/>
        <v>10.55</v>
      </c>
      <c r="K5" s="14">
        <f t="shared" si="3"/>
        <v>0</v>
      </c>
      <c r="L5" s="14">
        <f t="shared" si="3"/>
        <v>0</v>
      </c>
      <c r="M5" s="14">
        <f t="shared" si="3"/>
        <v>10.55</v>
      </c>
      <c r="N5" s="14">
        <f t="shared" si="3"/>
        <v>0</v>
      </c>
      <c r="O5" s="14">
        <f t="shared" si="3"/>
        <v>12.66</v>
      </c>
      <c r="P5" s="14">
        <f t="shared" si="3"/>
        <v>0</v>
      </c>
      <c r="Q5" s="14">
        <f t="shared" si="3"/>
        <v>0</v>
      </c>
      <c r="R5" s="14">
        <f t="shared" si="3"/>
        <v>12.66</v>
      </c>
      <c r="S5" s="14">
        <f t="shared" si="3"/>
        <v>0</v>
      </c>
      <c r="T5" s="14">
        <f t="shared" si="3"/>
        <v>8.44</v>
      </c>
      <c r="U5" s="14">
        <f t="shared" si="3"/>
        <v>0</v>
      </c>
      <c r="V5" s="14">
        <f t="shared" si="3"/>
        <v>0</v>
      </c>
      <c r="W5" s="14">
        <f t="shared" si="3"/>
        <v>8.44</v>
      </c>
      <c r="X5" s="4"/>
      <c r="Y5" s="4"/>
      <c r="Z5" s="4"/>
    </row>
    <row r="6" ht="12.75" customHeight="1">
      <c r="A6" s="15" t="s">
        <v>10</v>
      </c>
      <c r="B6" s="16" t="s">
        <v>11</v>
      </c>
      <c r="C6" s="35">
        <f t="shared" ref="C6:C23" si="4">H6+M6+R6+W6</f>
        <v>1.91</v>
      </c>
      <c r="D6" s="17"/>
      <c r="E6" s="19">
        <v>0.95</v>
      </c>
      <c r="F6" s="19">
        <v>0.48</v>
      </c>
      <c r="G6" s="19">
        <v>0.48</v>
      </c>
      <c r="H6" s="36">
        <f t="shared" ref="H6:H23" si="5">SUM(D6:G6)</f>
        <v>1.91</v>
      </c>
      <c r="I6" s="17"/>
      <c r="J6" s="17"/>
      <c r="K6" s="17"/>
      <c r="L6" s="17"/>
      <c r="M6" s="36">
        <f t="shared" ref="M6:M23" si="6">SUM(I6:L6)</f>
        <v>0</v>
      </c>
      <c r="N6" s="17"/>
      <c r="O6" s="17"/>
      <c r="P6" s="17"/>
      <c r="Q6" s="17"/>
      <c r="R6" s="36">
        <f t="shared" ref="R6:R23" si="7">SUM(N6:Q6)</f>
        <v>0</v>
      </c>
      <c r="S6" s="17"/>
      <c r="T6" s="17"/>
      <c r="U6" s="17"/>
      <c r="V6" s="17"/>
      <c r="W6" s="36">
        <f t="shared" ref="W6:W23" si="8">SUM(S6:V6)</f>
        <v>0</v>
      </c>
      <c r="X6" s="4"/>
      <c r="Y6" s="4"/>
      <c r="Z6" s="4"/>
    </row>
    <row r="7" ht="12.75" customHeight="1">
      <c r="A7" s="15" t="s">
        <v>12</v>
      </c>
      <c r="B7" s="16" t="s">
        <v>13</v>
      </c>
      <c r="C7" s="35">
        <f t="shared" si="4"/>
        <v>0</v>
      </c>
      <c r="D7" s="17"/>
      <c r="E7" s="17"/>
      <c r="F7" s="17"/>
      <c r="G7" s="17"/>
      <c r="H7" s="36">
        <f t="shared" si="5"/>
        <v>0</v>
      </c>
      <c r="I7" s="17"/>
      <c r="J7" s="17"/>
      <c r="K7" s="17"/>
      <c r="L7" s="17"/>
      <c r="M7" s="36">
        <f t="shared" si="6"/>
        <v>0</v>
      </c>
      <c r="N7" s="17"/>
      <c r="O7" s="17"/>
      <c r="P7" s="17"/>
      <c r="Q7" s="17"/>
      <c r="R7" s="36">
        <f t="shared" si="7"/>
        <v>0</v>
      </c>
      <c r="S7" s="17"/>
      <c r="T7" s="17"/>
      <c r="U7" s="17"/>
      <c r="V7" s="17"/>
      <c r="W7" s="36">
        <f t="shared" si="8"/>
        <v>0</v>
      </c>
      <c r="X7" s="4"/>
      <c r="Y7" s="4"/>
      <c r="Z7" s="4"/>
    </row>
    <row r="8" ht="12.75" customHeight="1">
      <c r="A8" s="15" t="s">
        <v>14</v>
      </c>
      <c r="B8" s="16" t="s">
        <v>15</v>
      </c>
      <c r="C8" s="35">
        <f t="shared" si="4"/>
        <v>36.018</v>
      </c>
      <c r="D8" s="17"/>
      <c r="E8" s="19">
        <v>12.006</v>
      </c>
      <c r="F8" s="19">
        <v>12.006</v>
      </c>
      <c r="G8" s="19">
        <v>12.006</v>
      </c>
      <c r="H8" s="36">
        <f t="shared" si="5"/>
        <v>36.018</v>
      </c>
      <c r="I8" s="17"/>
      <c r="J8" s="17"/>
      <c r="K8" s="17"/>
      <c r="L8" s="17"/>
      <c r="M8" s="36">
        <f t="shared" si="6"/>
        <v>0</v>
      </c>
      <c r="N8" s="17"/>
      <c r="O8" s="17"/>
      <c r="P8" s="17"/>
      <c r="Q8" s="17"/>
      <c r="R8" s="36">
        <f t="shared" si="7"/>
        <v>0</v>
      </c>
      <c r="S8" s="17"/>
      <c r="T8" s="17"/>
      <c r="U8" s="17"/>
      <c r="V8" s="17"/>
      <c r="W8" s="36">
        <f t="shared" si="8"/>
        <v>0</v>
      </c>
      <c r="X8" s="4"/>
      <c r="Y8" s="4"/>
      <c r="Z8" s="4"/>
    </row>
    <row r="9" ht="12.75" customHeight="1">
      <c r="A9" s="15" t="s">
        <v>16</v>
      </c>
      <c r="B9" s="16" t="s">
        <v>17</v>
      </c>
      <c r="C9" s="35">
        <f t="shared" si="4"/>
        <v>89.478</v>
      </c>
      <c r="D9" s="17"/>
      <c r="E9" s="19">
        <v>29.826</v>
      </c>
      <c r="F9" s="19">
        <v>29.826</v>
      </c>
      <c r="G9" s="19">
        <v>29.826</v>
      </c>
      <c r="H9" s="36">
        <f t="shared" si="5"/>
        <v>89.478</v>
      </c>
      <c r="I9" s="17"/>
      <c r="J9" s="17"/>
      <c r="K9" s="17"/>
      <c r="L9" s="17"/>
      <c r="M9" s="36">
        <f t="shared" si="6"/>
        <v>0</v>
      </c>
      <c r="N9" s="17"/>
      <c r="O9" s="17"/>
      <c r="P9" s="17"/>
      <c r="Q9" s="17"/>
      <c r="R9" s="36">
        <f t="shared" si="7"/>
        <v>0</v>
      </c>
      <c r="S9" s="17"/>
      <c r="T9" s="17"/>
      <c r="U9" s="17"/>
      <c r="V9" s="17"/>
      <c r="W9" s="36">
        <f t="shared" si="8"/>
        <v>0</v>
      </c>
      <c r="X9" s="4"/>
      <c r="Y9" s="4"/>
      <c r="Z9" s="4"/>
    </row>
    <row r="10" ht="12.75" customHeight="1">
      <c r="A10" s="15" t="s">
        <v>18</v>
      </c>
      <c r="B10" s="16" t="s">
        <v>19</v>
      </c>
      <c r="C10" s="35">
        <f t="shared" si="4"/>
        <v>48.201</v>
      </c>
      <c r="D10" s="17"/>
      <c r="E10" s="37">
        <v>16.067</v>
      </c>
      <c r="F10" s="37">
        <v>16.067</v>
      </c>
      <c r="G10" s="37">
        <v>16.067</v>
      </c>
      <c r="H10" s="36">
        <f t="shared" si="5"/>
        <v>48.201</v>
      </c>
      <c r="I10" s="17"/>
      <c r="J10" s="17"/>
      <c r="K10" s="17"/>
      <c r="L10" s="17"/>
      <c r="M10" s="36">
        <f t="shared" si="6"/>
        <v>0</v>
      </c>
      <c r="N10" s="17"/>
      <c r="O10" s="17"/>
      <c r="P10" s="17"/>
      <c r="Q10" s="17"/>
      <c r="R10" s="36">
        <f t="shared" si="7"/>
        <v>0</v>
      </c>
      <c r="S10" s="17"/>
      <c r="T10" s="17"/>
      <c r="U10" s="17"/>
      <c r="V10" s="17"/>
      <c r="W10" s="36">
        <f t="shared" si="8"/>
        <v>0</v>
      </c>
      <c r="X10" s="4"/>
      <c r="Y10" s="4"/>
      <c r="Z10" s="4"/>
    </row>
    <row r="11" ht="12.75" customHeight="1">
      <c r="A11" s="15" t="s">
        <v>20</v>
      </c>
      <c r="B11" s="16" t="s">
        <v>21</v>
      </c>
      <c r="C11" s="35">
        <f t="shared" si="4"/>
        <v>3.798</v>
      </c>
      <c r="D11" s="19"/>
      <c r="E11" s="19">
        <v>1.266</v>
      </c>
      <c r="F11" s="19">
        <v>1.266</v>
      </c>
      <c r="G11" s="19">
        <v>1.266</v>
      </c>
      <c r="H11" s="36">
        <f t="shared" si="5"/>
        <v>3.798</v>
      </c>
      <c r="I11" s="17"/>
      <c r="J11" s="17"/>
      <c r="K11" s="17"/>
      <c r="L11" s="17"/>
      <c r="M11" s="36">
        <f t="shared" si="6"/>
        <v>0</v>
      </c>
      <c r="N11" s="17"/>
      <c r="O11" s="17"/>
      <c r="P11" s="17"/>
      <c r="Q11" s="17"/>
      <c r="R11" s="36">
        <f t="shared" si="7"/>
        <v>0</v>
      </c>
      <c r="S11" s="17"/>
      <c r="T11" s="17"/>
      <c r="U11" s="17"/>
      <c r="V11" s="17"/>
      <c r="W11" s="36">
        <f t="shared" si="8"/>
        <v>0</v>
      </c>
      <c r="X11" s="4"/>
      <c r="Y11" s="4"/>
      <c r="Z11" s="4"/>
    </row>
    <row r="12" ht="12.75" customHeight="1">
      <c r="A12" s="15" t="s">
        <v>22</v>
      </c>
      <c r="B12" s="16" t="s">
        <v>23</v>
      </c>
      <c r="C12" s="35">
        <f t="shared" si="4"/>
        <v>0.225</v>
      </c>
      <c r="D12" s="17"/>
      <c r="E12" s="19">
        <v>0.225</v>
      </c>
      <c r="F12" s="17"/>
      <c r="G12" s="17"/>
      <c r="H12" s="36">
        <f t="shared" si="5"/>
        <v>0.225</v>
      </c>
      <c r="I12" s="17"/>
      <c r="J12" s="17"/>
      <c r="K12" s="17"/>
      <c r="L12" s="17"/>
      <c r="M12" s="36">
        <f t="shared" si="6"/>
        <v>0</v>
      </c>
      <c r="N12" s="17"/>
      <c r="O12" s="17"/>
      <c r="P12" s="17"/>
      <c r="Q12" s="17"/>
      <c r="R12" s="36">
        <f t="shared" si="7"/>
        <v>0</v>
      </c>
      <c r="S12" s="17"/>
      <c r="T12" s="17"/>
      <c r="U12" s="17"/>
      <c r="V12" s="17"/>
      <c r="W12" s="36">
        <f t="shared" si="8"/>
        <v>0</v>
      </c>
      <c r="X12" s="4"/>
      <c r="Y12" s="4"/>
      <c r="Z12" s="4"/>
    </row>
    <row r="13" ht="12.75" customHeight="1">
      <c r="A13" s="15" t="s">
        <v>24</v>
      </c>
      <c r="B13" s="16" t="s">
        <v>25</v>
      </c>
      <c r="C13" s="35">
        <f t="shared" si="4"/>
        <v>0</v>
      </c>
      <c r="D13" s="17"/>
      <c r="E13" s="17"/>
      <c r="F13" s="17"/>
      <c r="G13" s="17"/>
      <c r="H13" s="36">
        <f t="shared" si="5"/>
        <v>0</v>
      </c>
      <c r="I13" s="17"/>
      <c r="J13" s="17"/>
      <c r="K13" s="17"/>
      <c r="L13" s="17"/>
      <c r="M13" s="36">
        <f t="shared" si="6"/>
        <v>0</v>
      </c>
      <c r="N13" s="17"/>
      <c r="O13" s="17"/>
      <c r="P13" s="17"/>
      <c r="Q13" s="17"/>
      <c r="R13" s="36">
        <f t="shared" si="7"/>
        <v>0</v>
      </c>
      <c r="S13" s="17"/>
      <c r="T13" s="17"/>
      <c r="U13" s="17"/>
      <c r="V13" s="17"/>
      <c r="W13" s="36">
        <f t="shared" si="8"/>
        <v>0</v>
      </c>
      <c r="X13" s="4"/>
      <c r="Y13" s="4"/>
      <c r="Z13" s="4"/>
    </row>
    <row r="14" ht="12.75" customHeight="1">
      <c r="A14" s="15" t="s">
        <v>26</v>
      </c>
      <c r="B14" s="16" t="s">
        <v>27</v>
      </c>
      <c r="C14" s="35">
        <f t="shared" si="4"/>
        <v>0.237</v>
      </c>
      <c r="D14" s="17"/>
      <c r="E14" s="19">
        <v>0.079</v>
      </c>
      <c r="F14" s="19">
        <v>0.079</v>
      </c>
      <c r="G14" s="19">
        <v>0.079</v>
      </c>
      <c r="H14" s="36">
        <f t="shared" si="5"/>
        <v>0.237</v>
      </c>
      <c r="I14" s="17"/>
      <c r="J14" s="17"/>
      <c r="K14" s="17"/>
      <c r="L14" s="17"/>
      <c r="M14" s="36">
        <f t="shared" si="6"/>
        <v>0</v>
      </c>
      <c r="N14" s="17"/>
      <c r="O14" s="17"/>
      <c r="P14" s="17"/>
      <c r="Q14" s="17"/>
      <c r="R14" s="36">
        <f t="shared" si="7"/>
        <v>0</v>
      </c>
      <c r="S14" s="17"/>
      <c r="T14" s="17"/>
      <c r="U14" s="17"/>
      <c r="V14" s="17"/>
      <c r="W14" s="36">
        <f t="shared" si="8"/>
        <v>0</v>
      </c>
      <c r="X14" s="4"/>
      <c r="Y14" s="4"/>
      <c r="Z14" s="4"/>
    </row>
    <row r="15" ht="12.75" customHeight="1">
      <c r="A15" s="15" t="s">
        <v>28</v>
      </c>
      <c r="B15" s="16" t="s">
        <v>29</v>
      </c>
      <c r="C15" s="35">
        <f t="shared" si="4"/>
        <v>1.21</v>
      </c>
      <c r="D15" s="17"/>
      <c r="E15" s="19">
        <v>1.21</v>
      </c>
      <c r="F15" s="17"/>
      <c r="G15" s="17"/>
      <c r="H15" s="36">
        <f t="shared" si="5"/>
        <v>1.21</v>
      </c>
      <c r="I15" s="17"/>
      <c r="J15" s="17"/>
      <c r="K15" s="17"/>
      <c r="L15" s="17"/>
      <c r="M15" s="36">
        <f t="shared" si="6"/>
        <v>0</v>
      </c>
      <c r="N15" s="17"/>
      <c r="O15" s="17"/>
      <c r="P15" s="17"/>
      <c r="Q15" s="17"/>
      <c r="R15" s="36">
        <f t="shared" si="7"/>
        <v>0</v>
      </c>
      <c r="S15" s="17"/>
      <c r="T15" s="17"/>
      <c r="U15" s="17"/>
      <c r="V15" s="17"/>
      <c r="W15" s="36">
        <f t="shared" si="8"/>
        <v>0</v>
      </c>
      <c r="X15" s="4"/>
      <c r="Y15" s="4"/>
      <c r="Z15" s="4"/>
    </row>
    <row r="16" ht="12.75" customHeight="1">
      <c r="A16" s="15" t="s">
        <v>30</v>
      </c>
      <c r="B16" s="16" t="s">
        <v>31</v>
      </c>
      <c r="C16" s="35">
        <f t="shared" si="4"/>
        <v>0</v>
      </c>
      <c r="D16" s="17"/>
      <c r="E16" s="17"/>
      <c r="F16" s="17"/>
      <c r="G16" s="17"/>
      <c r="H16" s="36">
        <f t="shared" si="5"/>
        <v>0</v>
      </c>
      <c r="I16" s="17"/>
      <c r="J16" s="17"/>
      <c r="K16" s="17"/>
      <c r="L16" s="17"/>
      <c r="M16" s="36">
        <f t="shared" si="6"/>
        <v>0</v>
      </c>
      <c r="N16" s="17"/>
      <c r="O16" s="17"/>
      <c r="P16" s="17"/>
      <c r="Q16" s="17"/>
      <c r="R16" s="36">
        <f t="shared" si="7"/>
        <v>0</v>
      </c>
      <c r="S16" s="17"/>
      <c r="T16" s="17"/>
      <c r="U16" s="17"/>
      <c r="V16" s="17"/>
      <c r="W16" s="36">
        <f t="shared" si="8"/>
        <v>0</v>
      </c>
      <c r="X16" s="4"/>
      <c r="Y16" s="4"/>
      <c r="Z16" s="4"/>
    </row>
    <row r="17" ht="12.75" customHeight="1">
      <c r="A17" s="15" t="s">
        <v>32</v>
      </c>
      <c r="B17" s="16" t="s">
        <v>33</v>
      </c>
      <c r="C17" s="35">
        <f t="shared" si="4"/>
        <v>6.74</v>
      </c>
      <c r="D17" s="17"/>
      <c r="E17" s="19">
        <v>6.74</v>
      </c>
      <c r="F17" s="17"/>
      <c r="G17" s="17"/>
      <c r="H17" s="36">
        <f t="shared" si="5"/>
        <v>6.74</v>
      </c>
      <c r="I17" s="17"/>
      <c r="J17" s="17"/>
      <c r="K17" s="17"/>
      <c r="L17" s="17"/>
      <c r="M17" s="36">
        <f t="shared" si="6"/>
        <v>0</v>
      </c>
      <c r="N17" s="17"/>
      <c r="O17" s="17"/>
      <c r="P17" s="17"/>
      <c r="Q17" s="17"/>
      <c r="R17" s="36">
        <f t="shared" si="7"/>
        <v>0</v>
      </c>
      <c r="S17" s="17"/>
      <c r="T17" s="17"/>
      <c r="U17" s="17"/>
      <c r="V17" s="17"/>
      <c r="W17" s="36">
        <f t="shared" si="8"/>
        <v>0</v>
      </c>
      <c r="X17" s="4"/>
      <c r="Y17" s="4"/>
      <c r="Z17" s="4"/>
    </row>
    <row r="18" ht="12.75" customHeight="1">
      <c r="A18" s="15" t="s">
        <v>34</v>
      </c>
      <c r="B18" s="16" t="s">
        <v>35</v>
      </c>
      <c r="C18" s="35">
        <f t="shared" si="4"/>
        <v>0</v>
      </c>
      <c r="D18" s="17"/>
      <c r="E18" s="17"/>
      <c r="F18" s="17"/>
      <c r="G18" s="17"/>
      <c r="H18" s="36">
        <f t="shared" si="5"/>
        <v>0</v>
      </c>
      <c r="I18" s="17"/>
      <c r="J18" s="17"/>
      <c r="K18" s="17"/>
      <c r="L18" s="17"/>
      <c r="M18" s="36">
        <f t="shared" si="6"/>
        <v>0</v>
      </c>
      <c r="N18" s="17"/>
      <c r="O18" s="17"/>
      <c r="P18" s="17"/>
      <c r="Q18" s="17"/>
      <c r="R18" s="36">
        <f t="shared" si="7"/>
        <v>0</v>
      </c>
      <c r="S18" s="17"/>
      <c r="T18" s="17"/>
      <c r="U18" s="17"/>
      <c r="V18" s="17"/>
      <c r="W18" s="36">
        <f t="shared" si="8"/>
        <v>0</v>
      </c>
      <c r="X18" s="4"/>
      <c r="Y18" s="4"/>
      <c r="Z18" s="4"/>
    </row>
    <row r="19" ht="12.75" customHeight="1">
      <c r="A19" s="15" t="s">
        <v>36</v>
      </c>
      <c r="B19" s="16" t="s">
        <v>37</v>
      </c>
      <c r="C19" s="35">
        <f t="shared" si="4"/>
        <v>0</v>
      </c>
      <c r="D19" s="17"/>
      <c r="E19" s="17"/>
      <c r="F19" s="17"/>
      <c r="G19" s="17"/>
      <c r="H19" s="36">
        <f t="shared" si="5"/>
        <v>0</v>
      </c>
      <c r="I19" s="17"/>
      <c r="J19" s="17"/>
      <c r="K19" s="17"/>
      <c r="L19" s="17"/>
      <c r="M19" s="36">
        <f t="shared" si="6"/>
        <v>0</v>
      </c>
      <c r="N19" s="17"/>
      <c r="O19" s="17"/>
      <c r="P19" s="17"/>
      <c r="Q19" s="17"/>
      <c r="R19" s="36">
        <f t="shared" si="7"/>
        <v>0</v>
      </c>
      <c r="S19" s="17"/>
      <c r="T19" s="17"/>
      <c r="U19" s="17"/>
      <c r="V19" s="17"/>
      <c r="W19" s="36">
        <f t="shared" si="8"/>
        <v>0</v>
      </c>
      <c r="X19" s="4"/>
      <c r="Y19" s="4"/>
      <c r="Z19" s="4"/>
    </row>
    <row r="20" ht="12.75" customHeight="1">
      <c r="A20" s="15" t="s">
        <v>38</v>
      </c>
      <c r="B20" s="16" t="s">
        <v>39</v>
      </c>
      <c r="C20" s="35">
        <f t="shared" si="4"/>
        <v>0</v>
      </c>
      <c r="D20" s="17"/>
      <c r="E20" s="17"/>
      <c r="F20" s="17"/>
      <c r="G20" s="17"/>
      <c r="H20" s="36">
        <f t="shared" si="5"/>
        <v>0</v>
      </c>
      <c r="I20" s="17"/>
      <c r="J20" s="17"/>
      <c r="K20" s="17"/>
      <c r="L20" s="17"/>
      <c r="M20" s="36">
        <f t="shared" si="6"/>
        <v>0</v>
      </c>
      <c r="N20" s="17"/>
      <c r="O20" s="17"/>
      <c r="P20" s="17"/>
      <c r="Q20" s="17"/>
      <c r="R20" s="36">
        <f t="shared" si="7"/>
        <v>0</v>
      </c>
      <c r="S20" s="17"/>
      <c r="T20" s="17"/>
      <c r="U20" s="17"/>
      <c r="V20" s="17"/>
      <c r="W20" s="36">
        <f t="shared" si="8"/>
        <v>0</v>
      </c>
      <c r="X20" s="4"/>
      <c r="Y20" s="4"/>
      <c r="Z20" s="4"/>
    </row>
    <row r="21" ht="12.75" customHeight="1">
      <c r="A21" s="15" t="s">
        <v>40</v>
      </c>
      <c r="B21" s="16" t="s">
        <v>41</v>
      </c>
      <c r="C21" s="35">
        <f t="shared" si="4"/>
        <v>3.14</v>
      </c>
      <c r="D21" s="19">
        <v>3.14</v>
      </c>
      <c r="E21" s="17"/>
      <c r="F21" s="17"/>
      <c r="G21" s="17"/>
      <c r="H21" s="36">
        <f t="shared" si="5"/>
        <v>3.14</v>
      </c>
      <c r="I21" s="17"/>
      <c r="J21" s="17"/>
      <c r="K21" s="17"/>
      <c r="L21" s="17"/>
      <c r="M21" s="36">
        <f t="shared" si="6"/>
        <v>0</v>
      </c>
      <c r="N21" s="17"/>
      <c r="O21" s="17"/>
      <c r="P21" s="17"/>
      <c r="Q21" s="17"/>
      <c r="R21" s="36">
        <f t="shared" si="7"/>
        <v>0</v>
      </c>
      <c r="S21" s="17"/>
      <c r="T21" s="17"/>
      <c r="U21" s="17"/>
      <c r="V21" s="17"/>
      <c r="W21" s="36">
        <f t="shared" si="8"/>
        <v>0</v>
      </c>
      <c r="X21" s="4"/>
      <c r="Y21" s="4"/>
      <c r="Z21" s="4"/>
    </row>
    <row r="22" ht="12.75" customHeight="1">
      <c r="A22" s="15" t="s">
        <v>42</v>
      </c>
      <c r="B22" s="16" t="s">
        <v>43</v>
      </c>
      <c r="C22" s="35">
        <f t="shared" si="4"/>
        <v>0</v>
      </c>
      <c r="D22" s="17"/>
      <c r="E22" s="17"/>
      <c r="F22" s="17"/>
      <c r="G22" s="17"/>
      <c r="H22" s="36">
        <f t="shared" si="5"/>
        <v>0</v>
      </c>
      <c r="I22" s="17"/>
      <c r="J22" s="17"/>
      <c r="K22" s="17"/>
      <c r="L22" s="17"/>
      <c r="M22" s="36">
        <f t="shared" si="6"/>
        <v>0</v>
      </c>
      <c r="N22" s="17"/>
      <c r="O22" s="17"/>
      <c r="P22" s="17"/>
      <c r="Q22" s="17"/>
      <c r="R22" s="36">
        <f t="shared" si="7"/>
        <v>0</v>
      </c>
      <c r="S22" s="17"/>
      <c r="T22" s="17"/>
      <c r="U22" s="17"/>
      <c r="V22" s="17"/>
      <c r="W22" s="36">
        <f t="shared" si="8"/>
        <v>0</v>
      </c>
      <c r="X22" s="4"/>
      <c r="Y22" s="4"/>
      <c r="Z22" s="4"/>
    </row>
    <row r="23" ht="12.75" customHeight="1">
      <c r="A23" s="15" t="s">
        <v>44</v>
      </c>
      <c r="B23" s="16" t="s">
        <v>45</v>
      </c>
      <c r="C23" s="35">
        <f t="shared" si="4"/>
        <v>31.65</v>
      </c>
      <c r="D23" s="17"/>
      <c r="E23" s="17"/>
      <c r="F23" s="17"/>
      <c r="G23" s="17"/>
      <c r="H23" s="36">
        <f t="shared" si="5"/>
        <v>0</v>
      </c>
      <c r="I23" s="17"/>
      <c r="J23" s="19">
        <v>10.55</v>
      </c>
      <c r="K23" s="17"/>
      <c r="L23" s="17"/>
      <c r="M23" s="36">
        <f t="shared" si="6"/>
        <v>10.55</v>
      </c>
      <c r="N23" s="17"/>
      <c r="O23" s="19">
        <v>12.66</v>
      </c>
      <c r="P23" s="17"/>
      <c r="Q23" s="17"/>
      <c r="R23" s="36">
        <f t="shared" si="7"/>
        <v>12.66</v>
      </c>
      <c r="S23" s="17"/>
      <c r="T23" s="19">
        <v>8.44</v>
      </c>
      <c r="U23" s="17"/>
      <c r="V23" s="17"/>
      <c r="W23" s="36">
        <f t="shared" si="8"/>
        <v>8.44</v>
      </c>
      <c r="X23" s="4"/>
      <c r="Y23" s="4"/>
      <c r="Z23" s="4"/>
    </row>
    <row r="24" ht="12.75" customHeight="1">
      <c r="A24" s="12" t="s">
        <v>46</v>
      </c>
      <c r="B24" s="13" t="s">
        <v>47</v>
      </c>
      <c r="C24" s="14">
        <f t="shared" ref="C24:W24" si="9">SUM(C25:C26)</f>
        <v>0</v>
      </c>
      <c r="D24" s="14">
        <f t="shared" si="9"/>
        <v>0</v>
      </c>
      <c r="E24" s="14">
        <f t="shared" si="9"/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9"/>
        <v>0</v>
      </c>
      <c r="O24" s="14">
        <f t="shared" si="9"/>
        <v>0</v>
      </c>
      <c r="P24" s="14">
        <f t="shared" si="9"/>
        <v>0</v>
      </c>
      <c r="Q24" s="14">
        <f t="shared" si="9"/>
        <v>0</v>
      </c>
      <c r="R24" s="14">
        <f t="shared" si="9"/>
        <v>0</v>
      </c>
      <c r="S24" s="14">
        <f t="shared" si="9"/>
        <v>0</v>
      </c>
      <c r="T24" s="14">
        <f t="shared" si="9"/>
        <v>0</v>
      </c>
      <c r="U24" s="14">
        <f t="shared" si="9"/>
        <v>0</v>
      </c>
      <c r="V24" s="14">
        <f t="shared" si="9"/>
        <v>0</v>
      </c>
      <c r="W24" s="14">
        <f t="shared" si="9"/>
        <v>0</v>
      </c>
      <c r="X24" s="4"/>
      <c r="Y24" s="4"/>
      <c r="Z24" s="4"/>
    </row>
    <row r="25" ht="12.75" customHeight="1">
      <c r="A25" s="15" t="s">
        <v>48</v>
      </c>
      <c r="B25" s="16" t="s">
        <v>49</v>
      </c>
      <c r="C25" s="35">
        <f t="shared" ref="C25:C26" si="10">H25+M25+R25+W25</f>
        <v>0</v>
      </c>
      <c r="D25" s="17"/>
      <c r="E25" s="17"/>
      <c r="F25" s="17"/>
      <c r="G25" s="17"/>
      <c r="H25" s="36">
        <f t="shared" ref="H25:H26" si="11">SUM(D25:G25)</f>
        <v>0</v>
      </c>
      <c r="I25" s="17"/>
      <c r="J25" s="17"/>
      <c r="K25" s="17"/>
      <c r="L25" s="17"/>
      <c r="M25" s="36">
        <f t="shared" ref="M25:M26" si="12">SUM(I25:L25)</f>
        <v>0</v>
      </c>
      <c r="N25" s="17"/>
      <c r="O25" s="17"/>
      <c r="P25" s="17"/>
      <c r="Q25" s="17"/>
      <c r="R25" s="36">
        <f t="shared" ref="R25:R26" si="13">SUM(N25:Q25)</f>
        <v>0</v>
      </c>
      <c r="S25" s="17"/>
      <c r="T25" s="17"/>
      <c r="U25" s="17"/>
      <c r="V25" s="17"/>
      <c r="W25" s="36">
        <f t="shared" ref="W25:W26" si="14">SUM(S25:V25)</f>
        <v>0</v>
      </c>
      <c r="X25" s="4"/>
      <c r="Y25" s="4"/>
      <c r="Z25" s="4"/>
    </row>
    <row r="26" ht="12.75" customHeight="1">
      <c r="A26" s="15" t="s">
        <v>50</v>
      </c>
      <c r="B26" s="16" t="s">
        <v>51</v>
      </c>
      <c r="C26" s="35">
        <f t="shared" si="10"/>
        <v>0</v>
      </c>
      <c r="D26" s="17"/>
      <c r="E26" s="17"/>
      <c r="F26" s="17"/>
      <c r="G26" s="17"/>
      <c r="H26" s="36">
        <f t="shared" si="11"/>
        <v>0</v>
      </c>
      <c r="I26" s="17"/>
      <c r="J26" s="17"/>
      <c r="K26" s="17"/>
      <c r="L26" s="17"/>
      <c r="M26" s="36">
        <f t="shared" si="12"/>
        <v>0</v>
      </c>
      <c r="N26" s="17"/>
      <c r="O26" s="17"/>
      <c r="P26" s="17"/>
      <c r="Q26" s="17"/>
      <c r="R26" s="36">
        <f t="shared" si="13"/>
        <v>0</v>
      </c>
      <c r="S26" s="17"/>
      <c r="T26" s="17"/>
      <c r="U26" s="17"/>
      <c r="V26" s="17"/>
      <c r="W26" s="36">
        <f t="shared" si="14"/>
        <v>0</v>
      </c>
      <c r="X26" s="4"/>
      <c r="Y26" s="4"/>
      <c r="Z26" s="4"/>
    </row>
    <row r="27" ht="12.75" customHeight="1">
      <c r="A27" s="12" t="s">
        <v>52</v>
      </c>
      <c r="B27" s="13" t="s">
        <v>53</v>
      </c>
      <c r="C27" s="14">
        <f t="shared" ref="C27:W27" si="15">SUM(C28:C38)</f>
        <v>33.7255</v>
      </c>
      <c r="D27" s="14">
        <f t="shared" si="15"/>
        <v>0</v>
      </c>
      <c r="E27" s="14">
        <f t="shared" si="15"/>
        <v>13.5885</v>
      </c>
      <c r="F27" s="14">
        <f t="shared" si="15"/>
        <v>6.87725</v>
      </c>
      <c r="G27" s="14">
        <f t="shared" si="15"/>
        <v>6.82725</v>
      </c>
      <c r="H27" s="14">
        <f t="shared" si="15"/>
        <v>27.293</v>
      </c>
      <c r="I27" s="14">
        <f t="shared" si="15"/>
        <v>0</v>
      </c>
      <c r="J27" s="14">
        <f t="shared" si="15"/>
        <v>1.835</v>
      </c>
      <c r="K27" s="14">
        <f t="shared" si="15"/>
        <v>0.918</v>
      </c>
      <c r="L27" s="14">
        <f t="shared" si="15"/>
        <v>0.918</v>
      </c>
      <c r="M27" s="14">
        <f t="shared" si="15"/>
        <v>3.671</v>
      </c>
      <c r="N27" s="14">
        <f t="shared" si="15"/>
        <v>0</v>
      </c>
      <c r="O27" s="14">
        <f t="shared" si="15"/>
        <v>1.26925</v>
      </c>
      <c r="P27" s="14">
        <f t="shared" si="15"/>
        <v>0.632125</v>
      </c>
      <c r="Q27" s="14">
        <f t="shared" si="15"/>
        <v>0.632125</v>
      </c>
      <c r="R27" s="14">
        <f t="shared" si="15"/>
        <v>2.5335</v>
      </c>
      <c r="S27" s="14">
        <f t="shared" si="15"/>
        <v>0</v>
      </c>
      <c r="T27" s="14">
        <f t="shared" si="15"/>
        <v>0.114</v>
      </c>
      <c r="U27" s="14">
        <f t="shared" si="15"/>
        <v>0.057</v>
      </c>
      <c r="V27" s="14">
        <f t="shared" si="15"/>
        <v>0.057</v>
      </c>
      <c r="W27" s="14">
        <f t="shared" si="15"/>
        <v>0.228</v>
      </c>
      <c r="X27" s="4"/>
      <c r="Y27" s="4"/>
      <c r="Z27" s="4"/>
    </row>
    <row r="28" ht="12.75" customHeight="1">
      <c r="A28" s="15" t="s">
        <v>54</v>
      </c>
      <c r="B28" s="16" t="s">
        <v>55</v>
      </c>
      <c r="C28" s="35">
        <f t="shared" ref="C28:C38" si="16">H28+M28+R28+W28</f>
        <v>0</v>
      </c>
      <c r="D28" s="17"/>
      <c r="E28" s="17"/>
      <c r="F28" s="17"/>
      <c r="G28" s="17"/>
      <c r="H28" s="36">
        <f t="shared" ref="H28:H38" si="17">SUM(D28:G28)</f>
        <v>0</v>
      </c>
      <c r="I28" s="17"/>
      <c r="J28" s="17"/>
      <c r="K28" s="17"/>
      <c r="L28" s="17"/>
      <c r="M28" s="36">
        <f t="shared" ref="M28:M38" si="18">SUM(I28:L28)</f>
        <v>0</v>
      </c>
      <c r="N28" s="17"/>
      <c r="O28" s="17"/>
      <c r="P28" s="17"/>
      <c r="Q28" s="17"/>
      <c r="R28" s="36">
        <f t="shared" ref="R28:R38" si="19">SUM(N28:Q28)</f>
        <v>0</v>
      </c>
      <c r="S28" s="17"/>
      <c r="T28" s="17"/>
      <c r="U28" s="17"/>
      <c r="V28" s="17"/>
      <c r="W28" s="36">
        <f t="shared" ref="W28:W38" si="20">SUM(S28:V28)</f>
        <v>0</v>
      </c>
      <c r="X28" s="4"/>
      <c r="Y28" s="4"/>
      <c r="Z28" s="4"/>
    </row>
    <row r="29" ht="12.75" customHeight="1">
      <c r="A29" s="15" t="s">
        <v>56</v>
      </c>
      <c r="B29" s="16" t="s">
        <v>57</v>
      </c>
      <c r="C29" s="35">
        <f t="shared" si="16"/>
        <v>0</v>
      </c>
      <c r="D29" s="17"/>
      <c r="E29" s="17"/>
      <c r="F29" s="17"/>
      <c r="G29" s="17"/>
      <c r="H29" s="36">
        <f t="shared" si="17"/>
        <v>0</v>
      </c>
      <c r="I29" s="17"/>
      <c r="J29" s="17"/>
      <c r="K29" s="17"/>
      <c r="L29" s="17"/>
      <c r="M29" s="36">
        <f t="shared" si="18"/>
        <v>0</v>
      </c>
      <c r="N29" s="17"/>
      <c r="O29" s="17"/>
      <c r="P29" s="17"/>
      <c r="Q29" s="17"/>
      <c r="R29" s="36">
        <f t="shared" si="19"/>
        <v>0</v>
      </c>
      <c r="S29" s="17"/>
      <c r="T29" s="17"/>
      <c r="U29" s="17"/>
      <c r="V29" s="17"/>
      <c r="W29" s="36">
        <f t="shared" si="20"/>
        <v>0</v>
      </c>
      <c r="X29" s="4"/>
      <c r="Y29" s="4"/>
      <c r="Z29" s="4"/>
    </row>
    <row r="30" ht="12.75" customHeight="1">
      <c r="A30" s="15" t="s">
        <v>58</v>
      </c>
      <c r="B30" s="16" t="s">
        <v>59</v>
      </c>
      <c r="C30" s="35">
        <f t="shared" si="16"/>
        <v>0</v>
      </c>
      <c r="D30" s="17"/>
      <c r="E30" s="17"/>
      <c r="F30" s="17"/>
      <c r="G30" s="17"/>
      <c r="H30" s="36">
        <f t="shared" si="17"/>
        <v>0</v>
      </c>
      <c r="I30" s="17"/>
      <c r="J30" s="17"/>
      <c r="K30" s="17"/>
      <c r="L30" s="17"/>
      <c r="M30" s="36">
        <f t="shared" si="18"/>
        <v>0</v>
      </c>
      <c r="N30" s="17"/>
      <c r="O30" s="17"/>
      <c r="P30" s="17"/>
      <c r="Q30" s="17"/>
      <c r="R30" s="36">
        <f t="shared" si="19"/>
        <v>0</v>
      </c>
      <c r="S30" s="17"/>
      <c r="T30" s="17"/>
      <c r="U30" s="17"/>
      <c r="V30" s="17"/>
      <c r="W30" s="36">
        <f t="shared" si="20"/>
        <v>0</v>
      </c>
      <c r="X30" s="4"/>
      <c r="Y30" s="4"/>
      <c r="Z30" s="4"/>
    </row>
    <row r="31" ht="12.75" customHeight="1">
      <c r="A31" s="15" t="s">
        <v>60</v>
      </c>
      <c r="B31" s="16" t="s">
        <v>61</v>
      </c>
      <c r="C31" s="35">
        <f t="shared" si="16"/>
        <v>18.49</v>
      </c>
      <c r="D31" s="17"/>
      <c r="E31" s="19">
        <v>6.9</v>
      </c>
      <c r="F31" s="19">
        <v>3.45</v>
      </c>
      <c r="G31" s="19">
        <v>3.45</v>
      </c>
      <c r="H31" s="36">
        <f t="shared" si="17"/>
        <v>13.8</v>
      </c>
      <c r="I31" s="17"/>
      <c r="J31" s="19">
        <v>1.175</v>
      </c>
      <c r="K31" s="19">
        <v>0.585</v>
      </c>
      <c r="L31" s="19">
        <v>0.585</v>
      </c>
      <c r="M31" s="36">
        <f t="shared" si="18"/>
        <v>2.345</v>
      </c>
      <c r="N31" s="17"/>
      <c r="O31" s="19">
        <v>1.175</v>
      </c>
      <c r="P31" s="19">
        <v>0.585</v>
      </c>
      <c r="Q31" s="19">
        <v>0.585</v>
      </c>
      <c r="R31" s="36">
        <f t="shared" si="19"/>
        <v>2.345</v>
      </c>
      <c r="S31" s="17"/>
      <c r="T31" s="17"/>
      <c r="U31" s="17"/>
      <c r="V31" s="17"/>
      <c r="W31" s="36">
        <f t="shared" si="20"/>
        <v>0</v>
      </c>
      <c r="X31" s="4"/>
      <c r="Y31" s="4"/>
      <c r="Z31" s="4"/>
    </row>
    <row r="32" ht="12.75" customHeight="1">
      <c r="A32" s="15" t="s">
        <v>62</v>
      </c>
      <c r="B32" s="16" t="s">
        <v>63</v>
      </c>
      <c r="C32" s="35">
        <f t="shared" si="16"/>
        <v>1.9405</v>
      </c>
      <c r="D32" s="17"/>
      <c r="E32" s="19">
        <v>0.066</v>
      </c>
      <c r="F32" s="19">
        <v>0.066</v>
      </c>
      <c r="G32" s="19">
        <v>0.066</v>
      </c>
      <c r="H32" s="36">
        <f t="shared" si="17"/>
        <v>0.198</v>
      </c>
      <c r="I32" s="17"/>
      <c r="J32" s="19">
        <v>0.66</v>
      </c>
      <c r="K32" s="19">
        <v>0.333</v>
      </c>
      <c r="L32" s="19">
        <v>0.333</v>
      </c>
      <c r="M32" s="36">
        <f t="shared" si="18"/>
        <v>1.326</v>
      </c>
      <c r="N32" s="17"/>
      <c r="O32" s="19">
        <v>0.09425</v>
      </c>
      <c r="P32" s="19">
        <v>0.047125</v>
      </c>
      <c r="Q32" s="19">
        <v>0.047125</v>
      </c>
      <c r="R32" s="36">
        <f t="shared" si="19"/>
        <v>0.1885</v>
      </c>
      <c r="S32" s="17"/>
      <c r="T32" s="19">
        <v>0.114</v>
      </c>
      <c r="U32" s="19">
        <v>0.057</v>
      </c>
      <c r="V32" s="19">
        <v>0.057</v>
      </c>
      <c r="W32" s="36">
        <f t="shared" si="20"/>
        <v>0.228</v>
      </c>
      <c r="X32" s="4"/>
      <c r="Y32" s="4"/>
      <c r="Z32" s="4"/>
    </row>
    <row r="33" ht="12.75" customHeight="1">
      <c r="A33" s="15" t="s">
        <v>64</v>
      </c>
      <c r="B33" s="16" t="s">
        <v>65</v>
      </c>
      <c r="C33" s="35">
        <f t="shared" si="16"/>
        <v>0.05</v>
      </c>
      <c r="D33" s="17"/>
      <c r="E33" s="17"/>
      <c r="F33" s="19">
        <v>0.05</v>
      </c>
      <c r="G33" s="17"/>
      <c r="H33" s="36">
        <f t="shared" si="17"/>
        <v>0.05</v>
      </c>
      <c r="I33" s="17"/>
      <c r="J33" s="17"/>
      <c r="K33" s="17"/>
      <c r="L33" s="17"/>
      <c r="M33" s="36">
        <f t="shared" si="18"/>
        <v>0</v>
      </c>
      <c r="N33" s="17"/>
      <c r="O33" s="17"/>
      <c r="P33" s="17"/>
      <c r="Q33" s="17"/>
      <c r="R33" s="36">
        <f t="shared" si="19"/>
        <v>0</v>
      </c>
      <c r="S33" s="17"/>
      <c r="T33" s="17"/>
      <c r="U33" s="17"/>
      <c r="V33" s="17"/>
      <c r="W33" s="36">
        <f t="shared" si="20"/>
        <v>0</v>
      </c>
      <c r="X33" s="4"/>
      <c r="Y33" s="4"/>
      <c r="Z33" s="4"/>
    </row>
    <row r="34" ht="12.75" customHeight="1">
      <c r="A34" s="15" t="s">
        <v>66</v>
      </c>
      <c r="B34" s="16" t="s">
        <v>67</v>
      </c>
      <c r="C34" s="35">
        <f t="shared" si="16"/>
        <v>0</v>
      </c>
      <c r="D34" s="17"/>
      <c r="E34" s="17"/>
      <c r="F34" s="17"/>
      <c r="G34" s="17"/>
      <c r="H34" s="36">
        <f t="shared" si="17"/>
        <v>0</v>
      </c>
      <c r="I34" s="17"/>
      <c r="J34" s="17"/>
      <c r="K34" s="17"/>
      <c r="L34" s="17"/>
      <c r="M34" s="36">
        <f t="shared" si="18"/>
        <v>0</v>
      </c>
      <c r="N34" s="17"/>
      <c r="O34" s="17"/>
      <c r="P34" s="17"/>
      <c r="Q34" s="17"/>
      <c r="R34" s="36">
        <f t="shared" si="19"/>
        <v>0</v>
      </c>
      <c r="S34" s="17"/>
      <c r="T34" s="17"/>
      <c r="U34" s="17"/>
      <c r="V34" s="17"/>
      <c r="W34" s="36">
        <f t="shared" si="20"/>
        <v>0</v>
      </c>
      <c r="X34" s="4"/>
      <c r="Y34" s="4"/>
      <c r="Z34" s="4"/>
    </row>
    <row r="35" ht="12.75" customHeight="1">
      <c r="A35" s="15" t="s">
        <v>68</v>
      </c>
      <c r="B35" s="16" t="s">
        <v>17</v>
      </c>
      <c r="C35" s="35">
        <f t="shared" si="16"/>
        <v>4.415</v>
      </c>
      <c r="D35" s="17"/>
      <c r="E35" s="19">
        <v>2.2075</v>
      </c>
      <c r="F35" s="19">
        <v>1.10375</v>
      </c>
      <c r="G35" s="19">
        <v>1.10375</v>
      </c>
      <c r="H35" s="36">
        <f t="shared" si="17"/>
        <v>4.415</v>
      </c>
      <c r="I35" s="17"/>
      <c r="J35" s="17"/>
      <c r="K35" s="17"/>
      <c r="L35" s="17"/>
      <c r="M35" s="36">
        <f t="shared" si="18"/>
        <v>0</v>
      </c>
      <c r="N35" s="17"/>
      <c r="O35" s="17"/>
      <c r="P35" s="17"/>
      <c r="Q35" s="17"/>
      <c r="R35" s="36">
        <f t="shared" si="19"/>
        <v>0</v>
      </c>
      <c r="S35" s="17"/>
      <c r="T35" s="17"/>
      <c r="U35" s="17"/>
      <c r="V35" s="17"/>
      <c r="W35" s="36">
        <f t="shared" si="20"/>
        <v>0</v>
      </c>
      <c r="X35" s="4"/>
      <c r="Y35" s="4"/>
      <c r="Z35" s="4"/>
    </row>
    <row r="36" ht="12.75" customHeight="1">
      <c r="A36" s="15" t="s">
        <v>69</v>
      </c>
      <c r="B36" s="16" t="s">
        <v>19</v>
      </c>
      <c r="C36" s="35">
        <f t="shared" si="16"/>
        <v>8.83</v>
      </c>
      <c r="D36" s="17"/>
      <c r="E36" s="19">
        <v>4.415</v>
      </c>
      <c r="F36" s="19">
        <v>2.2075</v>
      </c>
      <c r="G36" s="19">
        <v>2.2075</v>
      </c>
      <c r="H36" s="36">
        <f t="shared" si="17"/>
        <v>8.83</v>
      </c>
      <c r="I36" s="17"/>
      <c r="J36" s="17"/>
      <c r="K36" s="17"/>
      <c r="L36" s="17"/>
      <c r="M36" s="36">
        <f t="shared" si="18"/>
        <v>0</v>
      </c>
      <c r="N36" s="17"/>
      <c r="O36" s="17"/>
      <c r="P36" s="17"/>
      <c r="Q36" s="17"/>
      <c r="R36" s="36">
        <f t="shared" si="19"/>
        <v>0</v>
      </c>
      <c r="S36" s="17"/>
      <c r="T36" s="17"/>
      <c r="U36" s="17"/>
      <c r="V36" s="17"/>
      <c r="W36" s="36">
        <f t="shared" si="20"/>
        <v>0</v>
      </c>
      <c r="X36" s="4"/>
      <c r="Y36" s="4"/>
      <c r="Z36" s="4"/>
    </row>
    <row r="37" ht="12.75" customHeight="1">
      <c r="A37" s="15" t="s">
        <v>70</v>
      </c>
      <c r="B37" s="16" t="s">
        <v>71</v>
      </c>
      <c r="C37" s="35">
        <f t="shared" si="16"/>
        <v>0</v>
      </c>
      <c r="D37" s="17"/>
      <c r="E37" s="17"/>
      <c r="F37" s="17"/>
      <c r="G37" s="17"/>
      <c r="H37" s="36">
        <f t="shared" si="17"/>
        <v>0</v>
      </c>
      <c r="I37" s="17"/>
      <c r="J37" s="17"/>
      <c r="K37" s="17"/>
      <c r="L37" s="17"/>
      <c r="M37" s="36">
        <f t="shared" si="18"/>
        <v>0</v>
      </c>
      <c r="N37" s="17"/>
      <c r="O37" s="17"/>
      <c r="P37" s="17"/>
      <c r="Q37" s="17"/>
      <c r="R37" s="36">
        <f t="shared" si="19"/>
        <v>0</v>
      </c>
      <c r="S37" s="17"/>
      <c r="T37" s="17"/>
      <c r="U37" s="17"/>
      <c r="V37" s="17"/>
      <c r="W37" s="36">
        <f t="shared" si="20"/>
        <v>0</v>
      </c>
      <c r="X37" s="4"/>
      <c r="Y37" s="4"/>
      <c r="Z37" s="4"/>
    </row>
    <row r="38" ht="12.75" customHeight="1">
      <c r="A38" s="15" t="s">
        <v>72</v>
      </c>
      <c r="B38" s="16" t="s">
        <v>45</v>
      </c>
      <c r="C38" s="35">
        <f t="shared" si="16"/>
        <v>0</v>
      </c>
      <c r="D38" s="17"/>
      <c r="E38" s="17"/>
      <c r="F38" s="17"/>
      <c r="G38" s="17"/>
      <c r="H38" s="36">
        <f t="shared" si="17"/>
        <v>0</v>
      </c>
      <c r="I38" s="17"/>
      <c r="J38" s="17"/>
      <c r="K38" s="17"/>
      <c r="L38" s="17"/>
      <c r="M38" s="36">
        <f t="shared" si="18"/>
        <v>0</v>
      </c>
      <c r="N38" s="17"/>
      <c r="O38" s="17"/>
      <c r="P38" s="17"/>
      <c r="Q38" s="17"/>
      <c r="R38" s="36">
        <f t="shared" si="19"/>
        <v>0</v>
      </c>
      <c r="S38" s="17"/>
      <c r="T38" s="17"/>
      <c r="U38" s="17"/>
      <c r="V38" s="17"/>
      <c r="W38" s="36">
        <f t="shared" si="20"/>
        <v>0</v>
      </c>
      <c r="X38" s="4"/>
      <c r="Y38" s="4"/>
      <c r="Z38" s="4"/>
    </row>
    <row r="39" ht="12.75" customHeight="1">
      <c r="A39" s="12" t="s">
        <v>73</v>
      </c>
      <c r="B39" s="13" t="s">
        <v>74</v>
      </c>
      <c r="C39" s="14">
        <f t="shared" ref="C39:W39" si="21">SUM(C40:C42)</f>
        <v>12.6149</v>
      </c>
      <c r="D39" s="14">
        <f t="shared" si="21"/>
        <v>2.857475</v>
      </c>
      <c r="E39" s="14">
        <f t="shared" si="21"/>
        <v>2.857475</v>
      </c>
      <c r="F39" s="14">
        <f t="shared" si="21"/>
        <v>2.857475</v>
      </c>
      <c r="G39" s="14">
        <f t="shared" si="21"/>
        <v>2.857475</v>
      </c>
      <c r="H39" s="14">
        <f t="shared" si="21"/>
        <v>11.4299</v>
      </c>
      <c r="I39" s="14">
        <f t="shared" si="21"/>
        <v>0.105</v>
      </c>
      <c r="J39" s="14">
        <f t="shared" si="21"/>
        <v>0.105</v>
      </c>
      <c r="K39" s="14">
        <f t="shared" si="21"/>
        <v>0.105</v>
      </c>
      <c r="L39" s="14">
        <f t="shared" si="21"/>
        <v>0.105</v>
      </c>
      <c r="M39" s="14">
        <f t="shared" si="21"/>
        <v>0.42</v>
      </c>
      <c r="N39" s="14">
        <f t="shared" si="21"/>
        <v>0.0975</v>
      </c>
      <c r="O39" s="14">
        <f t="shared" si="21"/>
        <v>0.0975</v>
      </c>
      <c r="P39" s="14">
        <f t="shared" si="21"/>
        <v>0.0975</v>
      </c>
      <c r="Q39" s="14">
        <f t="shared" si="21"/>
        <v>0.0975</v>
      </c>
      <c r="R39" s="14">
        <f t="shared" si="21"/>
        <v>0.39</v>
      </c>
      <c r="S39" s="14">
        <f t="shared" si="21"/>
        <v>0.09375</v>
      </c>
      <c r="T39" s="14">
        <f t="shared" si="21"/>
        <v>0.09375</v>
      </c>
      <c r="U39" s="14">
        <f t="shared" si="21"/>
        <v>0.09375</v>
      </c>
      <c r="V39" s="14">
        <f t="shared" si="21"/>
        <v>0.09375</v>
      </c>
      <c r="W39" s="14">
        <f t="shared" si="21"/>
        <v>0.375</v>
      </c>
      <c r="X39" s="4"/>
      <c r="Y39" s="4"/>
      <c r="Z39" s="4"/>
    </row>
    <row r="40" ht="12.75" customHeight="1">
      <c r="A40" s="15">
        <v>32.0</v>
      </c>
      <c r="B40" s="16" t="s">
        <v>75</v>
      </c>
      <c r="C40" s="35">
        <f t="shared" ref="C40:C42" si="22">H40+M40+R40+W40</f>
        <v>12.6149</v>
      </c>
      <c r="D40" s="41">
        <v>2.857475</v>
      </c>
      <c r="E40" s="41">
        <v>2.857475</v>
      </c>
      <c r="F40" s="41">
        <v>2.857475</v>
      </c>
      <c r="G40" s="41">
        <v>2.857475</v>
      </c>
      <c r="H40" s="36">
        <f t="shared" ref="H40:H42" si="23">SUM(D40:G40)</f>
        <v>11.4299</v>
      </c>
      <c r="I40" s="27">
        <v>0.105</v>
      </c>
      <c r="J40" s="27">
        <v>0.105</v>
      </c>
      <c r="K40" s="27">
        <v>0.105</v>
      </c>
      <c r="L40" s="27">
        <v>0.105</v>
      </c>
      <c r="M40" s="36">
        <f t="shared" ref="M40:M42" si="24">SUM(I40:L40)</f>
        <v>0.42</v>
      </c>
      <c r="N40" s="27">
        <v>0.0975</v>
      </c>
      <c r="O40" s="27">
        <v>0.0975</v>
      </c>
      <c r="P40" s="27">
        <v>0.0975</v>
      </c>
      <c r="Q40" s="27">
        <v>0.0975</v>
      </c>
      <c r="R40" s="36">
        <f t="shared" ref="R40:R42" si="25">SUM(N40:Q40)</f>
        <v>0.39</v>
      </c>
      <c r="S40" s="40">
        <v>0.09375</v>
      </c>
      <c r="T40" s="40">
        <v>0.09375</v>
      </c>
      <c r="U40" s="40">
        <v>0.09375</v>
      </c>
      <c r="V40" s="40">
        <v>0.09375</v>
      </c>
      <c r="W40" s="36">
        <f t="shared" ref="W40:W42" si="26">SUM(S40:V40)</f>
        <v>0.375</v>
      </c>
      <c r="X40" s="4"/>
      <c r="Y40" s="4"/>
      <c r="Z40" s="4"/>
    </row>
    <row r="41" ht="12.75" customHeight="1">
      <c r="A41" s="15">
        <v>33.0</v>
      </c>
      <c r="B41" s="16" t="s">
        <v>76</v>
      </c>
      <c r="C41" s="35">
        <f t="shared" si="22"/>
        <v>0</v>
      </c>
      <c r="D41" s="17"/>
      <c r="E41" s="17"/>
      <c r="F41" s="17"/>
      <c r="G41" s="17"/>
      <c r="H41" s="36">
        <f t="shared" si="23"/>
        <v>0</v>
      </c>
      <c r="I41" s="17"/>
      <c r="J41" s="17"/>
      <c r="K41" s="17"/>
      <c r="L41" s="17"/>
      <c r="M41" s="36">
        <f t="shared" si="24"/>
        <v>0</v>
      </c>
      <c r="N41" s="17"/>
      <c r="O41" s="17"/>
      <c r="P41" s="17"/>
      <c r="Q41" s="17"/>
      <c r="R41" s="36">
        <f t="shared" si="25"/>
        <v>0</v>
      </c>
      <c r="S41" s="17"/>
      <c r="T41" s="17"/>
      <c r="U41" s="17"/>
      <c r="V41" s="17"/>
      <c r="W41" s="36">
        <f t="shared" si="26"/>
        <v>0</v>
      </c>
      <c r="X41" s="4"/>
      <c r="Y41" s="4"/>
      <c r="Z41" s="4"/>
    </row>
    <row r="42" ht="12.75" customHeight="1">
      <c r="A42" s="15">
        <v>34.0</v>
      </c>
      <c r="B42" s="16" t="s">
        <v>77</v>
      </c>
      <c r="C42" s="35">
        <f t="shared" si="22"/>
        <v>0</v>
      </c>
      <c r="D42" s="17"/>
      <c r="E42" s="17"/>
      <c r="F42" s="17"/>
      <c r="G42" s="17"/>
      <c r="H42" s="36">
        <f t="shared" si="23"/>
        <v>0</v>
      </c>
      <c r="I42" s="17"/>
      <c r="J42" s="17"/>
      <c r="K42" s="17"/>
      <c r="L42" s="17"/>
      <c r="M42" s="36">
        <f t="shared" si="24"/>
        <v>0</v>
      </c>
      <c r="N42" s="17"/>
      <c r="O42" s="17"/>
      <c r="P42" s="17"/>
      <c r="Q42" s="17"/>
      <c r="R42" s="36">
        <f t="shared" si="25"/>
        <v>0</v>
      </c>
      <c r="S42" s="17"/>
      <c r="T42" s="17"/>
      <c r="U42" s="17"/>
      <c r="V42" s="17"/>
      <c r="W42" s="36">
        <f t="shared" si="26"/>
        <v>0</v>
      </c>
      <c r="X42" s="4"/>
      <c r="Y42" s="4"/>
      <c r="Z42" s="4"/>
    </row>
    <row r="43" ht="12.75" customHeight="1">
      <c r="A43" s="12" t="s">
        <v>78</v>
      </c>
      <c r="B43" s="13" t="s">
        <v>79</v>
      </c>
      <c r="C43" s="14">
        <f t="shared" ref="C43:W43" si="27">SUM(C44:C50)</f>
        <v>0</v>
      </c>
      <c r="D43" s="14">
        <f t="shared" si="27"/>
        <v>0</v>
      </c>
      <c r="E43" s="14">
        <f t="shared" si="27"/>
        <v>0</v>
      </c>
      <c r="F43" s="14">
        <f t="shared" si="27"/>
        <v>0</v>
      </c>
      <c r="G43" s="14">
        <f t="shared" si="27"/>
        <v>0</v>
      </c>
      <c r="H43" s="14">
        <f t="shared" si="27"/>
        <v>0</v>
      </c>
      <c r="I43" s="14">
        <f t="shared" si="27"/>
        <v>0</v>
      </c>
      <c r="J43" s="14">
        <f t="shared" si="27"/>
        <v>0</v>
      </c>
      <c r="K43" s="14">
        <f t="shared" si="27"/>
        <v>0</v>
      </c>
      <c r="L43" s="14">
        <f t="shared" si="27"/>
        <v>0</v>
      </c>
      <c r="M43" s="14">
        <f t="shared" si="27"/>
        <v>0</v>
      </c>
      <c r="N43" s="14">
        <f t="shared" si="27"/>
        <v>0</v>
      </c>
      <c r="O43" s="14">
        <f t="shared" si="27"/>
        <v>0</v>
      </c>
      <c r="P43" s="14">
        <f t="shared" si="27"/>
        <v>0</v>
      </c>
      <c r="Q43" s="14">
        <f t="shared" si="27"/>
        <v>0</v>
      </c>
      <c r="R43" s="14">
        <f t="shared" si="27"/>
        <v>0</v>
      </c>
      <c r="S43" s="14">
        <f t="shared" si="27"/>
        <v>0</v>
      </c>
      <c r="T43" s="14">
        <f t="shared" si="27"/>
        <v>0</v>
      </c>
      <c r="U43" s="14">
        <f t="shared" si="27"/>
        <v>0</v>
      </c>
      <c r="V43" s="14">
        <f t="shared" si="27"/>
        <v>0</v>
      </c>
      <c r="W43" s="14">
        <f t="shared" si="27"/>
        <v>0</v>
      </c>
      <c r="X43" s="4"/>
      <c r="Y43" s="4"/>
      <c r="Z43" s="4"/>
    </row>
    <row r="44" ht="12.75" customHeight="1">
      <c r="A44" s="18">
        <v>35.0</v>
      </c>
      <c r="B44" s="16" t="s">
        <v>80</v>
      </c>
      <c r="C44" s="35">
        <f t="shared" ref="C44:C50" si="28">H44+M44+R44+W44</f>
        <v>0</v>
      </c>
      <c r="D44" s="17"/>
      <c r="E44" s="17"/>
      <c r="F44" s="17"/>
      <c r="G44" s="17"/>
      <c r="H44" s="36">
        <f t="shared" ref="H44:H50" si="29">SUM(D44:G44)</f>
        <v>0</v>
      </c>
      <c r="I44" s="17"/>
      <c r="J44" s="17"/>
      <c r="K44" s="17"/>
      <c r="L44" s="17"/>
      <c r="M44" s="36">
        <f t="shared" ref="M44:M50" si="30">SUM(I44:L44)</f>
        <v>0</v>
      </c>
      <c r="N44" s="17"/>
      <c r="O44" s="17"/>
      <c r="P44" s="17"/>
      <c r="Q44" s="17"/>
      <c r="R44" s="36">
        <f t="shared" ref="R44:R50" si="31">SUM(N44:Q44)</f>
        <v>0</v>
      </c>
      <c r="S44" s="17"/>
      <c r="T44" s="17"/>
      <c r="U44" s="17"/>
      <c r="V44" s="17"/>
      <c r="W44" s="36">
        <f t="shared" ref="W44:W50" si="32">SUM(S44:V44)</f>
        <v>0</v>
      </c>
      <c r="X44" s="4"/>
      <c r="Y44" s="4"/>
      <c r="Z44" s="4"/>
    </row>
    <row r="45" ht="12.75" customHeight="1">
      <c r="A45" s="18">
        <v>36.0</v>
      </c>
      <c r="B45" s="16" t="s">
        <v>81</v>
      </c>
      <c r="C45" s="35">
        <f t="shared" si="28"/>
        <v>0</v>
      </c>
      <c r="D45" s="17"/>
      <c r="E45" s="17"/>
      <c r="F45" s="17"/>
      <c r="G45" s="17"/>
      <c r="H45" s="36">
        <f t="shared" si="29"/>
        <v>0</v>
      </c>
      <c r="I45" s="17"/>
      <c r="J45" s="17"/>
      <c r="K45" s="17"/>
      <c r="L45" s="17"/>
      <c r="M45" s="36">
        <f t="shared" si="30"/>
        <v>0</v>
      </c>
      <c r="N45" s="17"/>
      <c r="O45" s="17"/>
      <c r="P45" s="17"/>
      <c r="Q45" s="17"/>
      <c r="R45" s="36">
        <f t="shared" si="31"/>
        <v>0</v>
      </c>
      <c r="S45" s="17"/>
      <c r="T45" s="17"/>
      <c r="U45" s="17"/>
      <c r="V45" s="17"/>
      <c r="W45" s="36">
        <f t="shared" si="32"/>
        <v>0</v>
      </c>
      <c r="X45" s="4"/>
      <c r="Y45" s="4"/>
      <c r="Z45" s="4"/>
    </row>
    <row r="46" ht="12.75" customHeight="1">
      <c r="A46" s="18">
        <v>37.0</v>
      </c>
      <c r="B46" s="16" t="s">
        <v>82</v>
      </c>
      <c r="C46" s="35">
        <f t="shared" si="28"/>
        <v>0</v>
      </c>
      <c r="D46" s="17"/>
      <c r="E46" s="17"/>
      <c r="F46" s="17"/>
      <c r="G46" s="17"/>
      <c r="H46" s="36">
        <f t="shared" si="29"/>
        <v>0</v>
      </c>
      <c r="I46" s="17"/>
      <c r="J46" s="17"/>
      <c r="K46" s="17"/>
      <c r="L46" s="17"/>
      <c r="M46" s="36">
        <f t="shared" si="30"/>
        <v>0</v>
      </c>
      <c r="N46" s="17"/>
      <c r="O46" s="17"/>
      <c r="P46" s="17"/>
      <c r="Q46" s="17"/>
      <c r="R46" s="36">
        <f t="shared" si="31"/>
        <v>0</v>
      </c>
      <c r="S46" s="17"/>
      <c r="T46" s="17"/>
      <c r="U46" s="17"/>
      <c r="V46" s="17"/>
      <c r="W46" s="36">
        <f t="shared" si="32"/>
        <v>0</v>
      </c>
      <c r="X46" s="4"/>
      <c r="Y46" s="4"/>
      <c r="Z46" s="4"/>
    </row>
    <row r="47" ht="12.75" customHeight="1">
      <c r="A47" s="18">
        <v>38.0</v>
      </c>
      <c r="B47" s="16" t="s">
        <v>83</v>
      </c>
      <c r="C47" s="35">
        <f t="shared" si="28"/>
        <v>0</v>
      </c>
      <c r="D47" s="17"/>
      <c r="E47" s="17"/>
      <c r="F47" s="17"/>
      <c r="G47" s="17"/>
      <c r="H47" s="36">
        <f t="shared" si="29"/>
        <v>0</v>
      </c>
      <c r="I47" s="17"/>
      <c r="J47" s="17"/>
      <c r="K47" s="17"/>
      <c r="L47" s="17"/>
      <c r="M47" s="36">
        <f t="shared" si="30"/>
        <v>0</v>
      </c>
      <c r="N47" s="17"/>
      <c r="O47" s="17"/>
      <c r="P47" s="17"/>
      <c r="Q47" s="17"/>
      <c r="R47" s="36">
        <f t="shared" si="31"/>
        <v>0</v>
      </c>
      <c r="S47" s="17"/>
      <c r="T47" s="17"/>
      <c r="U47" s="17"/>
      <c r="V47" s="17"/>
      <c r="W47" s="36">
        <f t="shared" si="32"/>
        <v>0</v>
      </c>
      <c r="X47" s="4"/>
      <c r="Y47" s="4"/>
      <c r="Z47" s="4"/>
    </row>
    <row r="48" ht="12.75" customHeight="1">
      <c r="A48" s="18">
        <v>39.0</v>
      </c>
      <c r="B48" s="16" t="s">
        <v>84</v>
      </c>
      <c r="C48" s="35">
        <f t="shared" si="28"/>
        <v>0</v>
      </c>
      <c r="D48" s="17"/>
      <c r="E48" s="17"/>
      <c r="F48" s="17"/>
      <c r="G48" s="17"/>
      <c r="H48" s="36">
        <f t="shared" si="29"/>
        <v>0</v>
      </c>
      <c r="I48" s="17"/>
      <c r="J48" s="17"/>
      <c r="K48" s="17"/>
      <c r="L48" s="17"/>
      <c r="M48" s="36">
        <f t="shared" si="30"/>
        <v>0</v>
      </c>
      <c r="N48" s="17"/>
      <c r="O48" s="17"/>
      <c r="P48" s="17"/>
      <c r="Q48" s="17"/>
      <c r="R48" s="36">
        <f t="shared" si="31"/>
        <v>0</v>
      </c>
      <c r="S48" s="17"/>
      <c r="T48" s="17"/>
      <c r="U48" s="17"/>
      <c r="V48" s="17"/>
      <c r="W48" s="36">
        <f t="shared" si="32"/>
        <v>0</v>
      </c>
      <c r="X48" s="4"/>
      <c r="Y48" s="4"/>
      <c r="Z48" s="4"/>
    </row>
    <row r="49" ht="12.75" customHeight="1">
      <c r="A49" s="18">
        <v>40.0</v>
      </c>
      <c r="B49" s="16" t="s">
        <v>85</v>
      </c>
      <c r="C49" s="35">
        <f t="shared" si="28"/>
        <v>0</v>
      </c>
      <c r="D49" s="17"/>
      <c r="E49" s="17"/>
      <c r="F49" s="17"/>
      <c r="G49" s="17"/>
      <c r="H49" s="36">
        <f t="shared" si="29"/>
        <v>0</v>
      </c>
      <c r="I49" s="17"/>
      <c r="J49" s="17"/>
      <c r="K49" s="17"/>
      <c r="L49" s="17"/>
      <c r="M49" s="36">
        <f t="shared" si="30"/>
        <v>0</v>
      </c>
      <c r="N49" s="17"/>
      <c r="O49" s="17"/>
      <c r="P49" s="17"/>
      <c r="Q49" s="17"/>
      <c r="R49" s="36">
        <f t="shared" si="31"/>
        <v>0</v>
      </c>
      <c r="S49" s="17"/>
      <c r="T49" s="17"/>
      <c r="U49" s="17"/>
      <c r="V49" s="17"/>
      <c r="W49" s="36">
        <f t="shared" si="32"/>
        <v>0</v>
      </c>
      <c r="X49" s="4"/>
      <c r="Y49" s="4"/>
      <c r="Z49" s="4"/>
    </row>
    <row r="50" ht="12.75" customHeight="1">
      <c r="A50" s="18">
        <v>41.0</v>
      </c>
      <c r="B50" s="16" t="s">
        <v>45</v>
      </c>
      <c r="C50" s="35">
        <f t="shared" si="28"/>
        <v>0</v>
      </c>
      <c r="D50" s="17"/>
      <c r="E50" s="17"/>
      <c r="F50" s="17"/>
      <c r="G50" s="17"/>
      <c r="H50" s="36">
        <f t="shared" si="29"/>
        <v>0</v>
      </c>
      <c r="I50" s="17"/>
      <c r="J50" s="17"/>
      <c r="K50" s="17"/>
      <c r="L50" s="17"/>
      <c r="M50" s="36">
        <f t="shared" si="30"/>
        <v>0</v>
      </c>
      <c r="N50" s="17"/>
      <c r="O50" s="17"/>
      <c r="P50" s="17"/>
      <c r="Q50" s="17"/>
      <c r="R50" s="36">
        <f t="shared" si="31"/>
        <v>0</v>
      </c>
      <c r="S50" s="17"/>
      <c r="T50" s="17"/>
      <c r="U50" s="17"/>
      <c r="V50" s="17"/>
      <c r="W50" s="36">
        <f t="shared" si="32"/>
        <v>0</v>
      </c>
      <c r="X50" s="4"/>
      <c r="Y50" s="4"/>
      <c r="Z50" s="4"/>
    </row>
    <row r="51" ht="12.75" customHeight="1">
      <c r="A51" s="12" t="s">
        <v>86</v>
      </c>
      <c r="B51" s="13" t="s">
        <v>87</v>
      </c>
      <c r="C51" s="14">
        <f t="shared" ref="C51:W51" si="33">SUM(C52:C61)</f>
        <v>26.248</v>
      </c>
      <c r="D51" s="14">
        <f t="shared" si="33"/>
        <v>6.052</v>
      </c>
      <c r="E51" s="14">
        <f t="shared" si="33"/>
        <v>7.052</v>
      </c>
      <c r="F51" s="14">
        <f t="shared" si="33"/>
        <v>7.092</v>
      </c>
      <c r="G51" s="14">
        <f t="shared" si="33"/>
        <v>6.052</v>
      </c>
      <c r="H51" s="14">
        <f t="shared" si="33"/>
        <v>26.248</v>
      </c>
      <c r="I51" s="14">
        <f t="shared" si="33"/>
        <v>0</v>
      </c>
      <c r="J51" s="14">
        <f t="shared" si="33"/>
        <v>0</v>
      </c>
      <c r="K51" s="14">
        <f t="shared" si="33"/>
        <v>0</v>
      </c>
      <c r="L51" s="14">
        <f t="shared" si="33"/>
        <v>0</v>
      </c>
      <c r="M51" s="14">
        <f t="shared" si="33"/>
        <v>0</v>
      </c>
      <c r="N51" s="14">
        <f t="shared" si="33"/>
        <v>0</v>
      </c>
      <c r="O51" s="14">
        <f t="shared" si="33"/>
        <v>0</v>
      </c>
      <c r="P51" s="14">
        <f t="shared" si="33"/>
        <v>0</v>
      </c>
      <c r="Q51" s="14">
        <f t="shared" si="33"/>
        <v>0</v>
      </c>
      <c r="R51" s="14">
        <f t="shared" si="33"/>
        <v>0</v>
      </c>
      <c r="S51" s="14">
        <f t="shared" si="33"/>
        <v>0</v>
      </c>
      <c r="T51" s="14">
        <f t="shared" si="33"/>
        <v>0</v>
      </c>
      <c r="U51" s="14">
        <f t="shared" si="33"/>
        <v>0</v>
      </c>
      <c r="V51" s="14">
        <f t="shared" si="33"/>
        <v>0</v>
      </c>
      <c r="W51" s="14">
        <f t="shared" si="33"/>
        <v>0</v>
      </c>
      <c r="X51" s="4"/>
      <c r="Y51" s="4"/>
      <c r="Z51" s="4"/>
    </row>
    <row r="52" ht="12.75" customHeight="1">
      <c r="A52" s="18">
        <v>42.0</v>
      </c>
      <c r="B52" s="16" t="s">
        <v>88</v>
      </c>
      <c r="C52" s="35">
        <f t="shared" ref="C52:C61" si="34">H52+M52+R52+W52</f>
        <v>14.88</v>
      </c>
      <c r="D52" s="19">
        <v>3.72</v>
      </c>
      <c r="E52" s="19">
        <v>3.72</v>
      </c>
      <c r="F52" s="19">
        <v>3.72</v>
      </c>
      <c r="G52" s="19">
        <v>3.72</v>
      </c>
      <c r="H52" s="36">
        <f t="shared" ref="H52:H61" si="35">SUM(D52:G52)</f>
        <v>14.88</v>
      </c>
      <c r="I52" s="17"/>
      <c r="J52" s="17"/>
      <c r="K52" s="17"/>
      <c r="L52" s="17"/>
      <c r="M52" s="36">
        <f t="shared" ref="M52:M61" si="36">SUM(I52:L52)</f>
        <v>0</v>
      </c>
      <c r="N52" s="17"/>
      <c r="O52" s="17"/>
      <c r="P52" s="17"/>
      <c r="Q52" s="17"/>
      <c r="R52" s="36">
        <f t="shared" ref="R52:R61" si="37">SUM(N52:Q52)</f>
        <v>0</v>
      </c>
      <c r="S52" s="17"/>
      <c r="T52" s="17"/>
      <c r="U52" s="17"/>
      <c r="V52" s="17"/>
      <c r="W52" s="36">
        <f t="shared" ref="W52:W61" si="38">SUM(S52:V52)</f>
        <v>0</v>
      </c>
      <c r="X52" s="4"/>
      <c r="Y52" s="4"/>
      <c r="Z52" s="4"/>
    </row>
    <row r="53" ht="12.75" customHeight="1">
      <c r="A53" s="18">
        <v>43.0</v>
      </c>
      <c r="B53" s="16" t="s">
        <v>89</v>
      </c>
      <c r="C53" s="35">
        <f t="shared" si="34"/>
        <v>0.16</v>
      </c>
      <c r="D53" s="19">
        <v>0.04</v>
      </c>
      <c r="E53" s="19">
        <v>0.04</v>
      </c>
      <c r="F53" s="19">
        <v>0.04</v>
      </c>
      <c r="G53" s="19">
        <v>0.04</v>
      </c>
      <c r="H53" s="36">
        <f t="shared" si="35"/>
        <v>0.16</v>
      </c>
      <c r="I53" s="17"/>
      <c r="J53" s="17"/>
      <c r="K53" s="17"/>
      <c r="L53" s="17"/>
      <c r="M53" s="36">
        <f t="shared" si="36"/>
        <v>0</v>
      </c>
      <c r="N53" s="17"/>
      <c r="O53" s="17"/>
      <c r="P53" s="17"/>
      <c r="Q53" s="17"/>
      <c r="R53" s="36">
        <f t="shared" si="37"/>
        <v>0</v>
      </c>
      <c r="S53" s="17"/>
      <c r="T53" s="17"/>
      <c r="U53" s="17"/>
      <c r="V53" s="17"/>
      <c r="W53" s="36">
        <f t="shared" si="38"/>
        <v>0</v>
      </c>
      <c r="X53" s="4"/>
      <c r="Y53" s="4"/>
      <c r="Z53" s="4"/>
    </row>
    <row r="54" ht="12.75" customHeight="1">
      <c r="A54" s="18">
        <v>44.0</v>
      </c>
      <c r="B54" s="16" t="s">
        <v>90</v>
      </c>
      <c r="C54" s="35">
        <f t="shared" si="34"/>
        <v>0.2</v>
      </c>
      <c r="D54" s="19">
        <v>0.05</v>
      </c>
      <c r="E54" s="19">
        <v>0.05</v>
      </c>
      <c r="F54" s="19">
        <v>0.05</v>
      </c>
      <c r="G54" s="19">
        <v>0.05</v>
      </c>
      <c r="H54" s="36">
        <f t="shared" si="35"/>
        <v>0.2</v>
      </c>
      <c r="I54" s="17"/>
      <c r="J54" s="17"/>
      <c r="K54" s="17"/>
      <c r="L54" s="17"/>
      <c r="M54" s="36">
        <f t="shared" si="36"/>
        <v>0</v>
      </c>
      <c r="N54" s="17"/>
      <c r="O54" s="17"/>
      <c r="P54" s="17"/>
      <c r="Q54" s="17"/>
      <c r="R54" s="36">
        <f t="shared" si="37"/>
        <v>0</v>
      </c>
      <c r="S54" s="17"/>
      <c r="T54" s="17"/>
      <c r="U54" s="17"/>
      <c r="V54" s="17"/>
      <c r="W54" s="36">
        <f t="shared" si="38"/>
        <v>0</v>
      </c>
      <c r="X54" s="4"/>
      <c r="Y54" s="4"/>
      <c r="Z54" s="4"/>
    </row>
    <row r="55" ht="12.75" customHeight="1">
      <c r="A55" s="18">
        <v>45.0</v>
      </c>
      <c r="B55" s="16" t="s">
        <v>91</v>
      </c>
      <c r="C55" s="35">
        <f t="shared" si="34"/>
        <v>1.3</v>
      </c>
      <c r="D55" s="42">
        <v>0.325</v>
      </c>
      <c r="E55" s="42">
        <v>0.325</v>
      </c>
      <c r="F55" s="42">
        <v>0.325</v>
      </c>
      <c r="G55" s="42">
        <v>0.325</v>
      </c>
      <c r="H55" s="36">
        <f t="shared" si="35"/>
        <v>1.3</v>
      </c>
      <c r="I55" s="17"/>
      <c r="J55" s="17"/>
      <c r="K55" s="17"/>
      <c r="L55" s="17"/>
      <c r="M55" s="36">
        <f t="shared" si="36"/>
        <v>0</v>
      </c>
      <c r="N55" s="17"/>
      <c r="O55" s="17"/>
      <c r="P55" s="17"/>
      <c r="Q55" s="17"/>
      <c r="R55" s="36">
        <f t="shared" si="37"/>
        <v>0</v>
      </c>
      <c r="S55" s="17"/>
      <c r="T55" s="17"/>
      <c r="U55" s="17"/>
      <c r="V55" s="17"/>
      <c r="W55" s="36">
        <f t="shared" si="38"/>
        <v>0</v>
      </c>
      <c r="X55" s="4"/>
      <c r="Y55" s="4"/>
      <c r="Z55" s="4"/>
    </row>
    <row r="56" ht="12.75" customHeight="1">
      <c r="A56" s="18">
        <v>46.0</v>
      </c>
      <c r="B56" s="16" t="s">
        <v>92</v>
      </c>
      <c r="C56" s="35">
        <f t="shared" si="34"/>
        <v>5.468</v>
      </c>
      <c r="D56" s="19">
        <v>1.367</v>
      </c>
      <c r="E56" s="19">
        <v>1.367</v>
      </c>
      <c r="F56" s="19">
        <v>1.367</v>
      </c>
      <c r="G56" s="19">
        <v>1.367</v>
      </c>
      <c r="H56" s="36">
        <f t="shared" si="35"/>
        <v>5.468</v>
      </c>
      <c r="I56" s="17"/>
      <c r="J56" s="17"/>
      <c r="K56" s="17"/>
      <c r="L56" s="17"/>
      <c r="M56" s="36">
        <f t="shared" si="36"/>
        <v>0</v>
      </c>
      <c r="N56" s="17"/>
      <c r="O56" s="17"/>
      <c r="P56" s="17"/>
      <c r="Q56" s="17"/>
      <c r="R56" s="36">
        <f t="shared" si="37"/>
        <v>0</v>
      </c>
      <c r="S56" s="17"/>
      <c r="T56" s="17"/>
      <c r="U56" s="17"/>
      <c r="V56" s="17"/>
      <c r="W56" s="36">
        <f t="shared" si="38"/>
        <v>0</v>
      </c>
      <c r="X56" s="4"/>
      <c r="Y56" s="4"/>
      <c r="Z56" s="4"/>
    </row>
    <row r="57" ht="12.75" customHeight="1">
      <c r="A57" s="18">
        <v>47.0</v>
      </c>
      <c r="B57" s="16" t="s">
        <v>93</v>
      </c>
      <c r="C57" s="35">
        <f t="shared" si="34"/>
        <v>0</v>
      </c>
      <c r="D57" s="17"/>
      <c r="E57" s="17"/>
      <c r="F57" s="17"/>
      <c r="G57" s="17"/>
      <c r="H57" s="36">
        <f t="shared" si="35"/>
        <v>0</v>
      </c>
      <c r="I57" s="17"/>
      <c r="J57" s="17"/>
      <c r="K57" s="17"/>
      <c r="L57" s="17"/>
      <c r="M57" s="36">
        <f t="shared" si="36"/>
        <v>0</v>
      </c>
      <c r="N57" s="17"/>
      <c r="O57" s="17"/>
      <c r="P57" s="17"/>
      <c r="Q57" s="17"/>
      <c r="R57" s="36">
        <f t="shared" si="37"/>
        <v>0</v>
      </c>
      <c r="S57" s="17"/>
      <c r="T57" s="17"/>
      <c r="U57" s="17"/>
      <c r="V57" s="17"/>
      <c r="W57" s="36">
        <f t="shared" si="38"/>
        <v>0</v>
      </c>
      <c r="X57" s="4"/>
      <c r="Y57" s="4"/>
      <c r="Z57" s="4"/>
    </row>
    <row r="58" ht="12.75" customHeight="1">
      <c r="A58" s="18">
        <v>48.0</v>
      </c>
      <c r="B58" s="16" t="s">
        <v>94</v>
      </c>
      <c r="C58" s="35">
        <f t="shared" si="34"/>
        <v>0</v>
      </c>
      <c r="D58" s="17"/>
      <c r="E58" s="17"/>
      <c r="F58" s="17"/>
      <c r="G58" s="17"/>
      <c r="H58" s="36">
        <f t="shared" si="35"/>
        <v>0</v>
      </c>
      <c r="I58" s="17"/>
      <c r="J58" s="17"/>
      <c r="K58" s="17"/>
      <c r="L58" s="17"/>
      <c r="M58" s="36">
        <f t="shared" si="36"/>
        <v>0</v>
      </c>
      <c r="N58" s="17"/>
      <c r="O58" s="17"/>
      <c r="P58" s="17"/>
      <c r="Q58" s="17"/>
      <c r="R58" s="36">
        <f t="shared" si="37"/>
        <v>0</v>
      </c>
      <c r="S58" s="17"/>
      <c r="T58" s="17"/>
      <c r="U58" s="17"/>
      <c r="V58" s="17"/>
      <c r="W58" s="36">
        <f t="shared" si="38"/>
        <v>0</v>
      </c>
      <c r="X58" s="4"/>
      <c r="Y58" s="4"/>
      <c r="Z58" s="4"/>
    </row>
    <row r="59" ht="12.75" customHeight="1">
      <c r="A59" s="18">
        <v>49.0</v>
      </c>
      <c r="B59" s="16" t="s">
        <v>95</v>
      </c>
      <c r="C59" s="35">
        <f t="shared" si="34"/>
        <v>1.5</v>
      </c>
      <c r="D59" s="17"/>
      <c r="E59" s="19">
        <v>1.0</v>
      </c>
      <c r="F59" s="19">
        <v>0.5</v>
      </c>
      <c r="G59" s="17"/>
      <c r="H59" s="36">
        <f t="shared" si="35"/>
        <v>1.5</v>
      </c>
      <c r="I59" s="17"/>
      <c r="J59" s="17"/>
      <c r="K59" s="17"/>
      <c r="L59" s="17"/>
      <c r="M59" s="36">
        <f t="shared" si="36"/>
        <v>0</v>
      </c>
      <c r="N59" s="17"/>
      <c r="O59" s="17"/>
      <c r="P59" s="17"/>
      <c r="Q59" s="17"/>
      <c r="R59" s="36">
        <f t="shared" si="37"/>
        <v>0</v>
      </c>
      <c r="S59" s="17"/>
      <c r="T59" s="17"/>
      <c r="U59" s="17"/>
      <c r="V59" s="17"/>
      <c r="W59" s="36">
        <f t="shared" si="38"/>
        <v>0</v>
      </c>
      <c r="X59" s="4"/>
      <c r="Y59" s="4"/>
      <c r="Z59" s="4"/>
    </row>
    <row r="60" ht="12.75" customHeight="1">
      <c r="A60" s="18">
        <v>50.0</v>
      </c>
      <c r="B60" s="16" t="s">
        <v>96</v>
      </c>
      <c r="C60" s="35">
        <f t="shared" si="34"/>
        <v>2.74</v>
      </c>
      <c r="D60" s="19">
        <v>0.55</v>
      </c>
      <c r="E60" s="19">
        <v>0.55</v>
      </c>
      <c r="F60" s="19">
        <v>1.09</v>
      </c>
      <c r="G60" s="19">
        <v>0.55</v>
      </c>
      <c r="H60" s="36">
        <f t="shared" si="35"/>
        <v>2.74</v>
      </c>
      <c r="I60" s="17"/>
      <c r="J60" s="17"/>
      <c r="K60" s="17"/>
      <c r="L60" s="17"/>
      <c r="M60" s="36">
        <f t="shared" si="36"/>
        <v>0</v>
      </c>
      <c r="N60" s="17"/>
      <c r="O60" s="17"/>
      <c r="P60" s="17"/>
      <c r="Q60" s="17"/>
      <c r="R60" s="36">
        <f t="shared" si="37"/>
        <v>0</v>
      </c>
      <c r="S60" s="17"/>
      <c r="T60" s="17"/>
      <c r="U60" s="17"/>
      <c r="V60" s="17"/>
      <c r="W60" s="36">
        <f t="shared" si="38"/>
        <v>0</v>
      </c>
      <c r="X60" s="4"/>
      <c r="Y60" s="4"/>
      <c r="Z60" s="4"/>
    </row>
    <row r="61" ht="12.75" customHeight="1">
      <c r="A61" s="18">
        <v>51.0</v>
      </c>
      <c r="B61" s="16" t="s">
        <v>45</v>
      </c>
      <c r="C61" s="35">
        <f t="shared" si="34"/>
        <v>0</v>
      </c>
      <c r="D61" s="17"/>
      <c r="E61" s="17"/>
      <c r="F61" s="17"/>
      <c r="G61" s="17"/>
      <c r="H61" s="36">
        <f t="shared" si="35"/>
        <v>0</v>
      </c>
      <c r="I61" s="17"/>
      <c r="J61" s="17"/>
      <c r="K61" s="17"/>
      <c r="L61" s="17"/>
      <c r="M61" s="36">
        <f t="shared" si="36"/>
        <v>0</v>
      </c>
      <c r="N61" s="17"/>
      <c r="O61" s="17"/>
      <c r="P61" s="17"/>
      <c r="Q61" s="17"/>
      <c r="R61" s="36">
        <f t="shared" si="37"/>
        <v>0</v>
      </c>
      <c r="S61" s="17"/>
      <c r="T61" s="17"/>
      <c r="U61" s="17"/>
      <c r="V61" s="17"/>
      <c r="W61" s="36">
        <f t="shared" si="38"/>
        <v>0</v>
      </c>
      <c r="X61" s="4"/>
      <c r="Y61" s="4"/>
      <c r="Z61" s="4"/>
    </row>
    <row r="62" ht="12.75" customHeight="1">
      <c r="A62" s="12" t="s">
        <v>97</v>
      </c>
      <c r="B62" s="13" t="s">
        <v>98</v>
      </c>
      <c r="C62" s="14">
        <f t="shared" ref="C62:W62" si="39">SUM(C63:C72)</f>
        <v>16.556</v>
      </c>
      <c r="D62" s="14">
        <f t="shared" si="39"/>
        <v>0</v>
      </c>
      <c r="E62" s="14">
        <f t="shared" si="39"/>
        <v>2.07</v>
      </c>
      <c r="F62" s="14">
        <f t="shared" si="39"/>
        <v>11.971</v>
      </c>
      <c r="G62" s="14">
        <f t="shared" si="39"/>
        <v>1.555</v>
      </c>
      <c r="H62" s="14">
        <f t="shared" si="39"/>
        <v>15.596</v>
      </c>
      <c r="I62" s="14">
        <f t="shared" si="39"/>
        <v>0</v>
      </c>
      <c r="J62" s="14">
        <f t="shared" si="39"/>
        <v>0</v>
      </c>
      <c r="K62" s="14">
        <f t="shared" si="39"/>
        <v>0.16</v>
      </c>
      <c r="L62" s="14">
        <f t="shared" si="39"/>
        <v>0.16</v>
      </c>
      <c r="M62" s="14">
        <f t="shared" si="39"/>
        <v>0.32</v>
      </c>
      <c r="N62" s="14">
        <f t="shared" si="39"/>
        <v>0</v>
      </c>
      <c r="O62" s="14">
        <f t="shared" si="39"/>
        <v>0</v>
      </c>
      <c r="P62" s="14">
        <f t="shared" si="39"/>
        <v>0.16</v>
      </c>
      <c r="Q62" s="14">
        <f t="shared" si="39"/>
        <v>0.16</v>
      </c>
      <c r="R62" s="14">
        <f t="shared" si="39"/>
        <v>0.32</v>
      </c>
      <c r="S62" s="14">
        <f t="shared" si="39"/>
        <v>0</v>
      </c>
      <c r="T62" s="14">
        <f t="shared" si="39"/>
        <v>0</v>
      </c>
      <c r="U62" s="14">
        <f t="shared" si="39"/>
        <v>0.16</v>
      </c>
      <c r="V62" s="14">
        <f t="shared" si="39"/>
        <v>0.16</v>
      </c>
      <c r="W62" s="14">
        <f t="shared" si="39"/>
        <v>0.32</v>
      </c>
      <c r="X62" s="4"/>
      <c r="Y62" s="4"/>
      <c r="Z62" s="4"/>
    </row>
    <row r="63" ht="12.75" customHeight="1">
      <c r="A63" s="18">
        <v>52.0</v>
      </c>
      <c r="B63" s="16" t="s">
        <v>99</v>
      </c>
      <c r="C63" s="35">
        <f t="shared" ref="C63:C73" si="40">H63+M63+R63+W63</f>
        <v>0</v>
      </c>
      <c r="D63" s="17"/>
      <c r="E63" s="17"/>
      <c r="F63" s="17"/>
      <c r="G63" s="17"/>
      <c r="H63" s="36">
        <f t="shared" ref="H63:H73" si="41">SUM(D63:G63)</f>
        <v>0</v>
      </c>
      <c r="I63" s="17"/>
      <c r="J63" s="17"/>
      <c r="K63" s="17"/>
      <c r="L63" s="17"/>
      <c r="M63" s="36">
        <f t="shared" ref="M63:M73" si="42">SUM(I63:L63)</f>
        <v>0</v>
      </c>
      <c r="N63" s="17"/>
      <c r="O63" s="17"/>
      <c r="P63" s="17"/>
      <c r="Q63" s="17"/>
      <c r="R63" s="36">
        <f t="shared" ref="R63:R73" si="43">SUM(N63:Q63)</f>
        <v>0</v>
      </c>
      <c r="S63" s="17"/>
      <c r="T63" s="17"/>
      <c r="U63" s="17"/>
      <c r="V63" s="17"/>
      <c r="W63" s="36">
        <f t="shared" ref="W63:W73" si="44">SUM(S63:V63)</f>
        <v>0</v>
      </c>
      <c r="X63" s="4"/>
      <c r="Y63" s="4"/>
      <c r="Z63" s="4"/>
    </row>
    <row r="64" ht="12.75" customHeight="1">
      <c r="A64" s="18">
        <v>53.0</v>
      </c>
      <c r="B64" s="16" t="s">
        <v>100</v>
      </c>
      <c r="C64" s="35">
        <f t="shared" si="40"/>
        <v>1.806</v>
      </c>
      <c r="D64" s="17"/>
      <c r="E64" s="17"/>
      <c r="F64" s="19">
        <v>0.846</v>
      </c>
      <c r="G64" s="17"/>
      <c r="H64" s="36">
        <f t="shared" si="41"/>
        <v>0.846</v>
      </c>
      <c r="I64" s="17"/>
      <c r="J64" s="17"/>
      <c r="K64" s="19">
        <v>0.16</v>
      </c>
      <c r="L64" s="19">
        <v>0.16</v>
      </c>
      <c r="M64" s="36">
        <f t="shared" si="42"/>
        <v>0.32</v>
      </c>
      <c r="N64" s="17"/>
      <c r="O64" s="17"/>
      <c r="P64" s="19">
        <v>0.16</v>
      </c>
      <c r="Q64" s="19">
        <v>0.16</v>
      </c>
      <c r="R64" s="36">
        <f t="shared" si="43"/>
        <v>0.32</v>
      </c>
      <c r="S64" s="17"/>
      <c r="T64" s="17"/>
      <c r="U64" s="19">
        <v>0.16</v>
      </c>
      <c r="V64" s="19">
        <v>0.16</v>
      </c>
      <c r="W64" s="36">
        <f t="shared" si="44"/>
        <v>0.32</v>
      </c>
      <c r="X64" s="4"/>
      <c r="Y64" s="4"/>
      <c r="Z64" s="4"/>
    </row>
    <row r="65" ht="12.75" customHeight="1">
      <c r="A65" s="18">
        <v>54.0</v>
      </c>
      <c r="B65" s="16" t="s">
        <v>101</v>
      </c>
      <c r="C65" s="35">
        <f t="shared" si="40"/>
        <v>4.14</v>
      </c>
      <c r="D65" s="17"/>
      <c r="E65" s="19">
        <v>2.07</v>
      </c>
      <c r="F65" s="19">
        <v>1.035</v>
      </c>
      <c r="G65" s="19">
        <v>1.035</v>
      </c>
      <c r="H65" s="36">
        <f t="shared" si="41"/>
        <v>4.14</v>
      </c>
      <c r="I65" s="17"/>
      <c r="J65" s="17"/>
      <c r="K65" s="17"/>
      <c r="L65" s="17"/>
      <c r="M65" s="36">
        <f t="shared" si="42"/>
        <v>0</v>
      </c>
      <c r="N65" s="17"/>
      <c r="O65" s="17"/>
      <c r="P65" s="17"/>
      <c r="Q65" s="17"/>
      <c r="R65" s="36">
        <f t="shared" si="43"/>
        <v>0</v>
      </c>
      <c r="S65" s="17"/>
      <c r="T65" s="17"/>
      <c r="U65" s="17"/>
      <c r="V65" s="17"/>
      <c r="W65" s="36">
        <f t="shared" si="44"/>
        <v>0</v>
      </c>
      <c r="X65" s="4"/>
      <c r="Y65" s="4"/>
      <c r="Z65" s="4"/>
    </row>
    <row r="66" ht="12.75" customHeight="1">
      <c r="A66" s="18">
        <v>55.0</v>
      </c>
      <c r="B66" s="16" t="s">
        <v>102</v>
      </c>
      <c r="C66" s="35">
        <f t="shared" si="40"/>
        <v>0</v>
      </c>
      <c r="D66" s="17"/>
      <c r="E66" s="17"/>
      <c r="F66" s="17"/>
      <c r="G66" s="17"/>
      <c r="H66" s="36">
        <f t="shared" si="41"/>
        <v>0</v>
      </c>
      <c r="I66" s="17"/>
      <c r="J66" s="17"/>
      <c r="K66" s="17"/>
      <c r="L66" s="17"/>
      <c r="M66" s="36">
        <f t="shared" si="42"/>
        <v>0</v>
      </c>
      <c r="N66" s="17"/>
      <c r="O66" s="17"/>
      <c r="P66" s="17"/>
      <c r="Q66" s="17"/>
      <c r="R66" s="36">
        <f t="shared" si="43"/>
        <v>0</v>
      </c>
      <c r="S66" s="17"/>
      <c r="T66" s="17"/>
      <c r="U66" s="17"/>
      <c r="V66" s="17"/>
      <c r="W66" s="36">
        <f t="shared" si="44"/>
        <v>0</v>
      </c>
      <c r="X66" s="4"/>
      <c r="Y66" s="4"/>
      <c r="Z66" s="4"/>
    </row>
    <row r="67" ht="12.75" customHeight="1">
      <c r="A67" s="18">
        <v>56.0</v>
      </c>
      <c r="B67" s="16" t="s">
        <v>103</v>
      </c>
      <c r="C67" s="35">
        <f t="shared" si="40"/>
        <v>1.69</v>
      </c>
      <c r="D67" s="17"/>
      <c r="E67" s="17"/>
      <c r="F67" s="19">
        <v>1.69</v>
      </c>
      <c r="G67" s="17"/>
      <c r="H67" s="36">
        <f t="shared" si="41"/>
        <v>1.69</v>
      </c>
      <c r="I67" s="17"/>
      <c r="J67" s="17"/>
      <c r="K67" s="17"/>
      <c r="L67" s="17"/>
      <c r="M67" s="36">
        <f t="shared" si="42"/>
        <v>0</v>
      </c>
      <c r="N67" s="17"/>
      <c r="O67" s="17"/>
      <c r="P67" s="17"/>
      <c r="Q67" s="17"/>
      <c r="R67" s="36">
        <f t="shared" si="43"/>
        <v>0</v>
      </c>
      <c r="S67" s="17"/>
      <c r="T67" s="17"/>
      <c r="U67" s="17"/>
      <c r="V67" s="17"/>
      <c r="W67" s="36">
        <f t="shared" si="44"/>
        <v>0</v>
      </c>
      <c r="X67" s="4"/>
      <c r="Y67" s="4"/>
      <c r="Z67" s="4"/>
    </row>
    <row r="68" ht="12.75" customHeight="1">
      <c r="A68" s="18">
        <v>57.0</v>
      </c>
      <c r="B68" s="16" t="s">
        <v>104</v>
      </c>
      <c r="C68" s="35">
        <f t="shared" si="40"/>
        <v>8.92</v>
      </c>
      <c r="D68" s="17"/>
      <c r="E68" s="17"/>
      <c r="F68" s="19">
        <v>8.4</v>
      </c>
      <c r="G68" s="19">
        <v>0.52</v>
      </c>
      <c r="H68" s="36">
        <f t="shared" si="41"/>
        <v>8.92</v>
      </c>
      <c r="I68" s="17"/>
      <c r="J68" s="17"/>
      <c r="K68" s="17"/>
      <c r="L68" s="17"/>
      <c r="M68" s="36">
        <f t="shared" si="42"/>
        <v>0</v>
      </c>
      <c r="N68" s="17"/>
      <c r="O68" s="17"/>
      <c r="P68" s="17"/>
      <c r="Q68" s="17"/>
      <c r="R68" s="36">
        <f t="shared" si="43"/>
        <v>0</v>
      </c>
      <c r="S68" s="17"/>
      <c r="T68" s="17"/>
      <c r="U68" s="17"/>
      <c r="V68" s="17"/>
      <c r="W68" s="36">
        <f t="shared" si="44"/>
        <v>0</v>
      </c>
      <c r="X68" s="4"/>
      <c r="Y68" s="4"/>
      <c r="Z68" s="4"/>
    </row>
    <row r="69" ht="12.75" customHeight="1">
      <c r="A69" s="18">
        <v>58.0</v>
      </c>
      <c r="B69" s="16" t="s">
        <v>105</v>
      </c>
      <c r="C69" s="35">
        <f t="shared" si="40"/>
        <v>0</v>
      </c>
      <c r="D69" s="17"/>
      <c r="E69" s="17"/>
      <c r="F69" s="17"/>
      <c r="G69" s="17"/>
      <c r="H69" s="36">
        <f t="shared" si="41"/>
        <v>0</v>
      </c>
      <c r="I69" s="17"/>
      <c r="J69" s="17"/>
      <c r="K69" s="17"/>
      <c r="L69" s="17"/>
      <c r="M69" s="36">
        <f t="shared" si="42"/>
        <v>0</v>
      </c>
      <c r="N69" s="17"/>
      <c r="O69" s="17"/>
      <c r="P69" s="17"/>
      <c r="Q69" s="17"/>
      <c r="R69" s="36">
        <f t="shared" si="43"/>
        <v>0</v>
      </c>
      <c r="S69" s="17"/>
      <c r="T69" s="17"/>
      <c r="U69" s="17"/>
      <c r="V69" s="17"/>
      <c r="W69" s="36">
        <f t="shared" si="44"/>
        <v>0</v>
      </c>
      <c r="X69" s="4"/>
      <c r="Y69" s="4"/>
      <c r="Z69" s="4"/>
    </row>
    <row r="70" ht="12.75" customHeight="1">
      <c r="A70" s="18">
        <v>59.0</v>
      </c>
      <c r="B70" s="16" t="s">
        <v>106</v>
      </c>
      <c r="C70" s="35">
        <f t="shared" si="40"/>
        <v>0</v>
      </c>
      <c r="D70" s="17"/>
      <c r="E70" s="17"/>
      <c r="F70" s="17"/>
      <c r="G70" s="17"/>
      <c r="H70" s="36">
        <f t="shared" si="41"/>
        <v>0</v>
      </c>
      <c r="I70" s="17"/>
      <c r="J70" s="17"/>
      <c r="K70" s="17"/>
      <c r="L70" s="17"/>
      <c r="M70" s="36">
        <f t="shared" si="42"/>
        <v>0</v>
      </c>
      <c r="N70" s="17"/>
      <c r="O70" s="17"/>
      <c r="P70" s="17"/>
      <c r="Q70" s="17"/>
      <c r="R70" s="36">
        <f t="shared" si="43"/>
        <v>0</v>
      </c>
      <c r="S70" s="17"/>
      <c r="T70" s="17"/>
      <c r="U70" s="17"/>
      <c r="V70" s="17"/>
      <c r="W70" s="36">
        <f t="shared" si="44"/>
        <v>0</v>
      </c>
      <c r="X70" s="4"/>
      <c r="Y70" s="4"/>
      <c r="Z70" s="4"/>
    </row>
    <row r="71" ht="12.75" customHeight="1">
      <c r="A71" s="18">
        <v>60.0</v>
      </c>
      <c r="B71" s="16" t="s">
        <v>107</v>
      </c>
      <c r="C71" s="35">
        <f t="shared" si="40"/>
        <v>0</v>
      </c>
      <c r="D71" s="17"/>
      <c r="E71" s="17"/>
      <c r="F71" s="17"/>
      <c r="G71" s="17"/>
      <c r="H71" s="36">
        <f t="shared" si="41"/>
        <v>0</v>
      </c>
      <c r="I71" s="17"/>
      <c r="J71" s="17"/>
      <c r="K71" s="17"/>
      <c r="L71" s="17"/>
      <c r="M71" s="36">
        <f t="shared" si="42"/>
        <v>0</v>
      </c>
      <c r="N71" s="17"/>
      <c r="O71" s="17"/>
      <c r="P71" s="17"/>
      <c r="Q71" s="17"/>
      <c r="R71" s="36">
        <f t="shared" si="43"/>
        <v>0</v>
      </c>
      <c r="S71" s="17"/>
      <c r="T71" s="17"/>
      <c r="U71" s="17"/>
      <c r="V71" s="17"/>
      <c r="W71" s="36">
        <f t="shared" si="44"/>
        <v>0</v>
      </c>
      <c r="X71" s="4"/>
      <c r="Y71" s="4"/>
      <c r="Z71" s="4"/>
    </row>
    <row r="72" ht="12.75" customHeight="1">
      <c r="A72" s="18">
        <v>61.0</v>
      </c>
      <c r="B72" s="16" t="s">
        <v>45</v>
      </c>
      <c r="C72" s="35">
        <f t="shared" si="40"/>
        <v>0</v>
      </c>
      <c r="D72" s="17"/>
      <c r="E72" s="17"/>
      <c r="F72" s="17"/>
      <c r="G72" s="17"/>
      <c r="H72" s="36">
        <f t="shared" si="41"/>
        <v>0</v>
      </c>
      <c r="I72" s="17"/>
      <c r="J72" s="17"/>
      <c r="K72" s="17"/>
      <c r="L72" s="17"/>
      <c r="M72" s="36">
        <f t="shared" si="42"/>
        <v>0</v>
      </c>
      <c r="N72" s="17"/>
      <c r="O72" s="17"/>
      <c r="P72" s="17"/>
      <c r="Q72" s="17"/>
      <c r="R72" s="36">
        <f t="shared" si="43"/>
        <v>0</v>
      </c>
      <c r="S72" s="17"/>
      <c r="T72" s="17"/>
      <c r="U72" s="17"/>
      <c r="V72" s="17"/>
      <c r="W72" s="36">
        <f t="shared" si="44"/>
        <v>0</v>
      </c>
      <c r="X72" s="4"/>
      <c r="Y72" s="4"/>
      <c r="Z72" s="4"/>
    </row>
    <row r="73" ht="12.75" customHeight="1">
      <c r="A73" s="12">
        <v>62.0</v>
      </c>
      <c r="B73" s="13" t="s">
        <v>108</v>
      </c>
      <c r="C73" s="14">
        <f t="shared" si="40"/>
        <v>0</v>
      </c>
      <c r="D73" s="14"/>
      <c r="E73" s="14"/>
      <c r="F73" s="14"/>
      <c r="G73" s="14"/>
      <c r="H73" s="14">
        <f t="shared" si="41"/>
        <v>0</v>
      </c>
      <c r="I73" s="14"/>
      <c r="J73" s="14"/>
      <c r="K73" s="14"/>
      <c r="L73" s="14"/>
      <c r="M73" s="14">
        <f t="shared" si="42"/>
        <v>0</v>
      </c>
      <c r="N73" s="14"/>
      <c r="O73" s="14"/>
      <c r="P73" s="14"/>
      <c r="Q73" s="14"/>
      <c r="R73" s="14">
        <f t="shared" si="43"/>
        <v>0</v>
      </c>
      <c r="S73" s="14"/>
      <c r="T73" s="14"/>
      <c r="U73" s="14"/>
      <c r="V73" s="14"/>
      <c r="W73" s="14">
        <f t="shared" si="44"/>
        <v>0</v>
      </c>
      <c r="X73" s="4"/>
      <c r="Y73" s="4"/>
      <c r="Z73" s="4"/>
    </row>
    <row r="74" ht="12.75" customHeight="1">
      <c r="A74" s="9" t="s">
        <v>109</v>
      </c>
      <c r="B74" s="10" t="s">
        <v>110</v>
      </c>
      <c r="C74" s="11">
        <f t="shared" ref="C74:W74" si="45">C75+C76+C82+C87+C100+C105+C106+C107</f>
        <v>90.1577055</v>
      </c>
      <c r="D74" s="11">
        <f t="shared" si="45"/>
        <v>18.363</v>
      </c>
      <c r="E74" s="11">
        <f t="shared" si="45"/>
        <v>23.925857</v>
      </c>
      <c r="F74" s="11">
        <f t="shared" si="45"/>
        <v>22.5644285</v>
      </c>
      <c r="G74" s="11">
        <f t="shared" si="45"/>
        <v>24.25442</v>
      </c>
      <c r="H74" s="11">
        <f t="shared" si="45"/>
        <v>89.1077055</v>
      </c>
      <c r="I74" s="11">
        <f t="shared" si="45"/>
        <v>0</v>
      </c>
      <c r="J74" s="11">
        <f t="shared" si="45"/>
        <v>0.23</v>
      </c>
      <c r="K74" s="11">
        <f t="shared" si="45"/>
        <v>0.07</v>
      </c>
      <c r="L74" s="11">
        <f t="shared" si="45"/>
        <v>0.07</v>
      </c>
      <c r="M74" s="11">
        <f t="shared" si="45"/>
        <v>0.37</v>
      </c>
      <c r="N74" s="11">
        <f t="shared" si="45"/>
        <v>0</v>
      </c>
      <c r="O74" s="11">
        <f t="shared" si="45"/>
        <v>0.19</v>
      </c>
      <c r="P74" s="11">
        <f t="shared" si="45"/>
        <v>0.18</v>
      </c>
      <c r="Q74" s="11">
        <f t="shared" si="45"/>
        <v>0.1</v>
      </c>
      <c r="R74" s="11">
        <f t="shared" si="45"/>
        <v>0.47</v>
      </c>
      <c r="S74" s="11">
        <f t="shared" si="45"/>
        <v>0</v>
      </c>
      <c r="T74" s="11">
        <f t="shared" si="45"/>
        <v>0.06</v>
      </c>
      <c r="U74" s="11">
        <f t="shared" si="45"/>
        <v>0.04</v>
      </c>
      <c r="V74" s="11">
        <f t="shared" si="45"/>
        <v>0.11</v>
      </c>
      <c r="W74" s="11">
        <f t="shared" si="45"/>
        <v>0.21</v>
      </c>
      <c r="X74" s="4"/>
      <c r="Y74" s="4"/>
      <c r="Z74" s="4"/>
    </row>
    <row r="75" ht="12.75" customHeight="1">
      <c r="A75" s="12">
        <v>63.0</v>
      </c>
      <c r="B75" s="13" t="s">
        <v>111</v>
      </c>
      <c r="C75" s="14">
        <f>H75+M75+R75+W75</f>
        <v>6.33</v>
      </c>
      <c r="D75" s="14"/>
      <c r="E75" s="28">
        <v>2.11</v>
      </c>
      <c r="F75" s="28">
        <v>2.11</v>
      </c>
      <c r="G75" s="28">
        <v>2.11</v>
      </c>
      <c r="H75" s="14">
        <f>SUM(D75:G75)</f>
        <v>6.33</v>
      </c>
      <c r="I75" s="14"/>
      <c r="J75" s="14"/>
      <c r="K75" s="14"/>
      <c r="L75" s="14"/>
      <c r="M75" s="14">
        <f>SUM(I75:L75)</f>
        <v>0</v>
      </c>
      <c r="N75" s="14"/>
      <c r="O75" s="14"/>
      <c r="P75" s="14"/>
      <c r="Q75" s="14"/>
      <c r="R75" s="14">
        <f>SUM(N75:Q75)</f>
        <v>0</v>
      </c>
      <c r="S75" s="14"/>
      <c r="T75" s="14"/>
      <c r="U75" s="14"/>
      <c r="V75" s="14"/>
      <c r="W75" s="14">
        <f>SUM(S75:V75)</f>
        <v>0</v>
      </c>
      <c r="X75" s="4"/>
      <c r="Y75" s="4"/>
      <c r="Z75" s="4"/>
    </row>
    <row r="76" ht="12.75" customHeight="1">
      <c r="A76" s="12" t="s">
        <v>112</v>
      </c>
      <c r="B76" s="13" t="s">
        <v>113</v>
      </c>
      <c r="C76" s="14">
        <f t="shared" ref="C76:W76" si="46">SUM(C77:C81)</f>
        <v>6.2557055</v>
      </c>
      <c r="D76" s="14">
        <f t="shared" si="46"/>
        <v>0</v>
      </c>
      <c r="E76" s="14">
        <f t="shared" si="46"/>
        <v>2.722857</v>
      </c>
      <c r="F76" s="14">
        <f t="shared" si="46"/>
        <v>1.3614285</v>
      </c>
      <c r="G76" s="14">
        <f t="shared" si="46"/>
        <v>1.36142</v>
      </c>
      <c r="H76" s="14">
        <f t="shared" si="46"/>
        <v>5.4457055</v>
      </c>
      <c r="I76" s="14">
        <f t="shared" si="46"/>
        <v>0</v>
      </c>
      <c r="J76" s="14">
        <f t="shared" si="46"/>
        <v>0.15</v>
      </c>
      <c r="K76" s="14">
        <f t="shared" si="46"/>
        <v>0.07</v>
      </c>
      <c r="L76" s="14">
        <f t="shared" si="46"/>
        <v>0.07</v>
      </c>
      <c r="M76" s="14">
        <f t="shared" si="46"/>
        <v>0.29</v>
      </c>
      <c r="N76" s="14">
        <f t="shared" si="46"/>
        <v>0</v>
      </c>
      <c r="O76" s="14">
        <f t="shared" si="46"/>
        <v>0.19</v>
      </c>
      <c r="P76" s="14">
        <f t="shared" si="46"/>
        <v>0.1</v>
      </c>
      <c r="Q76" s="14">
        <f t="shared" si="46"/>
        <v>0.1</v>
      </c>
      <c r="R76" s="14">
        <f t="shared" si="46"/>
        <v>0.39</v>
      </c>
      <c r="S76" s="14">
        <f t="shared" si="46"/>
        <v>0</v>
      </c>
      <c r="T76" s="14">
        <f t="shared" si="46"/>
        <v>0.06</v>
      </c>
      <c r="U76" s="14">
        <f t="shared" si="46"/>
        <v>0.04</v>
      </c>
      <c r="V76" s="14">
        <f t="shared" si="46"/>
        <v>0.03</v>
      </c>
      <c r="W76" s="14">
        <f t="shared" si="46"/>
        <v>0.13</v>
      </c>
      <c r="X76" s="4"/>
      <c r="Y76" s="4"/>
      <c r="Z76" s="4"/>
    </row>
    <row r="77" ht="12.75" customHeight="1">
      <c r="A77" s="18">
        <v>64.0</v>
      </c>
      <c r="B77" s="16" t="s">
        <v>114</v>
      </c>
      <c r="C77" s="35">
        <f t="shared" ref="C77:C81" si="47">H77+M77+R77+W77</f>
        <v>5.0557055</v>
      </c>
      <c r="D77" s="19">
        <v>0.0</v>
      </c>
      <c r="E77" s="19">
        <f>212285.7/100000</f>
        <v>2.122857</v>
      </c>
      <c r="F77" s="19">
        <f>106142.85/100000</f>
        <v>1.0614285</v>
      </c>
      <c r="G77" s="17">
        <f>106142/100000</f>
        <v>1.06142</v>
      </c>
      <c r="H77" s="36">
        <f t="shared" ref="H77:H81" si="48">SUM(D77:G77)</f>
        <v>4.2457055</v>
      </c>
      <c r="I77" s="19">
        <v>0.0</v>
      </c>
      <c r="J77" s="19">
        <v>0.15</v>
      </c>
      <c r="K77" s="19">
        <v>0.07</v>
      </c>
      <c r="L77" s="19">
        <v>0.07</v>
      </c>
      <c r="M77" s="36">
        <f t="shared" ref="M77:M81" si="49">SUM(I77:L77)</f>
        <v>0.29</v>
      </c>
      <c r="N77" s="19">
        <v>0.0</v>
      </c>
      <c r="O77" s="19">
        <v>0.19</v>
      </c>
      <c r="P77" s="19">
        <v>0.1</v>
      </c>
      <c r="Q77" s="19">
        <v>0.1</v>
      </c>
      <c r="R77" s="36">
        <f t="shared" ref="R77:R81" si="50">SUM(N77:Q77)</f>
        <v>0.39</v>
      </c>
      <c r="S77" s="19">
        <v>0.0</v>
      </c>
      <c r="T77" s="19">
        <v>0.06</v>
      </c>
      <c r="U77" s="19">
        <v>0.04</v>
      </c>
      <c r="V77" s="19">
        <v>0.03</v>
      </c>
      <c r="W77" s="36">
        <f t="shared" ref="W77:W81" si="51">SUM(S77:V77)</f>
        <v>0.13</v>
      </c>
      <c r="X77" s="4"/>
      <c r="Y77" s="4"/>
      <c r="Z77" s="4"/>
    </row>
    <row r="78" ht="12.75" customHeight="1">
      <c r="A78" s="18">
        <v>65.0</v>
      </c>
      <c r="B78" s="16" t="s">
        <v>115</v>
      </c>
      <c r="C78" s="35">
        <f t="shared" si="47"/>
        <v>0</v>
      </c>
      <c r="D78" s="17"/>
      <c r="E78" s="17"/>
      <c r="F78" s="17"/>
      <c r="G78" s="17"/>
      <c r="H78" s="36">
        <f t="shared" si="48"/>
        <v>0</v>
      </c>
      <c r="I78" s="17"/>
      <c r="J78" s="17"/>
      <c r="K78" s="17"/>
      <c r="L78" s="17"/>
      <c r="M78" s="36">
        <f t="shared" si="49"/>
        <v>0</v>
      </c>
      <c r="N78" s="17"/>
      <c r="O78" s="17"/>
      <c r="P78" s="17"/>
      <c r="Q78" s="17"/>
      <c r="R78" s="36">
        <f t="shared" si="50"/>
        <v>0</v>
      </c>
      <c r="S78" s="17"/>
      <c r="T78" s="17"/>
      <c r="U78" s="17"/>
      <c r="V78" s="17"/>
      <c r="W78" s="36">
        <f t="shared" si="51"/>
        <v>0</v>
      </c>
      <c r="X78" s="4"/>
      <c r="Y78" s="4"/>
      <c r="Z78" s="4"/>
    </row>
    <row r="79" ht="12.75" customHeight="1">
      <c r="A79" s="18">
        <v>66.0</v>
      </c>
      <c r="B79" s="16" t="s">
        <v>116</v>
      </c>
      <c r="C79" s="35">
        <f t="shared" si="47"/>
        <v>0.6</v>
      </c>
      <c r="D79" s="19">
        <v>0.0</v>
      </c>
      <c r="E79" s="19">
        <v>0.3</v>
      </c>
      <c r="F79" s="19">
        <v>0.15</v>
      </c>
      <c r="G79" s="19">
        <v>0.15</v>
      </c>
      <c r="H79" s="36">
        <f t="shared" si="48"/>
        <v>0.6</v>
      </c>
      <c r="I79" s="17"/>
      <c r="J79" s="17"/>
      <c r="K79" s="17"/>
      <c r="L79" s="17"/>
      <c r="M79" s="36">
        <f t="shared" si="49"/>
        <v>0</v>
      </c>
      <c r="N79" s="17"/>
      <c r="O79" s="17"/>
      <c r="P79" s="17"/>
      <c r="Q79" s="17"/>
      <c r="R79" s="36">
        <f t="shared" si="50"/>
        <v>0</v>
      </c>
      <c r="S79" s="17"/>
      <c r="T79" s="17"/>
      <c r="U79" s="17"/>
      <c r="V79" s="17"/>
      <c r="W79" s="36">
        <f t="shared" si="51"/>
        <v>0</v>
      </c>
      <c r="X79" s="4"/>
      <c r="Y79" s="4"/>
      <c r="Z79" s="4"/>
    </row>
    <row r="80" ht="12.75" customHeight="1">
      <c r="A80" s="18">
        <v>67.0</v>
      </c>
      <c r="B80" s="16" t="s">
        <v>117</v>
      </c>
      <c r="C80" s="35">
        <f t="shared" si="47"/>
        <v>0.6</v>
      </c>
      <c r="D80" s="19">
        <v>0.0</v>
      </c>
      <c r="E80" s="19">
        <v>0.3</v>
      </c>
      <c r="F80" s="19">
        <v>0.15</v>
      </c>
      <c r="G80" s="19">
        <v>0.15</v>
      </c>
      <c r="H80" s="36">
        <f t="shared" si="48"/>
        <v>0.6</v>
      </c>
      <c r="I80" s="17"/>
      <c r="J80" s="17"/>
      <c r="K80" s="17"/>
      <c r="L80" s="17"/>
      <c r="M80" s="36">
        <f t="shared" si="49"/>
        <v>0</v>
      </c>
      <c r="N80" s="17"/>
      <c r="O80" s="17"/>
      <c r="P80" s="17"/>
      <c r="Q80" s="17"/>
      <c r="R80" s="36">
        <f t="shared" si="50"/>
        <v>0</v>
      </c>
      <c r="S80" s="17"/>
      <c r="T80" s="17"/>
      <c r="U80" s="17"/>
      <c r="V80" s="17"/>
      <c r="W80" s="36">
        <f t="shared" si="51"/>
        <v>0</v>
      </c>
      <c r="X80" s="4"/>
      <c r="Y80" s="4"/>
      <c r="Z80" s="4"/>
    </row>
    <row r="81" ht="12.75" customHeight="1">
      <c r="A81" s="18">
        <v>68.0</v>
      </c>
      <c r="B81" s="16" t="s">
        <v>118</v>
      </c>
      <c r="C81" s="35">
        <f t="shared" si="47"/>
        <v>0</v>
      </c>
      <c r="D81" s="17"/>
      <c r="E81" s="17"/>
      <c r="F81" s="17"/>
      <c r="G81" s="17"/>
      <c r="H81" s="36">
        <f t="shared" si="48"/>
        <v>0</v>
      </c>
      <c r="I81" s="17"/>
      <c r="J81" s="17"/>
      <c r="K81" s="17"/>
      <c r="L81" s="17"/>
      <c r="M81" s="36">
        <f t="shared" si="49"/>
        <v>0</v>
      </c>
      <c r="N81" s="17"/>
      <c r="O81" s="17"/>
      <c r="P81" s="17"/>
      <c r="Q81" s="17"/>
      <c r="R81" s="36">
        <f t="shared" si="50"/>
        <v>0</v>
      </c>
      <c r="S81" s="17"/>
      <c r="T81" s="17"/>
      <c r="U81" s="17"/>
      <c r="V81" s="17"/>
      <c r="W81" s="36">
        <f t="shared" si="51"/>
        <v>0</v>
      </c>
      <c r="X81" s="4"/>
      <c r="Y81" s="4"/>
      <c r="Z81" s="4"/>
    </row>
    <row r="82" ht="12.75" customHeight="1">
      <c r="A82" s="12" t="s">
        <v>119</v>
      </c>
      <c r="B82" s="13" t="s">
        <v>120</v>
      </c>
      <c r="C82" s="14">
        <f t="shared" ref="C82:W82" si="52">SUM(C83:C86)</f>
        <v>1.93</v>
      </c>
      <c r="D82" s="14">
        <f t="shared" si="52"/>
        <v>0</v>
      </c>
      <c r="E82" s="14">
        <f t="shared" si="52"/>
        <v>0.73</v>
      </c>
      <c r="F82" s="14">
        <f t="shared" si="52"/>
        <v>0.73</v>
      </c>
      <c r="G82" s="14">
        <f t="shared" si="52"/>
        <v>0.47</v>
      </c>
      <c r="H82" s="14">
        <f t="shared" si="52"/>
        <v>1.93</v>
      </c>
      <c r="I82" s="14">
        <f t="shared" si="52"/>
        <v>0</v>
      </c>
      <c r="J82" s="14">
        <f t="shared" si="52"/>
        <v>0</v>
      </c>
      <c r="K82" s="14">
        <f t="shared" si="52"/>
        <v>0</v>
      </c>
      <c r="L82" s="14">
        <f t="shared" si="52"/>
        <v>0</v>
      </c>
      <c r="M82" s="14">
        <f t="shared" si="52"/>
        <v>0</v>
      </c>
      <c r="N82" s="14">
        <f t="shared" si="52"/>
        <v>0</v>
      </c>
      <c r="O82" s="14">
        <f t="shared" si="52"/>
        <v>0</v>
      </c>
      <c r="P82" s="14">
        <f t="shared" si="52"/>
        <v>0</v>
      </c>
      <c r="Q82" s="14">
        <f t="shared" si="52"/>
        <v>0</v>
      </c>
      <c r="R82" s="14">
        <f t="shared" si="52"/>
        <v>0</v>
      </c>
      <c r="S82" s="14">
        <f t="shared" si="52"/>
        <v>0</v>
      </c>
      <c r="T82" s="14">
        <f t="shared" si="52"/>
        <v>0</v>
      </c>
      <c r="U82" s="14">
        <f t="shared" si="52"/>
        <v>0</v>
      </c>
      <c r="V82" s="14">
        <f t="shared" si="52"/>
        <v>0</v>
      </c>
      <c r="W82" s="14">
        <f t="shared" si="52"/>
        <v>0</v>
      </c>
      <c r="X82" s="4"/>
      <c r="Y82" s="4"/>
      <c r="Z82" s="4"/>
    </row>
    <row r="83" ht="12.75" customHeight="1">
      <c r="A83" s="18">
        <v>69.0</v>
      </c>
      <c r="B83" s="16" t="s">
        <v>121</v>
      </c>
      <c r="C83" s="35">
        <f t="shared" ref="C83:C86" si="53">H83+M83+R83+W83</f>
        <v>0.4</v>
      </c>
      <c r="D83" s="17"/>
      <c r="E83" s="19">
        <v>0.2</v>
      </c>
      <c r="F83" s="19">
        <v>0.2</v>
      </c>
      <c r="G83" s="17"/>
      <c r="H83" s="36">
        <f t="shared" ref="H83:H86" si="54">SUM(D83:G83)</f>
        <v>0.4</v>
      </c>
      <c r="I83" s="17"/>
      <c r="J83" s="17"/>
      <c r="K83" s="17"/>
      <c r="L83" s="17"/>
      <c r="M83" s="36">
        <f t="shared" ref="M83:M86" si="55">SUM(I83:L83)</f>
        <v>0</v>
      </c>
      <c r="N83" s="17"/>
      <c r="O83" s="17"/>
      <c r="P83" s="17"/>
      <c r="Q83" s="17"/>
      <c r="R83" s="36">
        <f t="shared" ref="R83:R86" si="56">SUM(N83:Q83)</f>
        <v>0</v>
      </c>
      <c r="S83" s="17"/>
      <c r="T83" s="17"/>
      <c r="U83" s="17"/>
      <c r="V83" s="17"/>
      <c r="W83" s="36">
        <f t="shared" ref="W83:W86" si="57">SUM(S83:V83)</f>
        <v>0</v>
      </c>
      <c r="X83" s="4"/>
      <c r="Y83" s="4"/>
      <c r="Z83" s="4"/>
    </row>
    <row r="84" ht="12.75" customHeight="1">
      <c r="A84" s="18">
        <v>70.0</v>
      </c>
      <c r="B84" s="16" t="s">
        <v>122</v>
      </c>
      <c r="C84" s="35">
        <f t="shared" si="53"/>
        <v>0.12</v>
      </c>
      <c r="D84" s="17"/>
      <c r="E84" s="19">
        <v>0.06</v>
      </c>
      <c r="F84" s="19">
        <v>0.06</v>
      </c>
      <c r="G84" s="17"/>
      <c r="H84" s="36">
        <f t="shared" si="54"/>
        <v>0.12</v>
      </c>
      <c r="I84" s="17"/>
      <c r="J84" s="17"/>
      <c r="K84" s="17"/>
      <c r="L84" s="17"/>
      <c r="M84" s="36">
        <f t="shared" si="55"/>
        <v>0</v>
      </c>
      <c r="N84" s="17"/>
      <c r="O84" s="17"/>
      <c r="P84" s="17"/>
      <c r="Q84" s="17"/>
      <c r="R84" s="36">
        <f t="shared" si="56"/>
        <v>0</v>
      </c>
      <c r="S84" s="17"/>
      <c r="T84" s="17"/>
      <c r="U84" s="17"/>
      <c r="V84" s="17"/>
      <c r="W84" s="36">
        <f t="shared" si="57"/>
        <v>0</v>
      </c>
      <c r="X84" s="4"/>
      <c r="Y84" s="4"/>
      <c r="Z84" s="4"/>
    </row>
    <row r="85" ht="12.75" customHeight="1">
      <c r="A85" s="18">
        <v>71.0</v>
      </c>
      <c r="B85" s="16" t="s">
        <v>123</v>
      </c>
      <c r="C85" s="35">
        <f t="shared" si="53"/>
        <v>0</v>
      </c>
      <c r="D85" s="17"/>
      <c r="E85" s="17"/>
      <c r="F85" s="17"/>
      <c r="G85" s="17"/>
      <c r="H85" s="36">
        <f t="shared" si="54"/>
        <v>0</v>
      </c>
      <c r="I85" s="17"/>
      <c r="J85" s="17"/>
      <c r="K85" s="17"/>
      <c r="L85" s="17"/>
      <c r="M85" s="36">
        <f t="shared" si="55"/>
        <v>0</v>
      </c>
      <c r="N85" s="17"/>
      <c r="O85" s="17"/>
      <c r="P85" s="17"/>
      <c r="Q85" s="17"/>
      <c r="R85" s="36">
        <f t="shared" si="56"/>
        <v>0</v>
      </c>
      <c r="S85" s="17"/>
      <c r="T85" s="17"/>
      <c r="U85" s="17"/>
      <c r="V85" s="17"/>
      <c r="W85" s="36">
        <f t="shared" si="57"/>
        <v>0</v>
      </c>
      <c r="X85" s="4"/>
      <c r="Y85" s="4"/>
      <c r="Z85" s="4"/>
    </row>
    <row r="86" ht="12.75" customHeight="1">
      <c r="A86" s="18">
        <v>72.0</v>
      </c>
      <c r="B86" s="16" t="s">
        <v>124</v>
      </c>
      <c r="C86" s="35">
        <f t="shared" si="53"/>
        <v>1.41</v>
      </c>
      <c r="D86" s="17"/>
      <c r="E86" s="19">
        <v>0.47</v>
      </c>
      <c r="F86" s="19">
        <v>0.47</v>
      </c>
      <c r="G86" s="19">
        <v>0.47</v>
      </c>
      <c r="H86" s="36">
        <f t="shared" si="54"/>
        <v>1.41</v>
      </c>
      <c r="I86" s="17"/>
      <c r="J86" s="17"/>
      <c r="K86" s="17"/>
      <c r="L86" s="17"/>
      <c r="M86" s="36">
        <f t="shared" si="55"/>
        <v>0</v>
      </c>
      <c r="N86" s="17"/>
      <c r="O86" s="19" t="s">
        <v>328</v>
      </c>
      <c r="P86" s="17"/>
      <c r="Q86" s="17"/>
      <c r="R86" s="36">
        <f t="shared" si="56"/>
        <v>0</v>
      </c>
      <c r="S86" s="17"/>
      <c r="T86" s="17"/>
      <c r="U86" s="17"/>
      <c r="V86" s="17"/>
      <c r="W86" s="36">
        <f t="shared" si="57"/>
        <v>0</v>
      </c>
      <c r="X86" s="4"/>
      <c r="Y86" s="4"/>
      <c r="Z86" s="4"/>
    </row>
    <row r="87" ht="12.75" customHeight="1">
      <c r="A87" s="12" t="s">
        <v>125</v>
      </c>
      <c r="B87" s="13" t="s">
        <v>126</v>
      </c>
      <c r="C87" s="14">
        <f t="shared" ref="C87:W87" si="58">SUM(C88:C99)</f>
        <v>73.31</v>
      </c>
      <c r="D87" s="14">
        <f t="shared" si="58"/>
        <v>17.84</v>
      </c>
      <c r="E87" s="14">
        <f t="shared" si="58"/>
        <v>17.84</v>
      </c>
      <c r="F87" s="14">
        <f t="shared" si="58"/>
        <v>17.84</v>
      </c>
      <c r="G87" s="14">
        <f t="shared" si="58"/>
        <v>19.79</v>
      </c>
      <c r="H87" s="14">
        <f t="shared" si="58"/>
        <v>73.31</v>
      </c>
      <c r="I87" s="14">
        <f t="shared" si="58"/>
        <v>0</v>
      </c>
      <c r="J87" s="14">
        <f t="shared" si="58"/>
        <v>0</v>
      </c>
      <c r="K87" s="14">
        <f t="shared" si="58"/>
        <v>0</v>
      </c>
      <c r="L87" s="14">
        <f t="shared" si="58"/>
        <v>0</v>
      </c>
      <c r="M87" s="14">
        <f t="shared" si="58"/>
        <v>0</v>
      </c>
      <c r="N87" s="14">
        <f t="shared" si="58"/>
        <v>0</v>
      </c>
      <c r="O87" s="14">
        <f t="shared" si="58"/>
        <v>0</v>
      </c>
      <c r="P87" s="14">
        <f t="shared" si="58"/>
        <v>0</v>
      </c>
      <c r="Q87" s="14">
        <f t="shared" si="58"/>
        <v>0</v>
      </c>
      <c r="R87" s="14">
        <f t="shared" si="58"/>
        <v>0</v>
      </c>
      <c r="S87" s="14">
        <f t="shared" si="58"/>
        <v>0</v>
      </c>
      <c r="T87" s="14">
        <f t="shared" si="58"/>
        <v>0</v>
      </c>
      <c r="U87" s="14">
        <f t="shared" si="58"/>
        <v>0</v>
      </c>
      <c r="V87" s="14">
        <f t="shared" si="58"/>
        <v>0</v>
      </c>
      <c r="W87" s="14">
        <f t="shared" si="58"/>
        <v>0</v>
      </c>
      <c r="X87" s="4"/>
      <c r="Y87" s="4"/>
      <c r="Z87" s="4"/>
    </row>
    <row r="88" ht="12.75" customHeight="1">
      <c r="A88" s="18">
        <v>73.1</v>
      </c>
      <c r="B88" s="16" t="s">
        <v>127</v>
      </c>
      <c r="C88" s="35">
        <f t="shared" ref="C88:C99" si="59">H88+M88+R88+W88</f>
        <v>27.12</v>
      </c>
      <c r="D88" s="55">
        <v>6.78</v>
      </c>
      <c r="E88" s="56">
        <v>6.78</v>
      </c>
      <c r="F88" s="56">
        <v>6.78</v>
      </c>
      <c r="G88" s="56">
        <v>6.78</v>
      </c>
      <c r="H88" s="36">
        <f t="shared" ref="H88:H99" si="60">SUM(D88:G88)</f>
        <v>27.12</v>
      </c>
      <c r="I88" s="17"/>
      <c r="J88" s="17"/>
      <c r="K88" s="17"/>
      <c r="L88" s="17"/>
      <c r="M88" s="36">
        <f t="shared" ref="M88:M99" si="61">SUM(I88:L88)</f>
        <v>0</v>
      </c>
      <c r="N88" s="17"/>
      <c r="O88" s="17"/>
      <c r="P88" s="17"/>
      <c r="Q88" s="17"/>
      <c r="R88" s="36">
        <f t="shared" ref="R88:R99" si="62">SUM(N88:Q88)</f>
        <v>0</v>
      </c>
      <c r="S88" s="17"/>
      <c r="T88" s="17"/>
      <c r="U88" s="17"/>
      <c r="V88" s="17"/>
      <c r="W88" s="36">
        <f t="shared" ref="W88:W99" si="63">SUM(S88:V88)</f>
        <v>0</v>
      </c>
      <c r="X88" s="4"/>
      <c r="Y88" s="4"/>
      <c r="Z88" s="4"/>
    </row>
    <row r="89" ht="12.75" customHeight="1">
      <c r="A89" s="18">
        <v>73.2</v>
      </c>
      <c r="B89" s="16" t="s">
        <v>128</v>
      </c>
      <c r="C89" s="35">
        <f t="shared" si="59"/>
        <v>5.36</v>
      </c>
      <c r="D89" s="57">
        <v>1.34</v>
      </c>
      <c r="E89" s="58">
        <v>1.34</v>
      </c>
      <c r="F89" s="58">
        <v>1.34</v>
      </c>
      <c r="G89" s="58">
        <v>1.34</v>
      </c>
      <c r="H89" s="36">
        <f t="shared" si="60"/>
        <v>5.36</v>
      </c>
      <c r="I89" s="17"/>
      <c r="J89" s="17"/>
      <c r="K89" s="17"/>
      <c r="L89" s="17"/>
      <c r="M89" s="36">
        <f t="shared" si="61"/>
        <v>0</v>
      </c>
      <c r="N89" s="17"/>
      <c r="O89" s="17"/>
      <c r="P89" s="17"/>
      <c r="Q89" s="17"/>
      <c r="R89" s="36">
        <f t="shared" si="62"/>
        <v>0</v>
      </c>
      <c r="S89" s="17"/>
      <c r="T89" s="17"/>
      <c r="U89" s="17"/>
      <c r="V89" s="17"/>
      <c r="W89" s="36">
        <f t="shared" si="63"/>
        <v>0</v>
      </c>
      <c r="X89" s="4"/>
      <c r="Y89" s="4"/>
      <c r="Z89" s="4"/>
    </row>
    <row r="90" ht="12.75" customHeight="1">
      <c r="A90" s="18">
        <v>73.3</v>
      </c>
      <c r="B90" s="16" t="s">
        <v>129</v>
      </c>
      <c r="C90" s="35">
        <f t="shared" si="59"/>
        <v>1.24</v>
      </c>
      <c r="D90" s="57">
        <v>0.31</v>
      </c>
      <c r="E90" s="58">
        <v>0.31</v>
      </c>
      <c r="F90" s="58">
        <v>0.31</v>
      </c>
      <c r="G90" s="58">
        <v>0.31</v>
      </c>
      <c r="H90" s="36">
        <f t="shared" si="60"/>
        <v>1.24</v>
      </c>
      <c r="I90" s="17"/>
      <c r="J90" s="17"/>
      <c r="K90" s="17"/>
      <c r="L90" s="17"/>
      <c r="M90" s="36">
        <f t="shared" si="61"/>
        <v>0</v>
      </c>
      <c r="N90" s="17"/>
      <c r="O90" s="17"/>
      <c r="P90" s="17"/>
      <c r="Q90" s="17"/>
      <c r="R90" s="36">
        <f t="shared" si="62"/>
        <v>0</v>
      </c>
      <c r="S90" s="17"/>
      <c r="T90" s="17"/>
      <c r="U90" s="17"/>
      <c r="V90" s="17"/>
      <c r="W90" s="36">
        <f t="shared" si="63"/>
        <v>0</v>
      </c>
      <c r="X90" s="4"/>
      <c r="Y90" s="4"/>
      <c r="Z90" s="4"/>
    </row>
    <row r="91" ht="12.75" customHeight="1">
      <c r="A91" s="18">
        <v>73.4</v>
      </c>
      <c r="B91" s="16" t="s">
        <v>130</v>
      </c>
      <c r="C91" s="35">
        <f t="shared" si="59"/>
        <v>0.36</v>
      </c>
      <c r="D91" s="57">
        <v>0.09</v>
      </c>
      <c r="E91" s="58">
        <v>0.09</v>
      </c>
      <c r="F91" s="58">
        <v>0.09</v>
      </c>
      <c r="G91" s="58">
        <v>0.09</v>
      </c>
      <c r="H91" s="36">
        <f t="shared" si="60"/>
        <v>0.36</v>
      </c>
      <c r="I91" s="17"/>
      <c r="J91" s="17"/>
      <c r="K91" s="17"/>
      <c r="L91" s="17"/>
      <c r="M91" s="36">
        <f t="shared" si="61"/>
        <v>0</v>
      </c>
      <c r="N91" s="17"/>
      <c r="O91" s="17"/>
      <c r="P91" s="17"/>
      <c r="Q91" s="17"/>
      <c r="R91" s="36">
        <f t="shared" si="62"/>
        <v>0</v>
      </c>
      <c r="S91" s="17"/>
      <c r="T91" s="17"/>
      <c r="U91" s="17"/>
      <c r="V91" s="17"/>
      <c r="W91" s="36">
        <f t="shared" si="63"/>
        <v>0</v>
      </c>
      <c r="X91" s="4"/>
      <c r="Y91" s="4"/>
      <c r="Z91" s="4"/>
    </row>
    <row r="92" ht="12.75" customHeight="1">
      <c r="A92" s="18">
        <v>74.0</v>
      </c>
      <c r="B92" s="16" t="s">
        <v>131</v>
      </c>
      <c r="C92" s="35">
        <f t="shared" si="59"/>
        <v>27.2</v>
      </c>
      <c r="D92" s="57">
        <v>6.8</v>
      </c>
      <c r="E92" s="58">
        <v>6.8</v>
      </c>
      <c r="F92" s="58">
        <v>6.8</v>
      </c>
      <c r="G92" s="58">
        <v>6.8</v>
      </c>
      <c r="H92" s="36">
        <f t="shared" si="60"/>
        <v>27.2</v>
      </c>
      <c r="I92" s="17"/>
      <c r="J92" s="17"/>
      <c r="K92" s="17"/>
      <c r="L92" s="17"/>
      <c r="M92" s="36">
        <f t="shared" si="61"/>
        <v>0</v>
      </c>
      <c r="N92" s="17"/>
      <c r="O92" s="17"/>
      <c r="P92" s="17"/>
      <c r="Q92" s="17"/>
      <c r="R92" s="36">
        <f t="shared" si="62"/>
        <v>0</v>
      </c>
      <c r="S92" s="17"/>
      <c r="T92" s="17"/>
      <c r="U92" s="17"/>
      <c r="V92" s="17"/>
      <c r="W92" s="36">
        <f t="shared" si="63"/>
        <v>0</v>
      </c>
      <c r="X92" s="4"/>
      <c r="Y92" s="4"/>
      <c r="Z92" s="4"/>
    </row>
    <row r="93" ht="12.75" customHeight="1">
      <c r="A93" s="18">
        <v>75.1</v>
      </c>
      <c r="B93" s="16" t="s">
        <v>132</v>
      </c>
      <c r="C93" s="35">
        <f t="shared" si="59"/>
        <v>1.95</v>
      </c>
      <c r="D93" s="57">
        <v>0.0</v>
      </c>
      <c r="E93" s="58">
        <v>0.0</v>
      </c>
      <c r="F93" s="58">
        <v>0.0</v>
      </c>
      <c r="G93" s="58">
        <v>1.95</v>
      </c>
      <c r="H93" s="36">
        <f t="shared" si="60"/>
        <v>1.95</v>
      </c>
      <c r="I93" s="17"/>
      <c r="J93" s="17"/>
      <c r="K93" s="17"/>
      <c r="L93" s="17"/>
      <c r="M93" s="36">
        <f t="shared" si="61"/>
        <v>0</v>
      </c>
      <c r="N93" s="17"/>
      <c r="O93" s="17"/>
      <c r="P93" s="17"/>
      <c r="Q93" s="17"/>
      <c r="R93" s="36">
        <f t="shared" si="62"/>
        <v>0</v>
      </c>
      <c r="S93" s="17"/>
      <c r="T93" s="17"/>
      <c r="U93" s="17"/>
      <c r="V93" s="17"/>
      <c r="W93" s="36">
        <f t="shared" si="63"/>
        <v>0</v>
      </c>
      <c r="X93" s="4"/>
      <c r="Y93" s="4"/>
      <c r="Z93" s="4"/>
    </row>
    <row r="94" ht="12.75" customHeight="1">
      <c r="A94" s="18">
        <v>75.2</v>
      </c>
      <c r="B94" s="16" t="s">
        <v>133</v>
      </c>
      <c r="C94" s="35">
        <f t="shared" si="59"/>
        <v>2</v>
      </c>
      <c r="D94" s="57">
        <v>0.5</v>
      </c>
      <c r="E94" s="58">
        <v>0.5</v>
      </c>
      <c r="F94" s="58">
        <v>0.5</v>
      </c>
      <c r="G94" s="58">
        <v>0.5</v>
      </c>
      <c r="H94" s="36">
        <f t="shared" si="60"/>
        <v>2</v>
      </c>
      <c r="I94" s="17"/>
      <c r="J94" s="17"/>
      <c r="K94" s="17"/>
      <c r="L94" s="17"/>
      <c r="M94" s="36">
        <f t="shared" si="61"/>
        <v>0</v>
      </c>
      <c r="N94" s="17"/>
      <c r="O94" s="17"/>
      <c r="P94" s="17"/>
      <c r="Q94" s="17"/>
      <c r="R94" s="36">
        <f t="shared" si="62"/>
        <v>0</v>
      </c>
      <c r="S94" s="17"/>
      <c r="T94" s="17"/>
      <c r="U94" s="17"/>
      <c r="V94" s="17"/>
      <c r="W94" s="36">
        <f t="shared" si="63"/>
        <v>0</v>
      </c>
      <c r="X94" s="4"/>
      <c r="Y94" s="4"/>
      <c r="Z94" s="4"/>
    </row>
    <row r="95" ht="12.75" customHeight="1">
      <c r="A95" s="18">
        <v>76.0</v>
      </c>
      <c r="B95" s="16" t="s">
        <v>134</v>
      </c>
      <c r="C95" s="35">
        <f t="shared" si="59"/>
        <v>0</v>
      </c>
      <c r="D95" s="57">
        <v>0.0</v>
      </c>
      <c r="E95" s="58">
        <v>0.0</v>
      </c>
      <c r="F95" s="58">
        <v>0.0</v>
      </c>
      <c r="G95" s="58">
        <v>0.0</v>
      </c>
      <c r="H95" s="36">
        <f t="shared" si="60"/>
        <v>0</v>
      </c>
      <c r="I95" s="17"/>
      <c r="J95" s="17"/>
      <c r="K95" s="17"/>
      <c r="L95" s="17"/>
      <c r="M95" s="36">
        <f t="shared" si="61"/>
        <v>0</v>
      </c>
      <c r="N95" s="17"/>
      <c r="O95" s="17"/>
      <c r="P95" s="17"/>
      <c r="Q95" s="17"/>
      <c r="R95" s="36">
        <f t="shared" si="62"/>
        <v>0</v>
      </c>
      <c r="S95" s="17"/>
      <c r="T95" s="17"/>
      <c r="U95" s="17"/>
      <c r="V95" s="17"/>
      <c r="W95" s="36">
        <f t="shared" si="63"/>
        <v>0</v>
      </c>
      <c r="X95" s="4"/>
      <c r="Y95" s="4"/>
      <c r="Z95" s="4"/>
    </row>
    <row r="96" ht="12.75" customHeight="1">
      <c r="A96" s="18">
        <v>77.0</v>
      </c>
      <c r="B96" s="16" t="s">
        <v>135</v>
      </c>
      <c r="C96" s="35">
        <f t="shared" si="59"/>
        <v>0.2</v>
      </c>
      <c r="D96" s="57">
        <v>0.05</v>
      </c>
      <c r="E96" s="58">
        <v>0.05</v>
      </c>
      <c r="F96" s="58">
        <v>0.05</v>
      </c>
      <c r="G96" s="58">
        <v>0.05</v>
      </c>
      <c r="H96" s="36">
        <f t="shared" si="60"/>
        <v>0.2</v>
      </c>
      <c r="I96" s="17"/>
      <c r="J96" s="17"/>
      <c r="K96" s="17"/>
      <c r="L96" s="17"/>
      <c r="M96" s="36">
        <f t="shared" si="61"/>
        <v>0</v>
      </c>
      <c r="N96" s="17"/>
      <c r="O96" s="17"/>
      <c r="P96" s="17"/>
      <c r="Q96" s="17"/>
      <c r="R96" s="36">
        <f t="shared" si="62"/>
        <v>0</v>
      </c>
      <c r="S96" s="17"/>
      <c r="T96" s="17"/>
      <c r="U96" s="17"/>
      <c r="V96" s="17"/>
      <c r="W96" s="36">
        <f t="shared" si="63"/>
        <v>0</v>
      </c>
      <c r="X96" s="4"/>
      <c r="Y96" s="4"/>
      <c r="Z96" s="4"/>
    </row>
    <row r="97" ht="12.75" customHeight="1">
      <c r="A97" s="18">
        <v>78.0</v>
      </c>
      <c r="B97" s="16" t="s">
        <v>136</v>
      </c>
      <c r="C97" s="35">
        <f t="shared" si="59"/>
        <v>0</v>
      </c>
      <c r="D97" s="57">
        <v>0.0</v>
      </c>
      <c r="E97" s="58">
        <v>0.0</v>
      </c>
      <c r="F97" s="58">
        <v>0.0</v>
      </c>
      <c r="G97" s="58">
        <v>0.0</v>
      </c>
      <c r="H97" s="36">
        <f t="shared" si="60"/>
        <v>0</v>
      </c>
      <c r="I97" s="17"/>
      <c r="J97" s="17"/>
      <c r="K97" s="17"/>
      <c r="L97" s="17"/>
      <c r="M97" s="36">
        <f t="shared" si="61"/>
        <v>0</v>
      </c>
      <c r="N97" s="17"/>
      <c r="O97" s="17"/>
      <c r="P97" s="17"/>
      <c r="Q97" s="17"/>
      <c r="R97" s="36">
        <f t="shared" si="62"/>
        <v>0</v>
      </c>
      <c r="S97" s="17"/>
      <c r="T97" s="17"/>
      <c r="U97" s="17"/>
      <c r="V97" s="17"/>
      <c r="W97" s="36">
        <f t="shared" si="63"/>
        <v>0</v>
      </c>
      <c r="X97" s="4"/>
      <c r="Y97" s="4"/>
      <c r="Z97" s="4"/>
    </row>
    <row r="98" ht="12.75" customHeight="1">
      <c r="A98" s="18">
        <v>79.1</v>
      </c>
      <c r="B98" s="16" t="s">
        <v>45</v>
      </c>
      <c r="C98" s="35">
        <f t="shared" si="59"/>
        <v>1.2</v>
      </c>
      <c r="D98" s="57">
        <v>0.3</v>
      </c>
      <c r="E98" s="58">
        <v>0.3</v>
      </c>
      <c r="F98" s="58">
        <v>0.3</v>
      </c>
      <c r="G98" s="58">
        <v>0.3</v>
      </c>
      <c r="H98" s="36">
        <f t="shared" si="60"/>
        <v>1.2</v>
      </c>
      <c r="I98" s="17"/>
      <c r="J98" s="17"/>
      <c r="K98" s="17"/>
      <c r="L98" s="17"/>
      <c r="M98" s="36">
        <f t="shared" si="61"/>
        <v>0</v>
      </c>
      <c r="N98" s="17"/>
      <c r="O98" s="17"/>
      <c r="P98" s="17"/>
      <c r="Q98" s="17"/>
      <c r="R98" s="36">
        <f t="shared" si="62"/>
        <v>0</v>
      </c>
      <c r="S98" s="17"/>
      <c r="T98" s="17"/>
      <c r="U98" s="17"/>
      <c r="V98" s="17"/>
      <c r="W98" s="36">
        <f t="shared" si="63"/>
        <v>0</v>
      </c>
      <c r="X98" s="4"/>
      <c r="Y98" s="4"/>
      <c r="Z98" s="4"/>
    </row>
    <row r="99" ht="12.75" customHeight="1">
      <c r="A99" s="18">
        <v>79.2</v>
      </c>
      <c r="B99" s="16" t="s">
        <v>137</v>
      </c>
      <c r="C99" s="35">
        <f t="shared" si="59"/>
        <v>6.68</v>
      </c>
      <c r="D99" s="57">
        <v>1.67</v>
      </c>
      <c r="E99" s="58">
        <v>1.67</v>
      </c>
      <c r="F99" s="58">
        <v>1.67</v>
      </c>
      <c r="G99" s="58">
        <v>1.67</v>
      </c>
      <c r="H99" s="36">
        <f t="shared" si="60"/>
        <v>6.68</v>
      </c>
      <c r="I99" s="17"/>
      <c r="J99" s="17"/>
      <c r="K99" s="17"/>
      <c r="L99" s="17"/>
      <c r="M99" s="36">
        <f t="shared" si="61"/>
        <v>0</v>
      </c>
      <c r="N99" s="17"/>
      <c r="O99" s="17"/>
      <c r="P99" s="17"/>
      <c r="Q99" s="17"/>
      <c r="R99" s="36">
        <f t="shared" si="62"/>
        <v>0</v>
      </c>
      <c r="S99" s="17"/>
      <c r="T99" s="17"/>
      <c r="U99" s="17"/>
      <c r="V99" s="17"/>
      <c r="W99" s="36">
        <f t="shared" si="63"/>
        <v>0</v>
      </c>
      <c r="X99" s="4"/>
      <c r="Y99" s="4"/>
      <c r="Z99" s="4"/>
    </row>
    <row r="100" ht="12.75" customHeight="1">
      <c r="A100" s="12" t="s">
        <v>138</v>
      </c>
      <c r="B100" s="13" t="s">
        <v>139</v>
      </c>
      <c r="C100" s="14">
        <f t="shared" ref="C100:W100" si="64">SUM(C101:C104)</f>
        <v>2.332</v>
      </c>
      <c r="D100" s="14">
        <f t="shared" si="64"/>
        <v>0.523</v>
      </c>
      <c r="E100" s="14">
        <f t="shared" si="64"/>
        <v>0.523</v>
      </c>
      <c r="F100" s="14">
        <f t="shared" si="64"/>
        <v>0.523</v>
      </c>
      <c r="G100" s="14">
        <f t="shared" si="64"/>
        <v>0.523</v>
      </c>
      <c r="H100" s="14">
        <f t="shared" si="64"/>
        <v>2.092</v>
      </c>
      <c r="I100" s="14">
        <f t="shared" si="64"/>
        <v>0</v>
      </c>
      <c r="J100" s="14">
        <f t="shared" si="64"/>
        <v>0.08</v>
      </c>
      <c r="K100" s="14">
        <f t="shared" si="64"/>
        <v>0</v>
      </c>
      <c r="L100" s="14">
        <f t="shared" si="64"/>
        <v>0</v>
      </c>
      <c r="M100" s="14">
        <f t="shared" si="64"/>
        <v>0.08</v>
      </c>
      <c r="N100" s="14">
        <f t="shared" si="64"/>
        <v>0</v>
      </c>
      <c r="O100" s="14">
        <f t="shared" si="64"/>
        <v>0</v>
      </c>
      <c r="P100" s="14">
        <f t="shared" si="64"/>
        <v>0.08</v>
      </c>
      <c r="Q100" s="14">
        <f t="shared" si="64"/>
        <v>0</v>
      </c>
      <c r="R100" s="14">
        <f t="shared" si="64"/>
        <v>0.08</v>
      </c>
      <c r="S100" s="14">
        <f t="shared" si="64"/>
        <v>0</v>
      </c>
      <c r="T100" s="14">
        <f t="shared" si="64"/>
        <v>0</v>
      </c>
      <c r="U100" s="14">
        <f t="shared" si="64"/>
        <v>0</v>
      </c>
      <c r="V100" s="14">
        <f t="shared" si="64"/>
        <v>0.08</v>
      </c>
      <c r="W100" s="14">
        <f t="shared" si="64"/>
        <v>0.08</v>
      </c>
      <c r="X100" s="4"/>
      <c r="Y100" s="4"/>
      <c r="Z100" s="4"/>
    </row>
    <row r="101" ht="12.75" customHeight="1">
      <c r="A101" s="18">
        <v>80.0</v>
      </c>
      <c r="B101" s="16" t="s">
        <v>140</v>
      </c>
      <c r="C101" s="35">
        <f t="shared" ref="C101:C107" si="66">H101+M101+R101+W101</f>
        <v>1.44</v>
      </c>
      <c r="D101" s="17">
        <f t="shared" ref="D101:G101" si="65">0.05*2*3</f>
        <v>0.3</v>
      </c>
      <c r="E101" s="17">
        <f t="shared" si="65"/>
        <v>0.3</v>
      </c>
      <c r="F101" s="17">
        <f t="shared" si="65"/>
        <v>0.3</v>
      </c>
      <c r="G101" s="17">
        <f t="shared" si="65"/>
        <v>0.3</v>
      </c>
      <c r="H101" s="36">
        <f t="shared" ref="H101:H107" si="68">SUM(D101:G101)</f>
        <v>1.2</v>
      </c>
      <c r="I101" s="17"/>
      <c r="J101" s="19">
        <v>0.08</v>
      </c>
      <c r="K101" s="17"/>
      <c r="L101" s="17"/>
      <c r="M101" s="36">
        <f t="shared" ref="M101:M107" si="69">SUM(I101:L101)</f>
        <v>0.08</v>
      </c>
      <c r="N101" s="17"/>
      <c r="O101" s="17"/>
      <c r="P101" s="19">
        <v>0.08</v>
      </c>
      <c r="Q101" s="17"/>
      <c r="R101" s="36">
        <f t="shared" ref="R101:R107" si="70">SUM(N101:Q101)</f>
        <v>0.08</v>
      </c>
      <c r="S101" s="17"/>
      <c r="T101" s="17"/>
      <c r="U101" s="17"/>
      <c r="V101" s="19">
        <v>0.08</v>
      </c>
      <c r="W101" s="36">
        <f t="shared" ref="W101:W107" si="71">SUM(S101:V101)</f>
        <v>0.08</v>
      </c>
      <c r="X101" s="4"/>
      <c r="Y101" s="4"/>
      <c r="Z101" s="4"/>
    </row>
    <row r="102" ht="12.75" customHeight="1">
      <c r="A102" s="18">
        <v>81.0</v>
      </c>
      <c r="B102" s="16" t="s">
        <v>141</v>
      </c>
      <c r="C102" s="35">
        <f t="shared" si="66"/>
        <v>0.562</v>
      </c>
      <c r="D102" s="17">
        <f t="shared" ref="D102:G102" si="67">0.108+0.0325</f>
        <v>0.1405</v>
      </c>
      <c r="E102" s="17">
        <f t="shared" si="67"/>
        <v>0.1405</v>
      </c>
      <c r="F102" s="17">
        <f t="shared" si="67"/>
        <v>0.1405</v>
      </c>
      <c r="G102" s="17">
        <f t="shared" si="67"/>
        <v>0.1405</v>
      </c>
      <c r="H102" s="36">
        <f t="shared" si="68"/>
        <v>0.562</v>
      </c>
      <c r="I102" s="17"/>
      <c r="J102" s="17"/>
      <c r="K102" s="17"/>
      <c r="L102" s="17"/>
      <c r="M102" s="36">
        <f t="shared" si="69"/>
        <v>0</v>
      </c>
      <c r="N102" s="17"/>
      <c r="O102" s="17"/>
      <c r="P102" s="17"/>
      <c r="Q102" s="17"/>
      <c r="R102" s="36">
        <f t="shared" si="70"/>
        <v>0</v>
      </c>
      <c r="S102" s="17"/>
      <c r="T102" s="17"/>
      <c r="U102" s="17"/>
      <c r="V102" s="17"/>
      <c r="W102" s="36">
        <f t="shared" si="71"/>
        <v>0</v>
      </c>
      <c r="X102" s="4"/>
      <c r="Y102" s="4"/>
      <c r="Z102" s="4"/>
    </row>
    <row r="103" ht="12.75" customHeight="1">
      <c r="A103" s="18">
        <v>82.0</v>
      </c>
      <c r="B103" s="16" t="s">
        <v>142</v>
      </c>
      <c r="C103" s="35">
        <f t="shared" si="66"/>
        <v>0</v>
      </c>
      <c r="D103" s="17"/>
      <c r="E103" s="17"/>
      <c r="F103" s="17"/>
      <c r="G103" s="17"/>
      <c r="H103" s="36">
        <f t="shared" si="68"/>
        <v>0</v>
      </c>
      <c r="I103" s="17"/>
      <c r="J103" s="17"/>
      <c r="K103" s="17"/>
      <c r="L103" s="17"/>
      <c r="M103" s="36">
        <f t="shared" si="69"/>
        <v>0</v>
      </c>
      <c r="N103" s="17"/>
      <c r="O103" s="17"/>
      <c r="P103" s="17"/>
      <c r="Q103" s="17"/>
      <c r="R103" s="36">
        <f t="shared" si="70"/>
        <v>0</v>
      </c>
      <c r="S103" s="17"/>
      <c r="T103" s="17"/>
      <c r="U103" s="17"/>
      <c r="V103" s="17"/>
      <c r="W103" s="36">
        <f t="shared" si="71"/>
        <v>0</v>
      </c>
      <c r="X103" s="4"/>
      <c r="Y103" s="4"/>
      <c r="Z103" s="4"/>
    </row>
    <row r="104" ht="12.75" customHeight="1">
      <c r="A104" s="18">
        <v>83.0</v>
      </c>
      <c r="B104" s="16" t="s">
        <v>143</v>
      </c>
      <c r="C104" s="35">
        <f t="shared" si="66"/>
        <v>0.33</v>
      </c>
      <c r="D104" s="17">
        <f t="shared" ref="D104:G104" si="72">0.0275*3</f>
        <v>0.0825</v>
      </c>
      <c r="E104" s="17">
        <f t="shared" si="72"/>
        <v>0.0825</v>
      </c>
      <c r="F104" s="17">
        <f t="shared" si="72"/>
        <v>0.0825</v>
      </c>
      <c r="G104" s="17">
        <f t="shared" si="72"/>
        <v>0.0825</v>
      </c>
      <c r="H104" s="36">
        <f t="shared" si="68"/>
        <v>0.33</v>
      </c>
      <c r="I104" s="17"/>
      <c r="J104" s="17"/>
      <c r="K104" s="17"/>
      <c r="L104" s="17"/>
      <c r="M104" s="36">
        <f t="shared" si="69"/>
        <v>0</v>
      </c>
      <c r="N104" s="17"/>
      <c r="O104" s="17"/>
      <c r="P104" s="17"/>
      <c r="Q104" s="17"/>
      <c r="R104" s="36">
        <f t="shared" si="70"/>
        <v>0</v>
      </c>
      <c r="S104" s="17"/>
      <c r="T104" s="17"/>
      <c r="U104" s="17"/>
      <c r="V104" s="17"/>
      <c r="W104" s="36">
        <f t="shared" si="71"/>
        <v>0</v>
      </c>
      <c r="X104" s="4"/>
      <c r="Y104" s="4"/>
      <c r="Z104" s="4"/>
    </row>
    <row r="105" ht="12.75" customHeight="1">
      <c r="A105" s="12">
        <v>84.0</v>
      </c>
      <c r="B105" s="13" t="s">
        <v>144</v>
      </c>
      <c r="C105" s="14">
        <f t="shared" si="66"/>
        <v>0</v>
      </c>
      <c r="D105" s="14"/>
      <c r="E105" s="14"/>
      <c r="F105" s="14"/>
      <c r="G105" s="14"/>
      <c r="H105" s="14">
        <f t="shared" si="68"/>
        <v>0</v>
      </c>
      <c r="I105" s="14"/>
      <c r="J105" s="14"/>
      <c r="K105" s="14"/>
      <c r="L105" s="14"/>
      <c r="M105" s="14">
        <f t="shared" si="69"/>
        <v>0</v>
      </c>
      <c r="N105" s="14"/>
      <c r="O105" s="14"/>
      <c r="P105" s="14"/>
      <c r="Q105" s="14"/>
      <c r="R105" s="14">
        <f t="shared" si="70"/>
        <v>0</v>
      </c>
      <c r="S105" s="14"/>
      <c r="T105" s="14"/>
      <c r="U105" s="14"/>
      <c r="V105" s="14"/>
      <c r="W105" s="14">
        <f t="shared" si="71"/>
        <v>0</v>
      </c>
      <c r="X105" s="4"/>
      <c r="Y105" s="4"/>
      <c r="Z105" s="4"/>
    </row>
    <row r="106" ht="12.75" customHeight="1">
      <c r="A106" s="12">
        <v>85.0</v>
      </c>
      <c r="B106" s="13" t="s">
        <v>145</v>
      </c>
      <c r="C106" s="14">
        <f t="shared" si="66"/>
        <v>0</v>
      </c>
      <c r="D106" s="14"/>
      <c r="E106" s="14"/>
      <c r="F106" s="14"/>
      <c r="G106" s="14"/>
      <c r="H106" s="14">
        <f t="shared" si="68"/>
        <v>0</v>
      </c>
      <c r="I106" s="14"/>
      <c r="J106" s="14"/>
      <c r="K106" s="14"/>
      <c r="L106" s="14"/>
      <c r="M106" s="14">
        <f t="shared" si="69"/>
        <v>0</v>
      </c>
      <c r="N106" s="14"/>
      <c r="O106" s="14"/>
      <c r="P106" s="14"/>
      <c r="Q106" s="14"/>
      <c r="R106" s="14">
        <f t="shared" si="70"/>
        <v>0</v>
      </c>
      <c r="S106" s="14"/>
      <c r="T106" s="14"/>
      <c r="U106" s="14"/>
      <c r="V106" s="14"/>
      <c r="W106" s="14">
        <f t="shared" si="71"/>
        <v>0</v>
      </c>
      <c r="X106" s="4"/>
      <c r="Y106" s="4"/>
      <c r="Z106" s="4"/>
    </row>
    <row r="107" ht="12.75" customHeight="1">
      <c r="A107" s="12">
        <v>86.0</v>
      </c>
      <c r="B107" s="13" t="s">
        <v>146</v>
      </c>
      <c r="C107" s="14">
        <f t="shared" si="66"/>
        <v>0</v>
      </c>
      <c r="D107" s="14"/>
      <c r="E107" s="14"/>
      <c r="F107" s="14"/>
      <c r="G107" s="14"/>
      <c r="H107" s="14">
        <f t="shared" si="68"/>
        <v>0</v>
      </c>
      <c r="I107" s="14"/>
      <c r="J107" s="14"/>
      <c r="K107" s="14"/>
      <c r="L107" s="14"/>
      <c r="M107" s="14">
        <f t="shared" si="69"/>
        <v>0</v>
      </c>
      <c r="N107" s="14"/>
      <c r="O107" s="14"/>
      <c r="P107" s="14"/>
      <c r="Q107" s="14"/>
      <c r="R107" s="14">
        <f t="shared" si="70"/>
        <v>0</v>
      </c>
      <c r="S107" s="14"/>
      <c r="T107" s="14"/>
      <c r="U107" s="14"/>
      <c r="V107" s="14"/>
      <c r="W107" s="14">
        <f t="shared" si="71"/>
        <v>0</v>
      </c>
      <c r="X107" s="4"/>
      <c r="Y107" s="4"/>
      <c r="Z107" s="4"/>
    </row>
    <row r="108" ht="12.75" customHeight="1">
      <c r="A108" s="9" t="s">
        <v>147</v>
      </c>
      <c r="B108" s="10" t="s">
        <v>148</v>
      </c>
      <c r="C108" s="11">
        <f t="shared" ref="C108:W108" si="73">C109+C120+C123+C129+C133+C139+C143+C148+C149+C150+C154</f>
        <v>15.7</v>
      </c>
      <c r="D108" s="11">
        <f t="shared" si="73"/>
        <v>0.125</v>
      </c>
      <c r="E108" s="11">
        <f t="shared" si="73"/>
        <v>4.935</v>
      </c>
      <c r="F108" s="11">
        <f t="shared" si="73"/>
        <v>6.555</v>
      </c>
      <c r="G108" s="11">
        <f t="shared" si="73"/>
        <v>4.085</v>
      </c>
      <c r="H108" s="11">
        <f t="shared" si="73"/>
        <v>15.7</v>
      </c>
      <c r="I108" s="11">
        <f t="shared" si="73"/>
        <v>0</v>
      </c>
      <c r="J108" s="11">
        <f t="shared" si="73"/>
        <v>0</v>
      </c>
      <c r="K108" s="11">
        <f t="shared" si="73"/>
        <v>0</v>
      </c>
      <c r="L108" s="11">
        <f t="shared" si="73"/>
        <v>0</v>
      </c>
      <c r="M108" s="11">
        <f t="shared" si="73"/>
        <v>0</v>
      </c>
      <c r="N108" s="11">
        <f t="shared" si="73"/>
        <v>0</v>
      </c>
      <c r="O108" s="11">
        <f t="shared" si="73"/>
        <v>0</v>
      </c>
      <c r="P108" s="11">
        <f t="shared" si="73"/>
        <v>0</v>
      </c>
      <c r="Q108" s="11">
        <f t="shared" si="73"/>
        <v>0</v>
      </c>
      <c r="R108" s="11">
        <f t="shared" si="73"/>
        <v>0</v>
      </c>
      <c r="S108" s="11">
        <f t="shared" si="73"/>
        <v>0</v>
      </c>
      <c r="T108" s="11">
        <f t="shared" si="73"/>
        <v>0</v>
      </c>
      <c r="U108" s="11">
        <f t="shared" si="73"/>
        <v>0</v>
      </c>
      <c r="V108" s="11">
        <f t="shared" si="73"/>
        <v>0</v>
      </c>
      <c r="W108" s="11">
        <f t="shared" si="73"/>
        <v>0</v>
      </c>
      <c r="X108" s="4"/>
      <c r="Y108" s="4"/>
      <c r="Z108" s="4"/>
    </row>
    <row r="109" ht="12.75" customHeight="1">
      <c r="A109" s="12" t="s">
        <v>149</v>
      </c>
      <c r="B109" s="13" t="s">
        <v>150</v>
      </c>
      <c r="C109" s="14">
        <f t="shared" ref="C109:W109" si="74">SUM(C110:C119)</f>
        <v>0.25</v>
      </c>
      <c r="D109" s="14">
        <f t="shared" si="74"/>
        <v>0</v>
      </c>
      <c r="E109" s="14">
        <f t="shared" si="74"/>
        <v>0.1</v>
      </c>
      <c r="F109" s="14">
        <f t="shared" si="74"/>
        <v>0.1</v>
      </c>
      <c r="G109" s="14">
        <f t="shared" si="74"/>
        <v>0.05</v>
      </c>
      <c r="H109" s="14">
        <f t="shared" si="74"/>
        <v>0.25</v>
      </c>
      <c r="I109" s="14">
        <f t="shared" si="74"/>
        <v>0</v>
      </c>
      <c r="J109" s="14">
        <f t="shared" si="74"/>
        <v>0</v>
      </c>
      <c r="K109" s="14">
        <f t="shared" si="74"/>
        <v>0</v>
      </c>
      <c r="L109" s="14">
        <f t="shared" si="74"/>
        <v>0</v>
      </c>
      <c r="M109" s="14">
        <f t="shared" si="74"/>
        <v>0</v>
      </c>
      <c r="N109" s="14">
        <f t="shared" si="74"/>
        <v>0</v>
      </c>
      <c r="O109" s="14">
        <f t="shared" si="74"/>
        <v>0</v>
      </c>
      <c r="P109" s="14">
        <f t="shared" si="74"/>
        <v>0</v>
      </c>
      <c r="Q109" s="14">
        <f t="shared" si="74"/>
        <v>0</v>
      </c>
      <c r="R109" s="14">
        <f t="shared" si="74"/>
        <v>0</v>
      </c>
      <c r="S109" s="14">
        <f t="shared" si="74"/>
        <v>0</v>
      </c>
      <c r="T109" s="14">
        <f t="shared" si="74"/>
        <v>0</v>
      </c>
      <c r="U109" s="14">
        <f t="shared" si="74"/>
        <v>0</v>
      </c>
      <c r="V109" s="14">
        <f t="shared" si="74"/>
        <v>0</v>
      </c>
      <c r="W109" s="14">
        <f t="shared" si="74"/>
        <v>0</v>
      </c>
      <c r="X109" s="4"/>
      <c r="Y109" s="4"/>
      <c r="Z109" s="4"/>
    </row>
    <row r="110" ht="12.75" customHeight="1">
      <c r="A110" s="18">
        <v>87.0</v>
      </c>
      <c r="B110" s="16" t="s">
        <v>151</v>
      </c>
      <c r="C110" s="35">
        <f t="shared" ref="C110:C119" si="75">H110+M110+R110+W110</f>
        <v>0</v>
      </c>
      <c r="D110" s="17"/>
      <c r="E110" s="17"/>
      <c r="F110" s="17"/>
      <c r="G110" s="17"/>
      <c r="H110" s="36">
        <f t="shared" ref="H110:H119" si="76">SUM(D110:G110)</f>
        <v>0</v>
      </c>
      <c r="I110" s="17"/>
      <c r="J110" s="17"/>
      <c r="K110" s="17"/>
      <c r="L110" s="17"/>
      <c r="M110" s="36">
        <f t="shared" ref="M110:M119" si="77">SUM(I110:L110)</f>
        <v>0</v>
      </c>
      <c r="N110" s="17"/>
      <c r="O110" s="17"/>
      <c r="P110" s="17"/>
      <c r="Q110" s="17"/>
      <c r="R110" s="36">
        <f t="shared" ref="R110:R119" si="78">SUM(N110:Q110)</f>
        <v>0</v>
      </c>
      <c r="S110" s="17"/>
      <c r="T110" s="17"/>
      <c r="U110" s="17"/>
      <c r="V110" s="17"/>
      <c r="W110" s="36">
        <f t="shared" ref="W110:W119" si="79">SUM(S110:V110)</f>
        <v>0</v>
      </c>
      <c r="X110" s="4"/>
      <c r="Y110" s="4"/>
      <c r="Z110" s="4"/>
    </row>
    <row r="111" ht="12.75" customHeight="1">
      <c r="A111" s="18">
        <v>88.0</v>
      </c>
      <c r="B111" s="16" t="s">
        <v>152</v>
      </c>
      <c r="C111" s="35">
        <f t="shared" si="75"/>
        <v>0</v>
      </c>
      <c r="D111" s="17"/>
      <c r="E111" s="17"/>
      <c r="F111" s="17"/>
      <c r="G111" s="17"/>
      <c r="H111" s="36">
        <f t="shared" si="76"/>
        <v>0</v>
      </c>
      <c r="I111" s="17"/>
      <c r="J111" s="17"/>
      <c r="K111" s="17"/>
      <c r="L111" s="17"/>
      <c r="M111" s="36">
        <f t="shared" si="77"/>
        <v>0</v>
      </c>
      <c r="N111" s="17"/>
      <c r="O111" s="17"/>
      <c r="P111" s="17"/>
      <c r="Q111" s="17"/>
      <c r="R111" s="36">
        <f t="shared" si="78"/>
        <v>0</v>
      </c>
      <c r="S111" s="17"/>
      <c r="T111" s="17"/>
      <c r="U111" s="17"/>
      <c r="V111" s="17"/>
      <c r="W111" s="36">
        <f t="shared" si="79"/>
        <v>0</v>
      </c>
      <c r="X111" s="4"/>
      <c r="Y111" s="4"/>
      <c r="Z111" s="4"/>
    </row>
    <row r="112" ht="12.75" customHeight="1">
      <c r="A112" s="18">
        <v>89.0</v>
      </c>
      <c r="B112" s="16" t="s">
        <v>153</v>
      </c>
      <c r="C112" s="35">
        <f t="shared" si="75"/>
        <v>0</v>
      </c>
      <c r="D112" s="17"/>
      <c r="E112" s="17"/>
      <c r="F112" s="17"/>
      <c r="G112" s="17"/>
      <c r="H112" s="36">
        <f t="shared" si="76"/>
        <v>0</v>
      </c>
      <c r="I112" s="17"/>
      <c r="J112" s="17"/>
      <c r="K112" s="17"/>
      <c r="L112" s="17"/>
      <c r="M112" s="36">
        <f t="shared" si="77"/>
        <v>0</v>
      </c>
      <c r="N112" s="17"/>
      <c r="O112" s="17"/>
      <c r="P112" s="17"/>
      <c r="Q112" s="17"/>
      <c r="R112" s="36">
        <f t="shared" si="78"/>
        <v>0</v>
      </c>
      <c r="S112" s="17"/>
      <c r="T112" s="17"/>
      <c r="U112" s="17"/>
      <c r="V112" s="17"/>
      <c r="W112" s="36">
        <f t="shared" si="79"/>
        <v>0</v>
      </c>
      <c r="X112" s="4"/>
      <c r="Y112" s="4"/>
      <c r="Z112" s="4"/>
    </row>
    <row r="113" ht="12.75" customHeight="1">
      <c r="A113" s="18">
        <v>90.0</v>
      </c>
      <c r="B113" s="16" t="s">
        <v>154</v>
      </c>
      <c r="C113" s="35">
        <f t="shared" si="75"/>
        <v>0</v>
      </c>
      <c r="D113" s="17"/>
      <c r="E113" s="17"/>
      <c r="F113" s="17"/>
      <c r="G113" s="17"/>
      <c r="H113" s="36">
        <f t="shared" si="76"/>
        <v>0</v>
      </c>
      <c r="I113" s="17"/>
      <c r="J113" s="17"/>
      <c r="K113" s="17"/>
      <c r="L113" s="17"/>
      <c r="M113" s="36">
        <f t="shared" si="77"/>
        <v>0</v>
      </c>
      <c r="N113" s="17"/>
      <c r="O113" s="17"/>
      <c r="P113" s="17"/>
      <c r="Q113" s="17"/>
      <c r="R113" s="36">
        <f t="shared" si="78"/>
        <v>0</v>
      </c>
      <c r="S113" s="17"/>
      <c r="T113" s="17"/>
      <c r="U113" s="17"/>
      <c r="V113" s="17"/>
      <c r="W113" s="36">
        <f t="shared" si="79"/>
        <v>0</v>
      </c>
      <c r="X113" s="4"/>
      <c r="Y113" s="4"/>
      <c r="Z113" s="4"/>
    </row>
    <row r="114" ht="12.75" customHeight="1">
      <c r="A114" s="18">
        <v>91.0</v>
      </c>
      <c r="B114" s="59" t="s">
        <v>329</v>
      </c>
      <c r="C114" s="35">
        <f t="shared" si="75"/>
        <v>0.25</v>
      </c>
      <c r="D114" s="19">
        <v>0.0</v>
      </c>
      <c r="E114" s="19">
        <v>0.1</v>
      </c>
      <c r="F114" s="19">
        <v>0.1</v>
      </c>
      <c r="G114" s="19">
        <v>0.05</v>
      </c>
      <c r="H114" s="36">
        <f t="shared" si="76"/>
        <v>0.25</v>
      </c>
      <c r="I114" s="17"/>
      <c r="J114" s="17"/>
      <c r="K114" s="17"/>
      <c r="L114" s="17"/>
      <c r="M114" s="36">
        <f t="shared" si="77"/>
        <v>0</v>
      </c>
      <c r="N114" s="17"/>
      <c r="O114" s="17"/>
      <c r="P114" s="17"/>
      <c r="Q114" s="17"/>
      <c r="R114" s="36">
        <f t="shared" si="78"/>
        <v>0</v>
      </c>
      <c r="S114" s="17"/>
      <c r="T114" s="17"/>
      <c r="U114" s="17"/>
      <c r="V114" s="17"/>
      <c r="W114" s="36">
        <f t="shared" si="79"/>
        <v>0</v>
      </c>
      <c r="X114" s="4"/>
      <c r="Y114" s="4"/>
      <c r="Z114" s="4"/>
    </row>
    <row r="115" ht="12.75" customHeight="1">
      <c r="A115" s="18">
        <v>92.0</v>
      </c>
      <c r="B115" s="16" t="s">
        <v>156</v>
      </c>
      <c r="C115" s="35">
        <f t="shared" si="75"/>
        <v>0</v>
      </c>
      <c r="D115" s="17"/>
      <c r="E115" s="17"/>
      <c r="F115" s="17"/>
      <c r="G115" s="17"/>
      <c r="H115" s="36">
        <f t="shared" si="76"/>
        <v>0</v>
      </c>
      <c r="I115" s="17"/>
      <c r="J115" s="17"/>
      <c r="K115" s="17"/>
      <c r="L115" s="17"/>
      <c r="M115" s="36">
        <f t="shared" si="77"/>
        <v>0</v>
      </c>
      <c r="N115" s="17"/>
      <c r="O115" s="17"/>
      <c r="P115" s="17"/>
      <c r="Q115" s="17"/>
      <c r="R115" s="36">
        <f t="shared" si="78"/>
        <v>0</v>
      </c>
      <c r="S115" s="17"/>
      <c r="T115" s="17"/>
      <c r="U115" s="17"/>
      <c r="V115" s="17"/>
      <c r="W115" s="36">
        <f t="shared" si="79"/>
        <v>0</v>
      </c>
      <c r="X115" s="4"/>
      <c r="Y115" s="4"/>
      <c r="Z115" s="4"/>
    </row>
    <row r="116" ht="12.75" customHeight="1">
      <c r="A116" s="18">
        <v>93.0</v>
      </c>
      <c r="B116" s="16" t="s">
        <v>157</v>
      </c>
      <c r="C116" s="35">
        <f t="shared" si="75"/>
        <v>0</v>
      </c>
      <c r="D116" s="17"/>
      <c r="E116" s="17"/>
      <c r="F116" s="17"/>
      <c r="G116" s="17"/>
      <c r="H116" s="36">
        <f t="shared" si="76"/>
        <v>0</v>
      </c>
      <c r="I116" s="17"/>
      <c r="J116" s="17"/>
      <c r="K116" s="17"/>
      <c r="L116" s="17"/>
      <c r="M116" s="36">
        <f t="shared" si="77"/>
        <v>0</v>
      </c>
      <c r="N116" s="17"/>
      <c r="O116" s="17"/>
      <c r="P116" s="17"/>
      <c r="Q116" s="17"/>
      <c r="R116" s="36">
        <f t="shared" si="78"/>
        <v>0</v>
      </c>
      <c r="S116" s="17"/>
      <c r="T116" s="17"/>
      <c r="U116" s="17"/>
      <c r="V116" s="17"/>
      <c r="W116" s="36">
        <f t="shared" si="79"/>
        <v>0</v>
      </c>
      <c r="X116" s="4"/>
      <c r="Y116" s="4"/>
      <c r="Z116" s="4"/>
    </row>
    <row r="117" ht="12.75" customHeight="1">
      <c r="A117" s="18">
        <v>94.0</v>
      </c>
      <c r="B117" s="16" t="s">
        <v>158</v>
      </c>
      <c r="C117" s="35">
        <f t="shared" si="75"/>
        <v>0</v>
      </c>
      <c r="D117" s="17"/>
      <c r="E117" s="17"/>
      <c r="F117" s="17"/>
      <c r="G117" s="17"/>
      <c r="H117" s="36">
        <f t="shared" si="76"/>
        <v>0</v>
      </c>
      <c r="I117" s="17"/>
      <c r="J117" s="17"/>
      <c r="K117" s="17"/>
      <c r="L117" s="17"/>
      <c r="M117" s="36">
        <f t="shared" si="77"/>
        <v>0</v>
      </c>
      <c r="N117" s="17"/>
      <c r="O117" s="17"/>
      <c r="P117" s="17"/>
      <c r="Q117" s="17"/>
      <c r="R117" s="36">
        <f t="shared" si="78"/>
        <v>0</v>
      </c>
      <c r="S117" s="17"/>
      <c r="T117" s="17"/>
      <c r="U117" s="17"/>
      <c r="V117" s="17"/>
      <c r="W117" s="36">
        <f t="shared" si="79"/>
        <v>0</v>
      </c>
      <c r="X117" s="4"/>
      <c r="Y117" s="4"/>
      <c r="Z117" s="4"/>
    </row>
    <row r="118" ht="12.75" customHeight="1">
      <c r="A118" s="18">
        <v>95.0</v>
      </c>
      <c r="B118" s="16" t="s">
        <v>159</v>
      </c>
      <c r="C118" s="35">
        <f t="shared" si="75"/>
        <v>0</v>
      </c>
      <c r="D118" s="17"/>
      <c r="E118" s="17"/>
      <c r="F118" s="17"/>
      <c r="G118" s="17"/>
      <c r="H118" s="36">
        <f t="shared" si="76"/>
        <v>0</v>
      </c>
      <c r="I118" s="17"/>
      <c r="J118" s="17"/>
      <c r="K118" s="17"/>
      <c r="L118" s="17"/>
      <c r="M118" s="36">
        <f t="shared" si="77"/>
        <v>0</v>
      </c>
      <c r="N118" s="17"/>
      <c r="O118" s="17"/>
      <c r="P118" s="17"/>
      <c r="Q118" s="17"/>
      <c r="R118" s="36">
        <f t="shared" si="78"/>
        <v>0</v>
      </c>
      <c r="S118" s="17"/>
      <c r="T118" s="17"/>
      <c r="U118" s="17"/>
      <c r="V118" s="17"/>
      <c r="W118" s="36">
        <f t="shared" si="79"/>
        <v>0</v>
      </c>
      <c r="X118" s="4"/>
      <c r="Y118" s="4"/>
      <c r="Z118" s="4"/>
    </row>
    <row r="119" ht="12.75" customHeight="1">
      <c r="A119" s="18">
        <v>96.0</v>
      </c>
      <c r="B119" s="16" t="s">
        <v>160</v>
      </c>
      <c r="C119" s="35">
        <f t="shared" si="75"/>
        <v>0</v>
      </c>
      <c r="D119" s="17"/>
      <c r="E119" s="17"/>
      <c r="F119" s="17"/>
      <c r="G119" s="17"/>
      <c r="H119" s="36">
        <f t="shared" si="76"/>
        <v>0</v>
      </c>
      <c r="I119" s="17"/>
      <c r="J119" s="17"/>
      <c r="K119" s="17"/>
      <c r="L119" s="17"/>
      <c r="M119" s="36">
        <f t="shared" si="77"/>
        <v>0</v>
      </c>
      <c r="N119" s="17"/>
      <c r="O119" s="17"/>
      <c r="P119" s="17"/>
      <c r="Q119" s="17"/>
      <c r="R119" s="36">
        <f t="shared" si="78"/>
        <v>0</v>
      </c>
      <c r="S119" s="17"/>
      <c r="T119" s="17"/>
      <c r="U119" s="17"/>
      <c r="V119" s="17"/>
      <c r="W119" s="36">
        <f t="shared" si="79"/>
        <v>0</v>
      </c>
      <c r="X119" s="4"/>
      <c r="Y119" s="4"/>
      <c r="Z119" s="4"/>
    </row>
    <row r="120" ht="12.75" customHeight="1">
      <c r="A120" s="12" t="s">
        <v>149</v>
      </c>
      <c r="B120" s="13" t="s">
        <v>161</v>
      </c>
      <c r="C120" s="14">
        <f t="shared" ref="C120:W120" si="80">SUM(C121:C122)</f>
        <v>10.84</v>
      </c>
      <c r="D120" s="14">
        <f t="shared" si="80"/>
        <v>0</v>
      </c>
      <c r="E120" s="14">
        <f t="shared" si="80"/>
        <v>3.61</v>
      </c>
      <c r="F120" s="14">
        <f t="shared" si="80"/>
        <v>3.62</v>
      </c>
      <c r="G120" s="14">
        <f t="shared" si="80"/>
        <v>3.61</v>
      </c>
      <c r="H120" s="14">
        <f t="shared" si="80"/>
        <v>10.84</v>
      </c>
      <c r="I120" s="14">
        <f t="shared" si="80"/>
        <v>0</v>
      </c>
      <c r="J120" s="14">
        <f t="shared" si="80"/>
        <v>0</v>
      </c>
      <c r="K120" s="14">
        <f t="shared" si="80"/>
        <v>0</v>
      </c>
      <c r="L120" s="14">
        <f t="shared" si="80"/>
        <v>0</v>
      </c>
      <c r="M120" s="14">
        <f t="shared" si="80"/>
        <v>0</v>
      </c>
      <c r="N120" s="14">
        <f t="shared" si="80"/>
        <v>0</v>
      </c>
      <c r="O120" s="14">
        <f t="shared" si="80"/>
        <v>0</v>
      </c>
      <c r="P120" s="14">
        <f t="shared" si="80"/>
        <v>0</v>
      </c>
      <c r="Q120" s="14">
        <f t="shared" si="80"/>
        <v>0</v>
      </c>
      <c r="R120" s="14">
        <f t="shared" si="80"/>
        <v>0</v>
      </c>
      <c r="S120" s="14">
        <f t="shared" si="80"/>
        <v>0</v>
      </c>
      <c r="T120" s="14">
        <f t="shared" si="80"/>
        <v>0</v>
      </c>
      <c r="U120" s="14">
        <f t="shared" si="80"/>
        <v>0</v>
      </c>
      <c r="V120" s="14">
        <f t="shared" si="80"/>
        <v>0</v>
      </c>
      <c r="W120" s="14">
        <f t="shared" si="80"/>
        <v>0</v>
      </c>
      <c r="X120" s="4"/>
      <c r="Y120" s="4"/>
      <c r="Z120" s="4"/>
    </row>
    <row r="121" ht="12.75" customHeight="1">
      <c r="A121" s="18">
        <v>97.0</v>
      </c>
      <c r="B121" s="16" t="s">
        <v>162</v>
      </c>
      <c r="C121" s="35">
        <f t="shared" ref="C121:C122" si="81">H121+M121+R121+W121</f>
        <v>10.84</v>
      </c>
      <c r="D121" s="17"/>
      <c r="E121" s="19">
        <v>3.61</v>
      </c>
      <c r="F121" s="19">
        <v>3.62</v>
      </c>
      <c r="G121" s="19">
        <v>3.61</v>
      </c>
      <c r="H121" s="36">
        <f t="shared" ref="H121:H122" si="82">SUM(D121:G121)</f>
        <v>10.84</v>
      </c>
      <c r="I121" s="17"/>
      <c r="J121" s="17"/>
      <c r="K121" s="17"/>
      <c r="L121" s="17"/>
      <c r="M121" s="36">
        <f t="shared" ref="M121:M122" si="83">SUM(I121:L121)</f>
        <v>0</v>
      </c>
      <c r="N121" s="17"/>
      <c r="O121" s="17"/>
      <c r="P121" s="17"/>
      <c r="Q121" s="17"/>
      <c r="R121" s="36">
        <f t="shared" ref="R121:R122" si="84">SUM(N121:Q121)</f>
        <v>0</v>
      </c>
      <c r="S121" s="17"/>
      <c r="T121" s="17"/>
      <c r="U121" s="17"/>
      <c r="V121" s="17"/>
      <c r="W121" s="36">
        <f t="shared" ref="W121:W122" si="85">SUM(S121:V121)</f>
        <v>0</v>
      </c>
      <c r="X121" s="4"/>
      <c r="Y121" s="4"/>
      <c r="Z121" s="4"/>
    </row>
    <row r="122" ht="12.75" customHeight="1">
      <c r="A122" s="18">
        <v>98.0</v>
      </c>
      <c r="B122" s="16" t="s">
        <v>45</v>
      </c>
      <c r="C122" s="35">
        <f t="shared" si="81"/>
        <v>0</v>
      </c>
      <c r="D122" s="17"/>
      <c r="E122" s="17"/>
      <c r="F122" s="17"/>
      <c r="G122" s="17"/>
      <c r="H122" s="36">
        <f t="shared" si="82"/>
        <v>0</v>
      </c>
      <c r="I122" s="17"/>
      <c r="J122" s="17"/>
      <c r="K122" s="17"/>
      <c r="L122" s="17"/>
      <c r="M122" s="36">
        <f t="shared" si="83"/>
        <v>0</v>
      </c>
      <c r="N122" s="17"/>
      <c r="O122" s="17"/>
      <c r="P122" s="17"/>
      <c r="Q122" s="17"/>
      <c r="R122" s="36">
        <f t="shared" si="84"/>
        <v>0</v>
      </c>
      <c r="S122" s="17"/>
      <c r="T122" s="17"/>
      <c r="U122" s="17"/>
      <c r="V122" s="17"/>
      <c r="W122" s="36">
        <f t="shared" si="85"/>
        <v>0</v>
      </c>
      <c r="X122" s="4"/>
      <c r="Y122" s="4"/>
      <c r="Z122" s="4"/>
    </row>
    <row r="123" ht="12.75" customHeight="1">
      <c r="A123" s="12" t="s">
        <v>163</v>
      </c>
      <c r="B123" s="13" t="s">
        <v>164</v>
      </c>
      <c r="C123" s="14">
        <f t="shared" ref="C123:W123" si="86">SUM(C124:C128)</f>
        <v>1.31</v>
      </c>
      <c r="D123" s="14">
        <f t="shared" si="86"/>
        <v>0</v>
      </c>
      <c r="E123" s="14">
        <f t="shared" si="86"/>
        <v>0</v>
      </c>
      <c r="F123" s="14">
        <f t="shared" si="86"/>
        <v>1.31</v>
      </c>
      <c r="G123" s="14">
        <f t="shared" si="86"/>
        <v>0</v>
      </c>
      <c r="H123" s="14">
        <f t="shared" si="86"/>
        <v>1.31</v>
      </c>
      <c r="I123" s="14">
        <f t="shared" si="86"/>
        <v>0</v>
      </c>
      <c r="J123" s="14">
        <f t="shared" si="86"/>
        <v>0</v>
      </c>
      <c r="K123" s="14">
        <f t="shared" si="86"/>
        <v>0</v>
      </c>
      <c r="L123" s="14">
        <f t="shared" si="86"/>
        <v>0</v>
      </c>
      <c r="M123" s="14">
        <f t="shared" si="86"/>
        <v>0</v>
      </c>
      <c r="N123" s="14">
        <f t="shared" si="86"/>
        <v>0</v>
      </c>
      <c r="O123" s="14">
        <f t="shared" si="86"/>
        <v>0</v>
      </c>
      <c r="P123" s="14">
        <f t="shared" si="86"/>
        <v>0</v>
      </c>
      <c r="Q123" s="14">
        <f t="shared" si="86"/>
        <v>0</v>
      </c>
      <c r="R123" s="14">
        <f t="shared" si="86"/>
        <v>0</v>
      </c>
      <c r="S123" s="14">
        <f t="shared" si="86"/>
        <v>0</v>
      </c>
      <c r="T123" s="14">
        <f t="shared" si="86"/>
        <v>0</v>
      </c>
      <c r="U123" s="14">
        <f t="shared" si="86"/>
        <v>0</v>
      </c>
      <c r="V123" s="14">
        <f t="shared" si="86"/>
        <v>0</v>
      </c>
      <c r="W123" s="14">
        <f t="shared" si="86"/>
        <v>0</v>
      </c>
      <c r="X123" s="4"/>
      <c r="Y123" s="4"/>
      <c r="Z123" s="4"/>
    </row>
    <row r="124" ht="12.75" customHeight="1">
      <c r="A124" s="18">
        <v>99.0</v>
      </c>
      <c r="B124" s="16" t="s">
        <v>165</v>
      </c>
      <c r="C124" s="35">
        <f t="shared" ref="C124:C128" si="87">H124+M124+R124+W124</f>
        <v>0.65</v>
      </c>
      <c r="D124" s="17"/>
      <c r="E124" s="17"/>
      <c r="F124" s="19">
        <v>0.65</v>
      </c>
      <c r="G124" s="17"/>
      <c r="H124" s="36">
        <f t="shared" ref="H124:H128" si="88">SUM(D124:G124)</f>
        <v>0.65</v>
      </c>
      <c r="I124" s="17"/>
      <c r="J124" s="17"/>
      <c r="K124" s="17"/>
      <c r="L124" s="17"/>
      <c r="M124" s="36">
        <f t="shared" ref="M124:M128" si="89">SUM(I124:L124)</f>
        <v>0</v>
      </c>
      <c r="N124" s="17"/>
      <c r="O124" s="17"/>
      <c r="P124" s="17"/>
      <c r="Q124" s="17"/>
      <c r="R124" s="36">
        <f t="shared" ref="R124:R128" si="90">SUM(N124:Q124)</f>
        <v>0</v>
      </c>
      <c r="S124" s="17"/>
      <c r="T124" s="17"/>
      <c r="U124" s="17"/>
      <c r="V124" s="17"/>
      <c r="W124" s="36">
        <f t="shared" ref="W124:W128" si="91">SUM(S124:V124)</f>
        <v>0</v>
      </c>
      <c r="X124" s="4"/>
      <c r="Y124" s="4"/>
      <c r="Z124" s="4"/>
    </row>
    <row r="125" ht="12.75" customHeight="1">
      <c r="A125" s="18">
        <v>100.0</v>
      </c>
      <c r="B125" s="16" t="s">
        <v>166</v>
      </c>
      <c r="C125" s="35">
        <f t="shared" si="87"/>
        <v>0.41</v>
      </c>
      <c r="D125" s="17"/>
      <c r="E125" s="17"/>
      <c r="F125" s="19">
        <v>0.41</v>
      </c>
      <c r="G125" s="17"/>
      <c r="H125" s="36">
        <f t="shared" si="88"/>
        <v>0.41</v>
      </c>
      <c r="I125" s="17"/>
      <c r="J125" s="17"/>
      <c r="K125" s="17"/>
      <c r="L125" s="17"/>
      <c r="M125" s="36">
        <f t="shared" si="89"/>
        <v>0</v>
      </c>
      <c r="N125" s="17"/>
      <c r="O125" s="17"/>
      <c r="P125" s="17"/>
      <c r="Q125" s="17"/>
      <c r="R125" s="36">
        <f t="shared" si="90"/>
        <v>0</v>
      </c>
      <c r="S125" s="17"/>
      <c r="T125" s="17"/>
      <c r="U125" s="17"/>
      <c r="V125" s="17"/>
      <c r="W125" s="36">
        <f t="shared" si="91"/>
        <v>0</v>
      </c>
      <c r="X125" s="4"/>
      <c r="Y125" s="4"/>
      <c r="Z125" s="4"/>
    </row>
    <row r="126" ht="12.75" customHeight="1">
      <c r="A126" s="18">
        <v>101.0</v>
      </c>
      <c r="B126" s="16" t="s">
        <v>167</v>
      </c>
      <c r="C126" s="35">
        <f t="shared" si="87"/>
        <v>0</v>
      </c>
      <c r="D126" s="17"/>
      <c r="E126" s="17"/>
      <c r="F126" s="17"/>
      <c r="G126" s="17"/>
      <c r="H126" s="36">
        <f t="shared" si="88"/>
        <v>0</v>
      </c>
      <c r="I126" s="17"/>
      <c r="J126" s="17"/>
      <c r="K126" s="17"/>
      <c r="L126" s="17"/>
      <c r="M126" s="36">
        <f t="shared" si="89"/>
        <v>0</v>
      </c>
      <c r="N126" s="17"/>
      <c r="O126" s="17"/>
      <c r="P126" s="17"/>
      <c r="Q126" s="17"/>
      <c r="R126" s="36">
        <f t="shared" si="90"/>
        <v>0</v>
      </c>
      <c r="S126" s="17"/>
      <c r="T126" s="17"/>
      <c r="U126" s="17"/>
      <c r="V126" s="17"/>
      <c r="W126" s="36">
        <f t="shared" si="91"/>
        <v>0</v>
      </c>
      <c r="X126" s="4"/>
      <c r="Y126" s="4"/>
      <c r="Z126" s="4"/>
    </row>
    <row r="127" ht="12.75" customHeight="1">
      <c r="A127" s="18">
        <v>102.0</v>
      </c>
      <c r="B127" s="16" t="s">
        <v>168</v>
      </c>
      <c r="C127" s="35">
        <f t="shared" si="87"/>
        <v>0</v>
      </c>
      <c r="D127" s="17"/>
      <c r="E127" s="17"/>
      <c r="F127" s="17"/>
      <c r="G127" s="17"/>
      <c r="H127" s="36">
        <f t="shared" si="88"/>
        <v>0</v>
      </c>
      <c r="I127" s="17"/>
      <c r="J127" s="17"/>
      <c r="K127" s="17"/>
      <c r="L127" s="17"/>
      <c r="M127" s="36">
        <f t="shared" si="89"/>
        <v>0</v>
      </c>
      <c r="N127" s="17"/>
      <c r="O127" s="17"/>
      <c r="P127" s="17"/>
      <c r="Q127" s="17"/>
      <c r="R127" s="36">
        <f t="shared" si="90"/>
        <v>0</v>
      </c>
      <c r="S127" s="17"/>
      <c r="T127" s="17"/>
      <c r="U127" s="17"/>
      <c r="V127" s="17"/>
      <c r="W127" s="36">
        <f t="shared" si="91"/>
        <v>0</v>
      </c>
      <c r="X127" s="4"/>
      <c r="Y127" s="4"/>
      <c r="Z127" s="4"/>
    </row>
    <row r="128" ht="12.75" customHeight="1">
      <c r="A128" s="18">
        <v>103.0</v>
      </c>
      <c r="B128" s="16" t="s">
        <v>45</v>
      </c>
      <c r="C128" s="35">
        <f t="shared" si="87"/>
        <v>0.25</v>
      </c>
      <c r="D128" s="17"/>
      <c r="E128" s="17"/>
      <c r="F128" s="19">
        <v>0.25</v>
      </c>
      <c r="G128" s="17"/>
      <c r="H128" s="36">
        <f t="shared" si="88"/>
        <v>0.25</v>
      </c>
      <c r="I128" s="17"/>
      <c r="J128" s="17"/>
      <c r="K128" s="17"/>
      <c r="L128" s="17"/>
      <c r="M128" s="36">
        <f t="shared" si="89"/>
        <v>0</v>
      </c>
      <c r="N128" s="17"/>
      <c r="O128" s="17"/>
      <c r="P128" s="17"/>
      <c r="Q128" s="17"/>
      <c r="R128" s="36">
        <f t="shared" si="90"/>
        <v>0</v>
      </c>
      <c r="S128" s="17"/>
      <c r="T128" s="17"/>
      <c r="U128" s="17"/>
      <c r="V128" s="17"/>
      <c r="W128" s="36">
        <f t="shared" si="91"/>
        <v>0</v>
      </c>
      <c r="X128" s="4"/>
      <c r="Y128" s="4"/>
      <c r="Z128" s="4"/>
    </row>
    <row r="129" ht="12.75" customHeight="1">
      <c r="A129" s="12" t="s">
        <v>169</v>
      </c>
      <c r="B129" s="13" t="s">
        <v>170</v>
      </c>
      <c r="C129" s="14">
        <f t="shared" ref="C129:W129" si="92">SUM(C130:C132)</f>
        <v>0.1</v>
      </c>
      <c r="D129" s="14">
        <f t="shared" si="92"/>
        <v>0</v>
      </c>
      <c r="E129" s="14">
        <f t="shared" si="92"/>
        <v>0</v>
      </c>
      <c r="F129" s="14">
        <f t="shared" si="92"/>
        <v>0.1</v>
      </c>
      <c r="G129" s="14">
        <f t="shared" si="92"/>
        <v>0</v>
      </c>
      <c r="H129" s="14">
        <f t="shared" si="92"/>
        <v>0.1</v>
      </c>
      <c r="I129" s="14">
        <f t="shared" si="92"/>
        <v>0</v>
      </c>
      <c r="J129" s="14">
        <f t="shared" si="92"/>
        <v>0</v>
      </c>
      <c r="K129" s="14">
        <f t="shared" si="92"/>
        <v>0</v>
      </c>
      <c r="L129" s="14">
        <f t="shared" si="92"/>
        <v>0</v>
      </c>
      <c r="M129" s="14">
        <f t="shared" si="92"/>
        <v>0</v>
      </c>
      <c r="N129" s="14">
        <f t="shared" si="92"/>
        <v>0</v>
      </c>
      <c r="O129" s="14">
        <f t="shared" si="92"/>
        <v>0</v>
      </c>
      <c r="P129" s="14">
        <f t="shared" si="92"/>
        <v>0</v>
      </c>
      <c r="Q129" s="14">
        <f t="shared" si="92"/>
        <v>0</v>
      </c>
      <c r="R129" s="14">
        <f t="shared" si="92"/>
        <v>0</v>
      </c>
      <c r="S129" s="14">
        <f t="shared" si="92"/>
        <v>0</v>
      </c>
      <c r="T129" s="14">
        <f t="shared" si="92"/>
        <v>0</v>
      </c>
      <c r="U129" s="14">
        <f t="shared" si="92"/>
        <v>0</v>
      </c>
      <c r="V129" s="14">
        <f t="shared" si="92"/>
        <v>0</v>
      </c>
      <c r="W129" s="14">
        <f t="shared" si="92"/>
        <v>0</v>
      </c>
      <c r="X129" s="4"/>
      <c r="Y129" s="4"/>
      <c r="Z129" s="4"/>
    </row>
    <row r="130" ht="12.75" customHeight="1">
      <c r="A130" s="18">
        <v>104.0</v>
      </c>
      <c r="B130" s="16" t="s">
        <v>171</v>
      </c>
      <c r="C130" s="35">
        <f t="shared" ref="C130:C132" si="93">H130+M130+R130+W130</f>
        <v>0.1</v>
      </c>
      <c r="D130" s="19">
        <v>0.0</v>
      </c>
      <c r="E130" s="19">
        <v>0.0</v>
      </c>
      <c r="F130" s="19">
        <v>0.1</v>
      </c>
      <c r="G130" s="19">
        <v>0.0</v>
      </c>
      <c r="H130" s="36">
        <f t="shared" ref="H130:H132" si="94">SUM(D130:G130)</f>
        <v>0.1</v>
      </c>
      <c r="I130" s="17"/>
      <c r="J130" s="17"/>
      <c r="K130" s="17"/>
      <c r="L130" s="17"/>
      <c r="M130" s="36">
        <f t="shared" ref="M130:M132" si="95">SUM(I130:L130)</f>
        <v>0</v>
      </c>
      <c r="N130" s="17"/>
      <c r="O130" s="17"/>
      <c r="P130" s="17"/>
      <c r="Q130" s="17"/>
      <c r="R130" s="36">
        <f t="shared" ref="R130:R132" si="96">SUM(N130:Q130)</f>
        <v>0</v>
      </c>
      <c r="S130" s="17"/>
      <c r="T130" s="17"/>
      <c r="U130" s="17"/>
      <c r="V130" s="17"/>
      <c r="W130" s="36">
        <f t="shared" ref="W130:W132" si="97">SUM(S130:V130)</f>
        <v>0</v>
      </c>
      <c r="X130" s="4"/>
      <c r="Y130" s="4"/>
      <c r="Z130" s="4"/>
    </row>
    <row r="131" ht="12.75" customHeight="1">
      <c r="A131" s="18">
        <v>105.0</v>
      </c>
      <c r="B131" s="16" t="s">
        <v>172</v>
      </c>
      <c r="C131" s="35">
        <f t="shared" si="93"/>
        <v>0</v>
      </c>
      <c r="D131" s="19">
        <v>0.0</v>
      </c>
      <c r="E131" s="19">
        <v>0.0</v>
      </c>
      <c r="F131" s="19">
        <v>0.0</v>
      </c>
      <c r="G131" s="19">
        <v>0.0</v>
      </c>
      <c r="H131" s="36">
        <f t="shared" si="94"/>
        <v>0</v>
      </c>
      <c r="I131" s="17"/>
      <c r="J131" s="17"/>
      <c r="K131" s="17"/>
      <c r="L131" s="17"/>
      <c r="M131" s="36">
        <f t="shared" si="95"/>
        <v>0</v>
      </c>
      <c r="N131" s="17"/>
      <c r="O131" s="17"/>
      <c r="P131" s="17"/>
      <c r="Q131" s="17"/>
      <c r="R131" s="36">
        <f t="shared" si="96"/>
        <v>0</v>
      </c>
      <c r="S131" s="17"/>
      <c r="T131" s="17"/>
      <c r="U131" s="17"/>
      <c r="V131" s="17"/>
      <c r="W131" s="36">
        <f t="shared" si="97"/>
        <v>0</v>
      </c>
      <c r="X131" s="4"/>
      <c r="Y131" s="4"/>
      <c r="Z131" s="4"/>
    </row>
    <row r="132" ht="12.75" customHeight="1">
      <c r="A132" s="18">
        <v>106.0</v>
      </c>
      <c r="B132" s="16" t="s">
        <v>173</v>
      </c>
      <c r="C132" s="35">
        <f t="shared" si="93"/>
        <v>0</v>
      </c>
      <c r="D132" s="19">
        <v>0.0</v>
      </c>
      <c r="E132" s="19">
        <v>0.0</v>
      </c>
      <c r="F132" s="19">
        <v>0.0</v>
      </c>
      <c r="G132" s="19">
        <v>0.0</v>
      </c>
      <c r="H132" s="36">
        <f t="shared" si="94"/>
        <v>0</v>
      </c>
      <c r="I132" s="17"/>
      <c r="J132" s="17"/>
      <c r="K132" s="17"/>
      <c r="L132" s="17"/>
      <c r="M132" s="36">
        <f t="shared" si="95"/>
        <v>0</v>
      </c>
      <c r="N132" s="17"/>
      <c r="O132" s="17"/>
      <c r="P132" s="17"/>
      <c r="Q132" s="17"/>
      <c r="R132" s="36">
        <f t="shared" si="96"/>
        <v>0</v>
      </c>
      <c r="S132" s="17"/>
      <c r="T132" s="17"/>
      <c r="U132" s="17"/>
      <c r="V132" s="17"/>
      <c r="W132" s="36">
        <f t="shared" si="97"/>
        <v>0</v>
      </c>
      <c r="X132" s="4"/>
      <c r="Y132" s="4"/>
      <c r="Z132" s="4"/>
    </row>
    <row r="133" ht="12.75" customHeight="1">
      <c r="A133" s="12" t="s">
        <v>174</v>
      </c>
      <c r="B133" s="13" t="s">
        <v>175</v>
      </c>
      <c r="C133" s="14">
        <f t="shared" ref="C133:W133" si="98">SUM(C134:C138)</f>
        <v>3</v>
      </c>
      <c r="D133" s="14">
        <f t="shared" si="98"/>
        <v>0.125</v>
      </c>
      <c r="E133" s="14">
        <f t="shared" si="98"/>
        <v>1.225</v>
      </c>
      <c r="F133" s="14">
        <f t="shared" si="98"/>
        <v>1.425</v>
      </c>
      <c r="G133" s="14">
        <f t="shared" si="98"/>
        <v>0.225</v>
      </c>
      <c r="H133" s="14">
        <f t="shared" si="98"/>
        <v>3</v>
      </c>
      <c r="I133" s="14">
        <f t="shared" si="98"/>
        <v>0</v>
      </c>
      <c r="J133" s="14">
        <f t="shared" si="98"/>
        <v>0</v>
      </c>
      <c r="K133" s="14">
        <f t="shared" si="98"/>
        <v>0</v>
      </c>
      <c r="L133" s="14">
        <f t="shared" si="98"/>
        <v>0</v>
      </c>
      <c r="M133" s="14">
        <f t="shared" si="98"/>
        <v>0</v>
      </c>
      <c r="N133" s="14">
        <f t="shared" si="98"/>
        <v>0</v>
      </c>
      <c r="O133" s="14">
        <f t="shared" si="98"/>
        <v>0</v>
      </c>
      <c r="P133" s="14">
        <f t="shared" si="98"/>
        <v>0</v>
      </c>
      <c r="Q133" s="14">
        <f t="shared" si="98"/>
        <v>0</v>
      </c>
      <c r="R133" s="14">
        <f t="shared" si="98"/>
        <v>0</v>
      </c>
      <c r="S133" s="14">
        <f t="shared" si="98"/>
        <v>0</v>
      </c>
      <c r="T133" s="14">
        <f t="shared" si="98"/>
        <v>0</v>
      </c>
      <c r="U133" s="14">
        <f t="shared" si="98"/>
        <v>0</v>
      </c>
      <c r="V133" s="14">
        <f t="shared" si="98"/>
        <v>0</v>
      </c>
      <c r="W133" s="14">
        <f t="shared" si="98"/>
        <v>0</v>
      </c>
      <c r="X133" s="4"/>
      <c r="Y133" s="4"/>
      <c r="Z133" s="4"/>
    </row>
    <row r="134" ht="12.75" customHeight="1">
      <c r="A134" s="18">
        <v>107.0</v>
      </c>
      <c r="B134" s="16" t="s">
        <v>176</v>
      </c>
      <c r="C134" s="35">
        <f t="shared" ref="C134:C138" si="99">H134+M134+R134+W134</f>
        <v>0</v>
      </c>
      <c r="D134" s="17"/>
      <c r="E134" s="17"/>
      <c r="F134" s="17"/>
      <c r="G134" s="17"/>
      <c r="H134" s="36">
        <f t="shared" ref="H134:H138" si="100">SUM(D134:G134)</f>
        <v>0</v>
      </c>
      <c r="I134" s="17"/>
      <c r="J134" s="17"/>
      <c r="K134" s="17"/>
      <c r="L134" s="17"/>
      <c r="M134" s="36">
        <f t="shared" ref="M134:M138" si="101">SUM(I134:L134)</f>
        <v>0</v>
      </c>
      <c r="N134" s="17"/>
      <c r="O134" s="17"/>
      <c r="P134" s="17"/>
      <c r="Q134" s="17"/>
      <c r="R134" s="36">
        <f t="shared" ref="R134:R138" si="102">SUM(N134:Q134)</f>
        <v>0</v>
      </c>
      <c r="S134" s="17"/>
      <c r="T134" s="17"/>
      <c r="U134" s="17"/>
      <c r="V134" s="17"/>
      <c r="W134" s="36">
        <f t="shared" ref="W134:W138" si="103">SUM(S134:V134)</f>
        <v>0</v>
      </c>
      <c r="X134" s="4"/>
      <c r="Y134" s="4"/>
      <c r="Z134" s="4"/>
    </row>
    <row r="135" ht="12.75" customHeight="1">
      <c r="A135" s="18">
        <v>108.0</v>
      </c>
      <c r="B135" s="16" t="s">
        <v>177</v>
      </c>
      <c r="C135" s="35">
        <f t="shared" si="99"/>
        <v>0</v>
      </c>
      <c r="D135" s="17"/>
      <c r="E135" s="17"/>
      <c r="F135" s="17"/>
      <c r="G135" s="17"/>
      <c r="H135" s="36">
        <f t="shared" si="100"/>
        <v>0</v>
      </c>
      <c r="I135" s="17"/>
      <c r="J135" s="17"/>
      <c r="K135" s="17"/>
      <c r="L135" s="17"/>
      <c r="M135" s="36">
        <f t="shared" si="101"/>
        <v>0</v>
      </c>
      <c r="N135" s="17"/>
      <c r="O135" s="17"/>
      <c r="P135" s="17"/>
      <c r="Q135" s="17"/>
      <c r="R135" s="36">
        <f t="shared" si="102"/>
        <v>0</v>
      </c>
      <c r="S135" s="17"/>
      <c r="T135" s="17"/>
      <c r="U135" s="17"/>
      <c r="V135" s="17"/>
      <c r="W135" s="36">
        <f t="shared" si="103"/>
        <v>0</v>
      </c>
      <c r="X135" s="4"/>
      <c r="Y135" s="4"/>
      <c r="Z135" s="4"/>
    </row>
    <row r="136" ht="12.75" customHeight="1">
      <c r="A136" s="18">
        <v>109.0</v>
      </c>
      <c r="B136" s="16" t="s">
        <v>178</v>
      </c>
      <c r="C136" s="35">
        <f t="shared" si="99"/>
        <v>0</v>
      </c>
      <c r="D136" s="17"/>
      <c r="E136" s="17"/>
      <c r="F136" s="17"/>
      <c r="G136" s="17"/>
      <c r="H136" s="36">
        <f t="shared" si="100"/>
        <v>0</v>
      </c>
      <c r="I136" s="17"/>
      <c r="J136" s="17"/>
      <c r="K136" s="17"/>
      <c r="L136" s="17"/>
      <c r="M136" s="36">
        <f t="shared" si="101"/>
        <v>0</v>
      </c>
      <c r="N136" s="17"/>
      <c r="O136" s="17"/>
      <c r="P136" s="17"/>
      <c r="Q136" s="17"/>
      <c r="R136" s="36">
        <f t="shared" si="102"/>
        <v>0</v>
      </c>
      <c r="S136" s="17"/>
      <c r="T136" s="17"/>
      <c r="U136" s="17"/>
      <c r="V136" s="17"/>
      <c r="W136" s="36">
        <f t="shared" si="103"/>
        <v>0</v>
      </c>
      <c r="X136" s="4"/>
      <c r="Y136" s="4"/>
      <c r="Z136" s="4"/>
    </row>
    <row r="137" ht="12.75" customHeight="1">
      <c r="A137" s="18">
        <v>110.0</v>
      </c>
      <c r="B137" s="16" t="s">
        <v>179</v>
      </c>
      <c r="C137" s="35">
        <f t="shared" si="99"/>
        <v>3</v>
      </c>
      <c r="D137" s="19">
        <v>0.125</v>
      </c>
      <c r="E137" s="19">
        <f>0.225+1</f>
        <v>1.225</v>
      </c>
      <c r="F137" s="19">
        <f>0.425+1</f>
        <v>1.425</v>
      </c>
      <c r="G137" s="19">
        <f>0.225</f>
        <v>0.225</v>
      </c>
      <c r="H137" s="36">
        <f t="shared" si="100"/>
        <v>3</v>
      </c>
      <c r="I137" s="17"/>
      <c r="J137" s="17"/>
      <c r="K137" s="17"/>
      <c r="L137" s="17"/>
      <c r="M137" s="36">
        <f t="shared" si="101"/>
        <v>0</v>
      </c>
      <c r="N137" s="17"/>
      <c r="O137" s="17"/>
      <c r="P137" s="17"/>
      <c r="Q137" s="17"/>
      <c r="R137" s="36">
        <f t="shared" si="102"/>
        <v>0</v>
      </c>
      <c r="S137" s="17"/>
      <c r="T137" s="17"/>
      <c r="U137" s="17"/>
      <c r="V137" s="17"/>
      <c r="W137" s="36">
        <f t="shared" si="103"/>
        <v>0</v>
      </c>
      <c r="X137" s="4"/>
      <c r="Y137" s="4"/>
      <c r="Z137" s="4"/>
    </row>
    <row r="138" ht="12.75" customHeight="1">
      <c r="A138" s="18">
        <v>111.0</v>
      </c>
      <c r="B138" s="16" t="s">
        <v>45</v>
      </c>
      <c r="C138" s="35">
        <f t="shared" si="99"/>
        <v>0</v>
      </c>
      <c r="D138" s="17"/>
      <c r="E138" s="17"/>
      <c r="F138" s="17"/>
      <c r="G138" s="17"/>
      <c r="H138" s="36">
        <f t="shared" si="100"/>
        <v>0</v>
      </c>
      <c r="I138" s="17"/>
      <c r="J138" s="17"/>
      <c r="K138" s="17"/>
      <c r="L138" s="17"/>
      <c r="M138" s="36">
        <f t="shared" si="101"/>
        <v>0</v>
      </c>
      <c r="N138" s="17"/>
      <c r="O138" s="17"/>
      <c r="P138" s="17"/>
      <c r="Q138" s="17"/>
      <c r="R138" s="36">
        <f t="shared" si="102"/>
        <v>0</v>
      </c>
      <c r="S138" s="17"/>
      <c r="T138" s="17"/>
      <c r="U138" s="17"/>
      <c r="V138" s="17"/>
      <c r="W138" s="36">
        <f t="shared" si="103"/>
        <v>0</v>
      </c>
      <c r="X138" s="4"/>
      <c r="Y138" s="4"/>
      <c r="Z138" s="4"/>
    </row>
    <row r="139" ht="12.75" customHeight="1">
      <c r="A139" s="12" t="s">
        <v>180</v>
      </c>
      <c r="B139" s="13" t="s">
        <v>181</v>
      </c>
      <c r="C139" s="14">
        <f t="shared" ref="C139:W139" si="104">SUM(C140:C142)</f>
        <v>0</v>
      </c>
      <c r="D139" s="14">
        <f t="shared" si="104"/>
        <v>0</v>
      </c>
      <c r="E139" s="14">
        <f t="shared" si="104"/>
        <v>0</v>
      </c>
      <c r="F139" s="14">
        <f t="shared" si="104"/>
        <v>0</v>
      </c>
      <c r="G139" s="14">
        <f t="shared" si="104"/>
        <v>0</v>
      </c>
      <c r="H139" s="14">
        <f t="shared" si="104"/>
        <v>0</v>
      </c>
      <c r="I139" s="14">
        <f t="shared" si="104"/>
        <v>0</v>
      </c>
      <c r="J139" s="14">
        <f t="shared" si="104"/>
        <v>0</v>
      </c>
      <c r="K139" s="14">
        <f t="shared" si="104"/>
        <v>0</v>
      </c>
      <c r="L139" s="14">
        <f t="shared" si="104"/>
        <v>0</v>
      </c>
      <c r="M139" s="14">
        <f t="shared" si="104"/>
        <v>0</v>
      </c>
      <c r="N139" s="14">
        <f t="shared" si="104"/>
        <v>0</v>
      </c>
      <c r="O139" s="14">
        <f t="shared" si="104"/>
        <v>0</v>
      </c>
      <c r="P139" s="14">
        <f t="shared" si="104"/>
        <v>0</v>
      </c>
      <c r="Q139" s="14">
        <f t="shared" si="104"/>
        <v>0</v>
      </c>
      <c r="R139" s="14">
        <f t="shared" si="104"/>
        <v>0</v>
      </c>
      <c r="S139" s="14">
        <f t="shared" si="104"/>
        <v>0</v>
      </c>
      <c r="T139" s="14">
        <f t="shared" si="104"/>
        <v>0</v>
      </c>
      <c r="U139" s="14">
        <f t="shared" si="104"/>
        <v>0</v>
      </c>
      <c r="V139" s="14">
        <f t="shared" si="104"/>
        <v>0</v>
      </c>
      <c r="W139" s="14">
        <f t="shared" si="104"/>
        <v>0</v>
      </c>
      <c r="X139" s="4"/>
      <c r="Y139" s="4"/>
      <c r="Z139" s="4"/>
    </row>
    <row r="140" ht="12.75" customHeight="1">
      <c r="A140" s="18">
        <v>112.0</v>
      </c>
      <c r="B140" s="16" t="s">
        <v>182</v>
      </c>
      <c r="C140" s="35">
        <f t="shared" ref="C140:C142" si="105">H140+M140+R140+W140</f>
        <v>0</v>
      </c>
      <c r="D140" s="17"/>
      <c r="E140" s="17"/>
      <c r="F140" s="17"/>
      <c r="G140" s="17"/>
      <c r="H140" s="36">
        <f t="shared" ref="H140:H142" si="106">SUM(D140:G140)</f>
        <v>0</v>
      </c>
      <c r="I140" s="17"/>
      <c r="J140" s="17"/>
      <c r="K140" s="17"/>
      <c r="L140" s="17"/>
      <c r="M140" s="36">
        <f t="shared" ref="M140:M142" si="107">SUM(I140:L140)</f>
        <v>0</v>
      </c>
      <c r="N140" s="17"/>
      <c r="O140" s="17"/>
      <c r="P140" s="17"/>
      <c r="Q140" s="17"/>
      <c r="R140" s="36">
        <f t="shared" ref="R140:R142" si="108">SUM(N140:Q140)</f>
        <v>0</v>
      </c>
      <c r="S140" s="17"/>
      <c r="T140" s="17"/>
      <c r="U140" s="17"/>
      <c r="V140" s="17"/>
      <c r="W140" s="36">
        <f t="shared" ref="W140:W142" si="109">SUM(S140:V140)</f>
        <v>0</v>
      </c>
      <c r="X140" s="4"/>
      <c r="Y140" s="4"/>
      <c r="Z140" s="4"/>
    </row>
    <row r="141" ht="12.75" customHeight="1">
      <c r="A141" s="18">
        <v>113.0</v>
      </c>
      <c r="B141" s="16" t="s">
        <v>183</v>
      </c>
      <c r="C141" s="35">
        <f t="shared" si="105"/>
        <v>0</v>
      </c>
      <c r="D141" s="17"/>
      <c r="E141" s="17"/>
      <c r="F141" s="17"/>
      <c r="G141" s="17"/>
      <c r="H141" s="36">
        <f t="shared" si="106"/>
        <v>0</v>
      </c>
      <c r="I141" s="17"/>
      <c r="J141" s="17"/>
      <c r="K141" s="17"/>
      <c r="L141" s="17"/>
      <c r="M141" s="36">
        <f t="shared" si="107"/>
        <v>0</v>
      </c>
      <c r="N141" s="17"/>
      <c r="O141" s="17"/>
      <c r="P141" s="17"/>
      <c r="Q141" s="17"/>
      <c r="R141" s="36">
        <f t="shared" si="108"/>
        <v>0</v>
      </c>
      <c r="S141" s="17"/>
      <c r="T141" s="17"/>
      <c r="U141" s="17"/>
      <c r="V141" s="17"/>
      <c r="W141" s="36">
        <f t="shared" si="109"/>
        <v>0</v>
      </c>
      <c r="X141" s="4"/>
      <c r="Y141" s="4"/>
      <c r="Z141" s="4"/>
    </row>
    <row r="142" ht="12.75" customHeight="1">
      <c r="A142" s="18">
        <v>114.0</v>
      </c>
      <c r="B142" s="16" t="s">
        <v>184</v>
      </c>
      <c r="C142" s="35">
        <f t="shared" si="105"/>
        <v>0</v>
      </c>
      <c r="D142" s="17"/>
      <c r="E142" s="17"/>
      <c r="F142" s="17"/>
      <c r="G142" s="17"/>
      <c r="H142" s="36">
        <f t="shared" si="106"/>
        <v>0</v>
      </c>
      <c r="I142" s="17"/>
      <c r="J142" s="17"/>
      <c r="K142" s="17"/>
      <c r="L142" s="17"/>
      <c r="M142" s="36">
        <f t="shared" si="107"/>
        <v>0</v>
      </c>
      <c r="N142" s="17"/>
      <c r="O142" s="17"/>
      <c r="P142" s="17"/>
      <c r="Q142" s="17"/>
      <c r="R142" s="36">
        <f t="shared" si="108"/>
        <v>0</v>
      </c>
      <c r="S142" s="17"/>
      <c r="T142" s="17"/>
      <c r="U142" s="17"/>
      <c r="V142" s="17"/>
      <c r="W142" s="36">
        <f t="shared" si="109"/>
        <v>0</v>
      </c>
      <c r="X142" s="4"/>
      <c r="Y142" s="4"/>
      <c r="Z142" s="4"/>
    </row>
    <row r="143" ht="12.75" customHeight="1">
      <c r="A143" s="12" t="s">
        <v>185</v>
      </c>
      <c r="B143" s="13" t="s">
        <v>186</v>
      </c>
      <c r="C143" s="14">
        <f t="shared" ref="C143:W143" si="110">SUM(C144:C147)</f>
        <v>0.2</v>
      </c>
      <c r="D143" s="14">
        <f t="shared" si="110"/>
        <v>0</v>
      </c>
      <c r="E143" s="14">
        <f t="shared" si="110"/>
        <v>0</v>
      </c>
      <c r="F143" s="14">
        <f t="shared" si="110"/>
        <v>0</v>
      </c>
      <c r="G143" s="14">
        <f t="shared" si="110"/>
        <v>0.2</v>
      </c>
      <c r="H143" s="14">
        <f t="shared" si="110"/>
        <v>0.2</v>
      </c>
      <c r="I143" s="14">
        <f t="shared" si="110"/>
        <v>0</v>
      </c>
      <c r="J143" s="14">
        <f t="shared" si="110"/>
        <v>0</v>
      </c>
      <c r="K143" s="14">
        <f t="shared" si="110"/>
        <v>0</v>
      </c>
      <c r="L143" s="14">
        <f t="shared" si="110"/>
        <v>0</v>
      </c>
      <c r="M143" s="14">
        <f t="shared" si="110"/>
        <v>0</v>
      </c>
      <c r="N143" s="14">
        <f t="shared" si="110"/>
        <v>0</v>
      </c>
      <c r="O143" s="14">
        <f t="shared" si="110"/>
        <v>0</v>
      </c>
      <c r="P143" s="14">
        <f t="shared" si="110"/>
        <v>0</v>
      </c>
      <c r="Q143" s="14">
        <f t="shared" si="110"/>
        <v>0</v>
      </c>
      <c r="R143" s="14">
        <f t="shared" si="110"/>
        <v>0</v>
      </c>
      <c r="S143" s="14">
        <f t="shared" si="110"/>
        <v>0</v>
      </c>
      <c r="T143" s="14">
        <f t="shared" si="110"/>
        <v>0</v>
      </c>
      <c r="U143" s="14">
        <f t="shared" si="110"/>
        <v>0</v>
      </c>
      <c r="V143" s="14">
        <f t="shared" si="110"/>
        <v>0</v>
      </c>
      <c r="W143" s="14">
        <f t="shared" si="110"/>
        <v>0</v>
      </c>
      <c r="X143" s="4"/>
      <c r="Y143" s="4"/>
      <c r="Z143" s="4"/>
    </row>
    <row r="144" ht="12.75" customHeight="1">
      <c r="A144" s="18">
        <v>115.0</v>
      </c>
      <c r="B144" s="16" t="s">
        <v>187</v>
      </c>
      <c r="C144" s="35">
        <f t="shared" ref="C144:C149" si="111">H144+M144+R144+W144</f>
        <v>0.2</v>
      </c>
      <c r="D144" s="19">
        <v>0.0</v>
      </c>
      <c r="E144" s="19">
        <v>0.0</v>
      </c>
      <c r="F144" s="19">
        <v>0.0</v>
      </c>
      <c r="G144" s="19">
        <v>0.2</v>
      </c>
      <c r="H144" s="36">
        <f t="shared" ref="H144:H149" si="112">SUM(D144:G144)</f>
        <v>0.2</v>
      </c>
      <c r="I144" s="17"/>
      <c r="J144" s="17"/>
      <c r="K144" s="17"/>
      <c r="L144" s="17"/>
      <c r="M144" s="36">
        <f t="shared" ref="M144:M149" si="113">SUM(I144:L144)</f>
        <v>0</v>
      </c>
      <c r="N144" s="17"/>
      <c r="O144" s="17"/>
      <c r="P144" s="17"/>
      <c r="Q144" s="17"/>
      <c r="R144" s="36">
        <f t="shared" ref="R144:R149" si="114">SUM(N144:Q144)</f>
        <v>0</v>
      </c>
      <c r="S144" s="17"/>
      <c r="T144" s="17"/>
      <c r="U144" s="17"/>
      <c r="V144" s="17"/>
      <c r="W144" s="36">
        <f t="shared" ref="W144:W149" si="115">SUM(S144:V144)</f>
        <v>0</v>
      </c>
      <c r="X144" s="4"/>
      <c r="Y144" s="4"/>
      <c r="Z144" s="4"/>
    </row>
    <row r="145" ht="12.75" customHeight="1">
      <c r="A145" s="18">
        <v>116.0</v>
      </c>
      <c r="B145" s="16" t="s">
        <v>188</v>
      </c>
      <c r="C145" s="35">
        <f t="shared" si="111"/>
        <v>0</v>
      </c>
      <c r="D145" s="19">
        <v>0.0</v>
      </c>
      <c r="E145" s="19">
        <v>0.0</v>
      </c>
      <c r="F145" s="19">
        <v>0.0</v>
      </c>
      <c r="G145" s="19">
        <v>0.0</v>
      </c>
      <c r="H145" s="36">
        <f t="shared" si="112"/>
        <v>0</v>
      </c>
      <c r="I145" s="17"/>
      <c r="J145" s="17"/>
      <c r="K145" s="17"/>
      <c r="L145" s="17"/>
      <c r="M145" s="36">
        <f t="shared" si="113"/>
        <v>0</v>
      </c>
      <c r="N145" s="17"/>
      <c r="O145" s="17"/>
      <c r="P145" s="17"/>
      <c r="Q145" s="17"/>
      <c r="R145" s="36">
        <f t="shared" si="114"/>
        <v>0</v>
      </c>
      <c r="S145" s="17"/>
      <c r="T145" s="17"/>
      <c r="U145" s="17"/>
      <c r="V145" s="17"/>
      <c r="W145" s="36">
        <f t="shared" si="115"/>
        <v>0</v>
      </c>
      <c r="X145" s="4"/>
      <c r="Y145" s="4"/>
      <c r="Z145" s="4"/>
    </row>
    <row r="146" ht="12.75" customHeight="1">
      <c r="A146" s="18">
        <v>117.0</v>
      </c>
      <c r="B146" s="16" t="s">
        <v>189</v>
      </c>
      <c r="C146" s="35">
        <f t="shared" si="111"/>
        <v>0</v>
      </c>
      <c r="D146" s="19">
        <v>0.0</v>
      </c>
      <c r="E146" s="19">
        <v>0.0</v>
      </c>
      <c r="F146" s="19">
        <v>0.0</v>
      </c>
      <c r="G146" s="19">
        <v>0.0</v>
      </c>
      <c r="H146" s="36">
        <f t="shared" si="112"/>
        <v>0</v>
      </c>
      <c r="I146" s="17"/>
      <c r="J146" s="17"/>
      <c r="K146" s="17"/>
      <c r="L146" s="17"/>
      <c r="M146" s="36">
        <f t="shared" si="113"/>
        <v>0</v>
      </c>
      <c r="N146" s="17"/>
      <c r="O146" s="17"/>
      <c r="P146" s="17"/>
      <c r="Q146" s="17"/>
      <c r="R146" s="36">
        <f t="shared" si="114"/>
        <v>0</v>
      </c>
      <c r="S146" s="17"/>
      <c r="T146" s="17"/>
      <c r="U146" s="17"/>
      <c r="V146" s="17"/>
      <c r="W146" s="36">
        <f t="shared" si="115"/>
        <v>0</v>
      </c>
      <c r="X146" s="4"/>
      <c r="Y146" s="4"/>
      <c r="Z146" s="4"/>
    </row>
    <row r="147" ht="12.75" customHeight="1">
      <c r="A147" s="18">
        <v>118.0</v>
      </c>
      <c r="B147" s="16" t="s">
        <v>45</v>
      </c>
      <c r="C147" s="35">
        <f t="shared" si="111"/>
        <v>0</v>
      </c>
      <c r="D147" s="19">
        <v>0.0</v>
      </c>
      <c r="E147" s="19">
        <v>0.0</v>
      </c>
      <c r="F147" s="19">
        <v>0.0</v>
      </c>
      <c r="G147" s="19">
        <v>0.0</v>
      </c>
      <c r="H147" s="36">
        <f t="shared" si="112"/>
        <v>0</v>
      </c>
      <c r="I147" s="17"/>
      <c r="J147" s="17"/>
      <c r="K147" s="17"/>
      <c r="L147" s="17"/>
      <c r="M147" s="36">
        <f t="shared" si="113"/>
        <v>0</v>
      </c>
      <c r="N147" s="17"/>
      <c r="O147" s="17"/>
      <c r="P147" s="17"/>
      <c r="Q147" s="17"/>
      <c r="R147" s="36">
        <f t="shared" si="114"/>
        <v>0</v>
      </c>
      <c r="S147" s="17"/>
      <c r="T147" s="17"/>
      <c r="U147" s="17"/>
      <c r="V147" s="17"/>
      <c r="W147" s="36">
        <f t="shared" si="115"/>
        <v>0</v>
      </c>
      <c r="X147" s="4"/>
      <c r="Y147" s="4"/>
      <c r="Z147" s="4"/>
    </row>
    <row r="148" ht="12.75" customHeight="1">
      <c r="A148" s="12">
        <v>119.0</v>
      </c>
      <c r="B148" s="13" t="s">
        <v>190</v>
      </c>
      <c r="C148" s="14">
        <f t="shared" si="111"/>
        <v>0</v>
      </c>
      <c r="D148" s="14"/>
      <c r="E148" s="14"/>
      <c r="F148" s="14"/>
      <c r="G148" s="14"/>
      <c r="H148" s="14">
        <f t="shared" si="112"/>
        <v>0</v>
      </c>
      <c r="I148" s="14"/>
      <c r="J148" s="14"/>
      <c r="K148" s="14"/>
      <c r="L148" s="14"/>
      <c r="M148" s="14">
        <f t="shared" si="113"/>
        <v>0</v>
      </c>
      <c r="N148" s="14"/>
      <c r="O148" s="14"/>
      <c r="P148" s="14"/>
      <c r="Q148" s="14"/>
      <c r="R148" s="14">
        <f t="shared" si="114"/>
        <v>0</v>
      </c>
      <c r="S148" s="14"/>
      <c r="T148" s="14"/>
      <c r="U148" s="14"/>
      <c r="V148" s="14"/>
      <c r="W148" s="14">
        <f t="shared" si="115"/>
        <v>0</v>
      </c>
      <c r="X148" s="4"/>
      <c r="Y148" s="4"/>
      <c r="Z148" s="4"/>
    </row>
    <row r="149" ht="12.75" customHeight="1">
      <c r="A149" s="12">
        <v>120.0</v>
      </c>
      <c r="B149" s="13" t="s">
        <v>191</v>
      </c>
      <c r="C149" s="14">
        <f t="shared" si="111"/>
        <v>0</v>
      </c>
      <c r="D149" s="14"/>
      <c r="E149" s="14"/>
      <c r="F149" s="14"/>
      <c r="G149" s="14"/>
      <c r="H149" s="14">
        <f t="shared" si="112"/>
        <v>0</v>
      </c>
      <c r="I149" s="14"/>
      <c r="J149" s="14"/>
      <c r="K149" s="14"/>
      <c r="L149" s="14"/>
      <c r="M149" s="14">
        <f t="shared" si="113"/>
        <v>0</v>
      </c>
      <c r="N149" s="14"/>
      <c r="O149" s="14"/>
      <c r="P149" s="14"/>
      <c r="Q149" s="14"/>
      <c r="R149" s="14">
        <f t="shared" si="114"/>
        <v>0</v>
      </c>
      <c r="S149" s="14"/>
      <c r="T149" s="14"/>
      <c r="U149" s="14"/>
      <c r="V149" s="14"/>
      <c r="W149" s="14">
        <f t="shared" si="115"/>
        <v>0</v>
      </c>
      <c r="X149" s="4"/>
      <c r="Y149" s="4"/>
      <c r="Z149" s="4"/>
    </row>
    <row r="150" ht="12.75" customHeight="1">
      <c r="A150" s="12" t="s">
        <v>192</v>
      </c>
      <c r="B150" s="13" t="s">
        <v>193</v>
      </c>
      <c r="C150" s="14">
        <f t="shared" ref="C150:W150" si="116">SUM(C151:C153)</f>
        <v>0</v>
      </c>
      <c r="D150" s="14">
        <f t="shared" si="116"/>
        <v>0</v>
      </c>
      <c r="E150" s="14">
        <f t="shared" si="116"/>
        <v>0</v>
      </c>
      <c r="F150" s="14">
        <f t="shared" si="116"/>
        <v>0</v>
      </c>
      <c r="G150" s="14">
        <f t="shared" si="116"/>
        <v>0</v>
      </c>
      <c r="H150" s="14">
        <f t="shared" si="116"/>
        <v>0</v>
      </c>
      <c r="I150" s="14">
        <f t="shared" si="116"/>
        <v>0</v>
      </c>
      <c r="J150" s="14">
        <f t="shared" si="116"/>
        <v>0</v>
      </c>
      <c r="K150" s="14">
        <f t="shared" si="116"/>
        <v>0</v>
      </c>
      <c r="L150" s="14">
        <f t="shared" si="116"/>
        <v>0</v>
      </c>
      <c r="M150" s="14">
        <f t="shared" si="116"/>
        <v>0</v>
      </c>
      <c r="N150" s="14">
        <f t="shared" si="116"/>
        <v>0</v>
      </c>
      <c r="O150" s="14">
        <f t="shared" si="116"/>
        <v>0</v>
      </c>
      <c r="P150" s="14">
        <f t="shared" si="116"/>
        <v>0</v>
      </c>
      <c r="Q150" s="14">
        <f t="shared" si="116"/>
        <v>0</v>
      </c>
      <c r="R150" s="14">
        <f t="shared" si="116"/>
        <v>0</v>
      </c>
      <c r="S150" s="14">
        <f t="shared" si="116"/>
        <v>0</v>
      </c>
      <c r="T150" s="14">
        <f t="shared" si="116"/>
        <v>0</v>
      </c>
      <c r="U150" s="14">
        <f t="shared" si="116"/>
        <v>0</v>
      </c>
      <c r="V150" s="14">
        <f t="shared" si="116"/>
        <v>0</v>
      </c>
      <c r="W150" s="14">
        <f t="shared" si="116"/>
        <v>0</v>
      </c>
      <c r="X150" s="4"/>
      <c r="Y150" s="4"/>
      <c r="Z150" s="4"/>
    </row>
    <row r="151" ht="12.75" customHeight="1">
      <c r="A151" s="18">
        <v>121.0</v>
      </c>
      <c r="B151" s="16" t="s">
        <v>194</v>
      </c>
      <c r="C151" s="35">
        <f t="shared" ref="C151:C153" si="117">H151+M151+R151+W151</f>
        <v>0</v>
      </c>
      <c r="D151" s="17"/>
      <c r="E151" s="17"/>
      <c r="F151" s="17"/>
      <c r="G151" s="17"/>
      <c r="H151" s="36">
        <f t="shared" ref="H151:H153" si="118">SUM(D151:G151)</f>
        <v>0</v>
      </c>
      <c r="I151" s="17"/>
      <c r="J151" s="17"/>
      <c r="K151" s="17"/>
      <c r="L151" s="17"/>
      <c r="M151" s="36">
        <f t="shared" ref="M151:M153" si="119">SUM(I151:L151)</f>
        <v>0</v>
      </c>
      <c r="N151" s="17"/>
      <c r="O151" s="17"/>
      <c r="P151" s="17"/>
      <c r="Q151" s="17"/>
      <c r="R151" s="36">
        <f t="shared" ref="R151:R153" si="120">SUM(N151:Q151)</f>
        <v>0</v>
      </c>
      <c r="S151" s="17"/>
      <c r="T151" s="17"/>
      <c r="U151" s="17"/>
      <c r="V151" s="17"/>
      <c r="W151" s="36">
        <f t="shared" ref="W151:W153" si="121">SUM(S151:V151)</f>
        <v>0</v>
      </c>
      <c r="X151" s="4"/>
      <c r="Y151" s="4"/>
      <c r="Z151" s="4"/>
    </row>
    <row r="152" ht="12.75" customHeight="1">
      <c r="A152" s="18">
        <v>122.0</v>
      </c>
      <c r="B152" s="16" t="s">
        <v>195</v>
      </c>
      <c r="C152" s="35">
        <f t="shared" si="117"/>
        <v>0</v>
      </c>
      <c r="D152" s="17"/>
      <c r="E152" s="17"/>
      <c r="F152" s="17"/>
      <c r="G152" s="17"/>
      <c r="H152" s="36">
        <f t="shared" si="118"/>
        <v>0</v>
      </c>
      <c r="I152" s="17"/>
      <c r="J152" s="17"/>
      <c r="K152" s="17"/>
      <c r="L152" s="17"/>
      <c r="M152" s="36">
        <f t="shared" si="119"/>
        <v>0</v>
      </c>
      <c r="N152" s="17"/>
      <c r="O152" s="17"/>
      <c r="P152" s="17"/>
      <c r="Q152" s="17"/>
      <c r="R152" s="36">
        <f t="shared" si="120"/>
        <v>0</v>
      </c>
      <c r="S152" s="17"/>
      <c r="T152" s="17"/>
      <c r="U152" s="17"/>
      <c r="V152" s="17"/>
      <c r="W152" s="36">
        <f t="shared" si="121"/>
        <v>0</v>
      </c>
      <c r="X152" s="4"/>
      <c r="Y152" s="4"/>
      <c r="Z152" s="4"/>
    </row>
    <row r="153" ht="12.75" customHeight="1">
      <c r="A153" s="18">
        <v>123.0</v>
      </c>
      <c r="B153" s="16" t="s">
        <v>196</v>
      </c>
      <c r="C153" s="35">
        <f t="shared" si="117"/>
        <v>0</v>
      </c>
      <c r="D153" s="17"/>
      <c r="E153" s="17"/>
      <c r="F153" s="17"/>
      <c r="G153" s="17"/>
      <c r="H153" s="36">
        <f t="shared" si="118"/>
        <v>0</v>
      </c>
      <c r="I153" s="17"/>
      <c r="J153" s="17"/>
      <c r="K153" s="17"/>
      <c r="L153" s="17"/>
      <c r="M153" s="36">
        <f t="shared" si="119"/>
        <v>0</v>
      </c>
      <c r="N153" s="17"/>
      <c r="O153" s="17"/>
      <c r="P153" s="17"/>
      <c r="Q153" s="17"/>
      <c r="R153" s="36">
        <f t="shared" si="120"/>
        <v>0</v>
      </c>
      <c r="S153" s="17"/>
      <c r="T153" s="17"/>
      <c r="U153" s="17"/>
      <c r="V153" s="17"/>
      <c r="W153" s="36">
        <f t="shared" si="121"/>
        <v>0</v>
      </c>
      <c r="X153" s="4"/>
      <c r="Y153" s="4"/>
      <c r="Z153" s="4"/>
    </row>
    <row r="154" ht="12.75" customHeight="1">
      <c r="A154" s="12" t="s">
        <v>197</v>
      </c>
      <c r="B154" s="13" t="s">
        <v>198</v>
      </c>
      <c r="C154" s="14">
        <f t="shared" ref="C154:W154" si="122">SUM(C155:C157)</f>
        <v>0</v>
      </c>
      <c r="D154" s="14">
        <f t="shared" si="122"/>
        <v>0</v>
      </c>
      <c r="E154" s="14">
        <f t="shared" si="122"/>
        <v>0</v>
      </c>
      <c r="F154" s="14">
        <f t="shared" si="122"/>
        <v>0</v>
      </c>
      <c r="G154" s="14">
        <f t="shared" si="122"/>
        <v>0</v>
      </c>
      <c r="H154" s="14">
        <f t="shared" si="122"/>
        <v>0</v>
      </c>
      <c r="I154" s="14">
        <f t="shared" si="122"/>
        <v>0</v>
      </c>
      <c r="J154" s="14">
        <f t="shared" si="122"/>
        <v>0</v>
      </c>
      <c r="K154" s="14">
        <f t="shared" si="122"/>
        <v>0</v>
      </c>
      <c r="L154" s="14">
        <f t="shared" si="122"/>
        <v>0</v>
      </c>
      <c r="M154" s="14">
        <f t="shared" si="122"/>
        <v>0</v>
      </c>
      <c r="N154" s="14">
        <f t="shared" si="122"/>
        <v>0</v>
      </c>
      <c r="O154" s="14">
        <f t="shared" si="122"/>
        <v>0</v>
      </c>
      <c r="P154" s="14">
        <f t="shared" si="122"/>
        <v>0</v>
      </c>
      <c r="Q154" s="14">
        <f t="shared" si="122"/>
        <v>0</v>
      </c>
      <c r="R154" s="14">
        <f t="shared" si="122"/>
        <v>0</v>
      </c>
      <c r="S154" s="14">
        <f t="shared" si="122"/>
        <v>0</v>
      </c>
      <c r="T154" s="14">
        <f t="shared" si="122"/>
        <v>0</v>
      </c>
      <c r="U154" s="14">
        <f t="shared" si="122"/>
        <v>0</v>
      </c>
      <c r="V154" s="14">
        <f t="shared" si="122"/>
        <v>0</v>
      </c>
      <c r="W154" s="14">
        <f t="shared" si="122"/>
        <v>0</v>
      </c>
      <c r="X154" s="4"/>
      <c r="Y154" s="4"/>
      <c r="Z154" s="4"/>
    </row>
    <row r="155" ht="12.75" customHeight="1">
      <c r="A155" s="18">
        <v>124.0</v>
      </c>
      <c r="B155" s="16" t="s">
        <v>199</v>
      </c>
      <c r="C155" s="35">
        <f t="shared" ref="C155:C157" si="123">H155+M155+R155+W155</f>
        <v>0</v>
      </c>
      <c r="D155" s="17"/>
      <c r="E155" s="17"/>
      <c r="F155" s="17"/>
      <c r="G155" s="17"/>
      <c r="H155" s="36">
        <f t="shared" ref="H155:H157" si="124">SUM(D155:G155)</f>
        <v>0</v>
      </c>
      <c r="I155" s="17"/>
      <c r="J155" s="17"/>
      <c r="K155" s="17"/>
      <c r="L155" s="17"/>
      <c r="M155" s="36">
        <f t="shared" ref="M155:M157" si="125">SUM(I155:L155)</f>
        <v>0</v>
      </c>
      <c r="N155" s="17"/>
      <c r="O155" s="17"/>
      <c r="P155" s="17"/>
      <c r="Q155" s="17"/>
      <c r="R155" s="36">
        <f t="shared" ref="R155:R157" si="126">SUM(N155:Q155)</f>
        <v>0</v>
      </c>
      <c r="S155" s="17"/>
      <c r="T155" s="17"/>
      <c r="U155" s="17"/>
      <c r="V155" s="17"/>
      <c r="W155" s="36">
        <f t="shared" ref="W155:W157" si="127">SUM(S155:V155)</f>
        <v>0</v>
      </c>
      <c r="X155" s="4"/>
      <c r="Y155" s="4"/>
      <c r="Z155" s="4"/>
    </row>
    <row r="156" ht="12.75" customHeight="1">
      <c r="A156" s="18">
        <v>125.0</v>
      </c>
      <c r="B156" s="16" t="s">
        <v>200</v>
      </c>
      <c r="C156" s="35">
        <f t="shared" si="123"/>
        <v>0</v>
      </c>
      <c r="D156" s="17"/>
      <c r="E156" s="17"/>
      <c r="F156" s="17"/>
      <c r="G156" s="17"/>
      <c r="H156" s="36">
        <f t="shared" si="124"/>
        <v>0</v>
      </c>
      <c r="I156" s="17"/>
      <c r="J156" s="17"/>
      <c r="K156" s="17"/>
      <c r="L156" s="17"/>
      <c r="M156" s="36">
        <f t="shared" si="125"/>
        <v>0</v>
      </c>
      <c r="N156" s="17"/>
      <c r="O156" s="17"/>
      <c r="P156" s="17"/>
      <c r="Q156" s="17"/>
      <c r="R156" s="36">
        <f t="shared" si="126"/>
        <v>0</v>
      </c>
      <c r="S156" s="17"/>
      <c r="T156" s="17"/>
      <c r="U156" s="17"/>
      <c r="V156" s="17"/>
      <c r="W156" s="36">
        <f t="shared" si="127"/>
        <v>0</v>
      </c>
      <c r="X156" s="4"/>
      <c r="Y156" s="4"/>
      <c r="Z156" s="4"/>
    </row>
    <row r="157" ht="12.75" customHeight="1">
      <c r="A157" s="18">
        <v>126.0</v>
      </c>
      <c r="B157" s="16" t="s">
        <v>201</v>
      </c>
      <c r="C157" s="35">
        <f t="shared" si="123"/>
        <v>0</v>
      </c>
      <c r="D157" s="17"/>
      <c r="E157" s="17"/>
      <c r="F157" s="17"/>
      <c r="G157" s="17"/>
      <c r="H157" s="36">
        <f t="shared" si="124"/>
        <v>0</v>
      </c>
      <c r="I157" s="17"/>
      <c r="J157" s="17"/>
      <c r="K157" s="17"/>
      <c r="L157" s="17"/>
      <c r="M157" s="36">
        <f t="shared" si="125"/>
        <v>0</v>
      </c>
      <c r="N157" s="17"/>
      <c r="O157" s="17"/>
      <c r="P157" s="17"/>
      <c r="Q157" s="17"/>
      <c r="R157" s="36">
        <f t="shared" si="126"/>
        <v>0</v>
      </c>
      <c r="S157" s="17"/>
      <c r="T157" s="17"/>
      <c r="U157" s="17"/>
      <c r="V157" s="17"/>
      <c r="W157" s="36">
        <f t="shared" si="127"/>
        <v>0</v>
      </c>
      <c r="X157" s="4"/>
      <c r="Y157" s="4"/>
      <c r="Z157" s="4"/>
    </row>
    <row r="158" ht="12.75" customHeight="1">
      <c r="A158" s="9" t="s">
        <v>202</v>
      </c>
      <c r="B158" s="10" t="s">
        <v>203</v>
      </c>
      <c r="C158" s="11">
        <f t="shared" ref="C158:W158" si="128">C159+C163+C171+C174+C178+C184+C186+C188+C189</f>
        <v>34.7</v>
      </c>
      <c r="D158" s="11">
        <f t="shared" si="128"/>
        <v>3.25</v>
      </c>
      <c r="E158" s="11">
        <f t="shared" si="128"/>
        <v>6.47</v>
      </c>
      <c r="F158" s="11">
        <f t="shared" si="128"/>
        <v>4.56</v>
      </c>
      <c r="G158" s="11">
        <f t="shared" si="128"/>
        <v>4.21</v>
      </c>
      <c r="H158" s="11">
        <f t="shared" si="128"/>
        <v>34.69</v>
      </c>
      <c r="I158" s="11">
        <f t="shared" si="128"/>
        <v>0</v>
      </c>
      <c r="J158" s="11">
        <f t="shared" si="128"/>
        <v>0.01</v>
      </c>
      <c r="K158" s="11">
        <f t="shared" si="128"/>
        <v>0</v>
      </c>
      <c r="L158" s="11">
        <f t="shared" si="128"/>
        <v>0</v>
      </c>
      <c r="M158" s="11">
        <f t="shared" si="128"/>
        <v>0.01</v>
      </c>
      <c r="N158" s="11">
        <f t="shared" si="128"/>
        <v>0</v>
      </c>
      <c r="O158" s="11">
        <f t="shared" si="128"/>
        <v>0</v>
      </c>
      <c r="P158" s="11">
        <f t="shared" si="128"/>
        <v>0</v>
      </c>
      <c r="Q158" s="11">
        <f t="shared" si="128"/>
        <v>0</v>
      </c>
      <c r="R158" s="11">
        <f t="shared" si="128"/>
        <v>0</v>
      </c>
      <c r="S158" s="11">
        <f t="shared" si="128"/>
        <v>0</v>
      </c>
      <c r="T158" s="11">
        <f t="shared" si="128"/>
        <v>0</v>
      </c>
      <c r="U158" s="11">
        <f t="shared" si="128"/>
        <v>0</v>
      </c>
      <c r="V158" s="11">
        <f t="shared" si="128"/>
        <v>0</v>
      </c>
      <c r="W158" s="11">
        <f t="shared" si="128"/>
        <v>0</v>
      </c>
      <c r="X158" s="4"/>
      <c r="Y158" s="4"/>
      <c r="Z158" s="4"/>
    </row>
    <row r="159" ht="12.75" customHeight="1">
      <c r="A159" s="12" t="s">
        <v>204</v>
      </c>
      <c r="B159" s="13" t="s">
        <v>205</v>
      </c>
      <c r="C159" s="14">
        <f t="shared" ref="C159:W159" si="129">SUM(C160:C162)</f>
        <v>3.1</v>
      </c>
      <c r="D159" s="14">
        <f t="shared" si="129"/>
        <v>0.65</v>
      </c>
      <c r="E159" s="14">
        <f t="shared" si="129"/>
        <v>0.7</v>
      </c>
      <c r="F159" s="14">
        <f t="shared" si="129"/>
        <v>1.05</v>
      </c>
      <c r="G159" s="14">
        <f t="shared" si="129"/>
        <v>0.7</v>
      </c>
      <c r="H159" s="14">
        <f t="shared" si="129"/>
        <v>3.1</v>
      </c>
      <c r="I159" s="14">
        <f t="shared" si="129"/>
        <v>0</v>
      </c>
      <c r="J159" s="14">
        <f t="shared" si="129"/>
        <v>0</v>
      </c>
      <c r="K159" s="14">
        <f t="shared" si="129"/>
        <v>0</v>
      </c>
      <c r="L159" s="14">
        <f t="shared" si="129"/>
        <v>0</v>
      </c>
      <c r="M159" s="14">
        <f t="shared" si="129"/>
        <v>0</v>
      </c>
      <c r="N159" s="14">
        <f t="shared" si="129"/>
        <v>0</v>
      </c>
      <c r="O159" s="14">
        <f t="shared" si="129"/>
        <v>0</v>
      </c>
      <c r="P159" s="14">
        <f t="shared" si="129"/>
        <v>0</v>
      </c>
      <c r="Q159" s="14">
        <f t="shared" si="129"/>
        <v>0</v>
      </c>
      <c r="R159" s="14">
        <f t="shared" si="129"/>
        <v>0</v>
      </c>
      <c r="S159" s="14">
        <f t="shared" si="129"/>
        <v>0</v>
      </c>
      <c r="T159" s="14">
        <f t="shared" si="129"/>
        <v>0</v>
      </c>
      <c r="U159" s="14">
        <f t="shared" si="129"/>
        <v>0</v>
      </c>
      <c r="V159" s="14">
        <f t="shared" si="129"/>
        <v>0</v>
      </c>
      <c r="W159" s="14">
        <f t="shared" si="129"/>
        <v>0</v>
      </c>
      <c r="X159" s="4"/>
      <c r="Y159" s="4"/>
      <c r="Z159" s="4"/>
    </row>
    <row r="160" ht="12.75" customHeight="1">
      <c r="A160" s="18">
        <v>127.0</v>
      </c>
      <c r="B160" s="16" t="s">
        <v>206</v>
      </c>
      <c r="C160" s="35">
        <f t="shared" ref="C160:C162" si="130">H160+M160+R160+W160</f>
        <v>2.5</v>
      </c>
      <c r="D160" s="29">
        <v>0.5</v>
      </c>
      <c r="E160" s="48">
        <v>0.55</v>
      </c>
      <c r="F160" s="48">
        <v>0.9</v>
      </c>
      <c r="G160" s="48">
        <v>0.55</v>
      </c>
      <c r="H160" s="36">
        <f t="shared" ref="H160:H162" si="131">SUM(D160:G160)</f>
        <v>2.5</v>
      </c>
      <c r="I160" s="17"/>
      <c r="J160" s="17"/>
      <c r="K160" s="17"/>
      <c r="L160" s="17"/>
      <c r="M160" s="36">
        <f t="shared" ref="M160:M162" si="132">SUM(I160:L160)</f>
        <v>0</v>
      </c>
      <c r="N160" s="17"/>
      <c r="O160" s="17"/>
      <c r="P160" s="17"/>
      <c r="Q160" s="17"/>
      <c r="R160" s="36">
        <f t="shared" ref="R160:R162" si="133">SUM(N160:Q160)</f>
        <v>0</v>
      </c>
      <c r="S160" s="17"/>
      <c r="T160" s="17"/>
      <c r="U160" s="17"/>
      <c r="V160" s="17"/>
      <c r="W160" s="36">
        <f t="shared" ref="W160:W162" si="134">SUM(S160:V160)</f>
        <v>0</v>
      </c>
      <c r="X160" s="4"/>
      <c r="Y160" s="4"/>
      <c r="Z160" s="4"/>
    </row>
    <row r="161" ht="12.75" customHeight="1">
      <c r="A161" s="18">
        <v>128.0</v>
      </c>
      <c r="B161" s="16" t="s">
        <v>207</v>
      </c>
      <c r="C161" s="35">
        <f t="shared" si="130"/>
        <v>0.6</v>
      </c>
      <c r="D161" s="30">
        <v>0.15</v>
      </c>
      <c r="E161" s="49">
        <v>0.15</v>
      </c>
      <c r="F161" s="49">
        <v>0.15</v>
      </c>
      <c r="G161" s="49">
        <v>0.15</v>
      </c>
      <c r="H161" s="36">
        <f t="shared" si="131"/>
        <v>0.6</v>
      </c>
      <c r="I161" s="17"/>
      <c r="J161" s="17"/>
      <c r="K161" s="17"/>
      <c r="L161" s="17"/>
      <c r="M161" s="36">
        <f t="shared" si="132"/>
        <v>0</v>
      </c>
      <c r="N161" s="17"/>
      <c r="O161" s="17"/>
      <c r="P161" s="17"/>
      <c r="Q161" s="17"/>
      <c r="R161" s="36">
        <f t="shared" si="133"/>
        <v>0</v>
      </c>
      <c r="S161" s="17"/>
      <c r="T161" s="17"/>
      <c r="U161" s="17"/>
      <c r="V161" s="17"/>
      <c r="W161" s="36">
        <f t="shared" si="134"/>
        <v>0</v>
      </c>
      <c r="X161" s="4"/>
      <c r="Y161" s="4"/>
      <c r="Z161" s="4"/>
    </row>
    <row r="162" ht="12.75" customHeight="1">
      <c r="A162" s="18">
        <v>129.0</v>
      </c>
      <c r="B162" s="16" t="s">
        <v>208</v>
      </c>
      <c r="C162" s="35">
        <f t="shared" si="130"/>
        <v>0</v>
      </c>
      <c r="D162" s="17"/>
      <c r="E162" s="17"/>
      <c r="F162" s="17"/>
      <c r="G162" s="17"/>
      <c r="H162" s="36">
        <f t="shared" si="131"/>
        <v>0</v>
      </c>
      <c r="I162" s="17"/>
      <c r="J162" s="17"/>
      <c r="K162" s="17"/>
      <c r="L162" s="17"/>
      <c r="M162" s="36">
        <f t="shared" si="132"/>
        <v>0</v>
      </c>
      <c r="N162" s="17"/>
      <c r="O162" s="17"/>
      <c r="P162" s="17"/>
      <c r="Q162" s="17"/>
      <c r="R162" s="36">
        <f t="shared" si="133"/>
        <v>0</v>
      </c>
      <c r="S162" s="17"/>
      <c r="T162" s="17"/>
      <c r="U162" s="17"/>
      <c r="V162" s="17"/>
      <c r="W162" s="36">
        <f t="shared" si="134"/>
        <v>0</v>
      </c>
      <c r="X162" s="4"/>
      <c r="Y162" s="4"/>
      <c r="Z162" s="4"/>
    </row>
    <row r="163" ht="12.75" customHeight="1">
      <c r="A163" s="12" t="s">
        <v>209</v>
      </c>
      <c r="B163" s="13" t="s">
        <v>210</v>
      </c>
      <c r="C163" s="14">
        <f>SUM(C164:C170)</f>
        <v>18.97</v>
      </c>
      <c r="D163" s="14">
        <f t="shared" ref="D163:G163" si="135">SUM(D165:D170)</f>
        <v>0.38</v>
      </c>
      <c r="E163" s="14">
        <f t="shared" si="135"/>
        <v>1.63</v>
      </c>
      <c r="F163" s="14">
        <f t="shared" si="135"/>
        <v>0.38</v>
      </c>
      <c r="G163" s="14">
        <f t="shared" si="135"/>
        <v>0.38</v>
      </c>
      <c r="H163" s="14">
        <f t="shared" ref="H163:W163" si="136">SUM(H164:H170)</f>
        <v>18.97</v>
      </c>
      <c r="I163" s="14">
        <f t="shared" si="136"/>
        <v>0</v>
      </c>
      <c r="J163" s="14">
        <f t="shared" si="136"/>
        <v>0</v>
      </c>
      <c r="K163" s="14">
        <f t="shared" si="136"/>
        <v>0</v>
      </c>
      <c r="L163" s="14">
        <f t="shared" si="136"/>
        <v>0</v>
      </c>
      <c r="M163" s="14">
        <f t="shared" si="136"/>
        <v>0</v>
      </c>
      <c r="N163" s="14">
        <f t="shared" si="136"/>
        <v>0</v>
      </c>
      <c r="O163" s="14">
        <f t="shared" si="136"/>
        <v>0</v>
      </c>
      <c r="P163" s="14">
        <f t="shared" si="136"/>
        <v>0</v>
      </c>
      <c r="Q163" s="14">
        <f t="shared" si="136"/>
        <v>0</v>
      </c>
      <c r="R163" s="14">
        <f t="shared" si="136"/>
        <v>0</v>
      </c>
      <c r="S163" s="14">
        <f t="shared" si="136"/>
        <v>0</v>
      </c>
      <c r="T163" s="14">
        <f t="shared" si="136"/>
        <v>0</v>
      </c>
      <c r="U163" s="14">
        <f t="shared" si="136"/>
        <v>0</v>
      </c>
      <c r="V163" s="14">
        <f t="shared" si="136"/>
        <v>0</v>
      </c>
      <c r="W163" s="14">
        <f t="shared" si="136"/>
        <v>0</v>
      </c>
      <c r="X163" s="4"/>
      <c r="Y163" s="4"/>
      <c r="Z163" s="4"/>
    </row>
    <row r="164" ht="12.75" customHeight="1">
      <c r="A164" s="18">
        <v>130.0</v>
      </c>
      <c r="B164" s="16" t="s">
        <v>211</v>
      </c>
      <c r="C164" s="35">
        <f t="shared" ref="C164:C170" si="137">H164+M164+R164+W164</f>
        <v>16.2</v>
      </c>
      <c r="H164" s="36">
        <f>SUM(D203:G203)</f>
        <v>16.2</v>
      </c>
      <c r="I164" s="17"/>
      <c r="J164" s="17"/>
      <c r="K164" s="17"/>
      <c r="L164" s="17"/>
      <c r="M164" s="36">
        <f t="shared" ref="M164:M170" si="138">SUM(I164:L164)</f>
        <v>0</v>
      </c>
      <c r="N164" s="17"/>
      <c r="O164" s="17"/>
      <c r="P164" s="17"/>
      <c r="Q164" s="17"/>
      <c r="R164" s="36">
        <f t="shared" ref="R164:R170" si="139">SUM(N164:Q164)</f>
        <v>0</v>
      </c>
      <c r="S164" s="17"/>
      <c r="T164" s="17"/>
      <c r="U164" s="17"/>
      <c r="V164" s="17"/>
      <c r="W164" s="36">
        <f t="shared" ref="W164:W170" si="140">SUM(S164:V164)</f>
        <v>0</v>
      </c>
      <c r="X164" s="4"/>
      <c r="Y164" s="4"/>
      <c r="Z164" s="4"/>
    </row>
    <row r="165" ht="12.75" customHeight="1">
      <c r="A165" s="18">
        <v>131.0</v>
      </c>
      <c r="B165" s="16" t="s">
        <v>212</v>
      </c>
      <c r="C165" s="35">
        <f t="shared" si="137"/>
        <v>1.25</v>
      </c>
      <c r="D165" s="46"/>
      <c r="E165" s="49">
        <v>1.25</v>
      </c>
      <c r="F165" s="47"/>
      <c r="G165" s="47"/>
      <c r="H165" s="36">
        <f t="shared" ref="H165:H170" si="141">SUM(D165:G165)</f>
        <v>1.25</v>
      </c>
      <c r="I165" s="17"/>
      <c r="J165" s="17"/>
      <c r="K165" s="17"/>
      <c r="L165" s="17"/>
      <c r="M165" s="36">
        <f t="shared" si="138"/>
        <v>0</v>
      </c>
      <c r="N165" s="17"/>
      <c r="O165" s="17"/>
      <c r="P165" s="17"/>
      <c r="Q165" s="17"/>
      <c r="R165" s="36">
        <f t="shared" si="139"/>
        <v>0</v>
      </c>
      <c r="S165" s="17"/>
      <c r="T165" s="17"/>
      <c r="U165" s="17"/>
      <c r="V165" s="17"/>
      <c r="W165" s="36">
        <f t="shared" si="140"/>
        <v>0</v>
      </c>
      <c r="X165" s="4"/>
      <c r="Y165" s="4"/>
      <c r="Z165" s="4"/>
    </row>
    <row r="166" ht="12.75" customHeight="1">
      <c r="A166" s="18">
        <v>132.0</v>
      </c>
      <c r="B166" s="16" t="s">
        <v>213</v>
      </c>
      <c r="C166" s="35">
        <f t="shared" si="137"/>
        <v>0</v>
      </c>
      <c r="D166" s="46"/>
      <c r="E166" s="47"/>
      <c r="F166" s="47"/>
      <c r="G166" s="47"/>
      <c r="H166" s="36">
        <f t="shared" si="141"/>
        <v>0</v>
      </c>
      <c r="I166" s="17"/>
      <c r="J166" s="17"/>
      <c r="K166" s="17"/>
      <c r="L166" s="17"/>
      <c r="M166" s="36">
        <f t="shared" si="138"/>
        <v>0</v>
      </c>
      <c r="N166" s="17"/>
      <c r="O166" s="17"/>
      <c r="P166" s="17"/>
      <c r="Q166" s="17"/>
      <c r="R166" s="36">
        <f t="shared" si="139"/>
        <v>0</v>
      </c>
      <c r="S166" s="17"/>
      <c r="T166" s="17"/>
      <c r="U166" s="17"/>
      <c r="V166" s="17"/>
      <c r="W166" s="36">
        <f t="shared" si="140"/>
        <v>0</v>
      </c>
      <c r="X166" s="4"/>
      <c r="Y166" s="4"/>
      <c r="Z166" s="4"/>
    </row>
    <row r="167" ht="12.75" customHeight="1">
      <c r="A167" s="18">
        <v>133.0</v>
      </c>
      <c r="B167" s="16" t="s">
        <v>214</v>
      </c>
      <c r="C167" s="35">
        <f t="shared" si="137"/>
        <v>0</v>
      </c>
      <c r="D167" s="46"/>
      <c r="E167" s="47"/>
      <c r="F167" s="47"/>
      <c r="G167" s="47"/>
      <c r="H167" s="36">
        <f t="shared" si="141"/>
        <v>0</v>
      </c>
      <c r="I167" s="17"/>
      <c r="J167" s="17"/>
      <c r="K167" s="17"/>
      <c r="L167" s="17"/>
      <c r="M167" s="36">
        <f t="shared" si="138"/>
        <v>0</v>
      </c>
      <c r="N167" s="17"/>
      <c r="O167" s="17"/>
      <c r="P167" s="17"/>
      <c r="Q167" s="17"/>
      <c r="R167" s="36">
        <f t="shared" si="139"/>
        <v>0</v>
      </c>
      <c r="S167" s="17"/>
      <c r="T167" s="17"/>
      <c r="U167" s="17"/>
      <c r="V167" s="17"/>
      <c r="W167" s="36">
        <f t="shared" si="140"/>
        <v>0</v>
      </c>
      <c r="X167" s="4"/>
      <c r="Y167" s="4"/>
      <c r="Z167" s="4"/>
    </row>
    <row r="168" ht="12.75" customHeight="1">
      <c r="A168" s="18">
        <v>134.0</v>
      </c>
      <c r="B168" s="16" t="s">
        <v>215</v>
      </c>
      <c r="C168" s="35">
        <f t="shared" si="137"/>
        <v>1.52</v>
      </c>
      <c r="D168" s="30">
        <v>0.38</v>
      </c>
      <c r="E168" s="49">
        <v>0.38</v>
      </c>
      <c r="F168" s="49">
        <v>0.38</v>
      </c>
      <c r="G168" s="49">
        <v>0.38</v>
      </c>
      <c r="H168" s="36">
        <f t="shared" si="141"/>
        <v>1.52</v>
      </c>
      <c r="I168" s="17"/>
      <c r="J168" s="17"/>
      <c r="K168" s="17"/>
      <c r="L168" s="17"/>
      <c r="M168" s="36">
        <f t="shared" si="138"/>
        <v>0</v>
      </c>
      <c r="N168" s="17"/>
      <c r="O168" s="17"/>
      <c r="P168" s="17"/>
      <c r="Q168" s="17"/>
      <c r="R168" s="36">
        <f t="shared" si="139"/>
        <v>0</v>
      </c>
      <c r="S168" s="17"/>
      <c r="T168" s="17"/>
      <c r="U168" s="17"/>
      <c r="V168" s="17"/>
      <c r="W168" s="36">
        <f t="shared" si="140"/>
        <v>0</v>
      </c>
      <c r="X168" s="4"/>
      <c r="Y168" s="4"/>
      <c r="Z168" s="4"/>
    </row>
    <row r="169" ht="12.75" customHeight="1">
      <c r="A169" s="18">
        <v>135.0</v>
      </c>
      <c r="B169" s="16" t="s">
        <v>216</v>
      </c>
      <c r="C169" s="35">
        <f t="shared" si="137"/>
        <v>0</v>
      </c>
      <c r="D169" s="46"/>
      <c r="E169" s="47"/>
      <c r="F169" s="47"/>
      <c r="G169" s="47"/>
      <c r="H169" s="36">
        <f t="shared" si="141"/>
        <v>0</v>
      </c>
      <c r="I169" s="17"/>
      <c r="J169" s="17"/>
      <c r="K169" s="17"/>
      <c r="L169" s="17"/>
      <c r="M169" s="36">
        <f t="shared" si="138"/>
        <v>0</v>
      </c>
      <c r="N169" s="17"/>
      <c r="O169" s="17"/>
      <c r="P169" s="17"/>
      <c r="Q169" s="17"/>
      <c r="R169" s="36">
        <f t="shared" si="139"/>
        <v>0</v>
      </c>
      <c r="S169" s="17"/>
      <c r="T169" s="17"/>
      <c r="U169" s="17"/>
      <c r="V169" s="17"/>
      <c r="W169" s="36">
        <f t="shared" si="140"/>
        <v>0</v>
      </c>
      <c r="X169" s="4"/>
      <c r="Y169" s="4"/>
      <c r="Z169" s="4"/>
    </row>
    <row r="170" ht="12.75" customHeight="1">
      <c r="A170" s="18">
        <v>136.0</v>
      </c>
      <c r="B170" s="16" t="s">
        <v>217</v>
      </c>
      <c r="C170" s="35">
        <f t="shared" si="137"/>
        <v>0</v>
      </c>
      <c r="D170" s="17"/>
      <c r="E170" s="17"/>
      <c r="F170" s="17"/>
      <c r="G170" s="17"/>
      <c r="H170" s="36">
        <f t="shared" si="141"/>
        <v>0</v>
      </c>
      <c r="I170" s="17"/>
      <c r="J170" s="17"/>
      <c r="K170" s="17"/>
      <c r="L170" s="17"/>
      <c r="M170" s="36">
        <f t="shared" si="138"/>
        <v>0</v>
      </c>
      <c r="N170" s="17"/>
      <c r="O170" s="17"/>
      <c r="P170" s="17"/>
      <c r="Q170" s="17"/>
      <c r="R170" s="36">
        <f t="shared" si="139"/>
        <v>0</v>
      </c>
      <c r="S170" s="17"/>
      <c r="T170" s="17"/>
      <c r="U170" s="17"/>
      <c r="V170" s="17"/>
      <c r="W170" s="36">
        <f t="shared" si="140"/>
        <v>0</v>
      </c>
      <c r="X170" s="4"/>
      <c r="Y170" s="4"/>
      <c r="Z170" s="4"/>
    </row>
    <row r="171" ht="12.75" customHeight="1">
      <c r="A171" s="12" t="s">
        <v>218</v>
      </c>
      <c r="B171" s="13" t="s">
        <v>219</v>
      </c>
      <c r="C171" s="14">
        <f t="shared" ref="C171:W171" si="142">SUM(C172:C173)</f>
        <v>3.62</v>
      </c>
      <c r="D171" s="14">
        <f t="shared" si="142"/>
        <v>0.91</v>
      </c>
      <c r="E171" s="14">
        <f t="shared" si="142"/>
        <v>0.91</v>
      </c>
      <c r="F171" s="14">
        <f t="shared" si="142"/>
        <v>0.9</v>
      </c>
      <c r="G171" s="14">
        <f t="shared" si="142"/>
        <v>0.9</v>
      </c>
      <c r="H171" s="14">
        <f t="shared" si="142"/>
        <v>3.62</v>
      </c>
      <c r="I171" s="14">
        <f t="shared" si="142"/>
        <v>0</v>
      </c>
      <c r="J171" s="14">
        <f t="shared" si="142"/>
        <v>0</v>
      </c>
      <c r="K171" s="14">
        <f t="shared" si="142"/>
        <v>0</v>
      </c>
      <c r="L171" s="14">
        <f t="shared" si="142"/>
        <v>0</v>
      </c>
      <c r="M171" s="14">
        <f t="shared" si="142"/>
        <v>0</v>
      </c>
      <c r="N171" s="14">
        <f t="shared" si="142"/>
        <v>0</v>
      </c>
      <c r="O171" s="14">
        <f t="shared" si="142"/>
        <v>0</v>
      </c>
      <c r="P171" s="14">
        <f t="shared" si="142"/>
        <v>0</v>
      </c>
      <c r="Q171" s="14">
        <f t="shared" si="142"/>
        <v>0</v>
      </c>
      <c r="R171" s="14">
        <f t="shared" si="142"/>
        <v>0</v>
      </c>
      <c r="S171" s="14">
        <f t="shared" si="142"/>
        <v>0</v>
      </c>
      <c r="T171" s="14">
        <f t="shared" si="142"/>
        <v>0</v>
      </c>
      <c r="U171" s="14">
        <f t="shared" si="142"/>
        <v>0</v>
      </c>
      <c r="V171" s="14">
        <f t="shared" si="142"/>
        <v>0</v>
      </c>
      <c r="W171" s="14">
        <f t="shared" si="142"/>
        <v>0</v>
      </c>
      <c r="X171" s="4"/>
      <c r="Y171" s="4"/>
      <c r="Z171" s="4"/>
    </row>
    <row r="172" ht="12.75" customHeight="1">
      <c r="A172" s="18">
        <v>137.0</v>
      </c>
      <c r="B172" s="16" t="s">
        <v>220</v>
      </c>
      <c r="C172" s="35">
        <f t="shared" ref="C172:C173" si="143">H172+M172+R172+W172</f>
        <v>3.62</v>
      </c>
      <c r="D172" s="29">
        <v>0.91</v>
      </c>
      <c r="E172" s="48">
        <v>0.91</v>
      </c>
      <c r="F172" s="48">
        <v>0.9</v>
      </c>
      <c r="G172" s="48">
        <v>0.9</v>
      </c>
      <c r="H172" s="36">
        <f t="shared" ref="H172:H173" si="144">SUM(D172:G172)</f>
        <v>3.62</v>
      </c>
      <c r="I172" s="17"/>
      <c r="J172" s="17"/>
      <c r="K172" s="17"/>
      <c r="L172" s="17"/>
      <c r="M172" s="36">
        <f t="shared" ref="M172:M173" si="145">SUM(I172:L172)</f>
        <v>0</v>
      </c>
      <c r="N172" s="17"/>
      <c r="O172" s="17"/>
      <c r="P172" s="17"/>
      <c r="Q172" s="17"/>
      <c r="R172" s="36">
        <f t="shared" ref="R172:R173" si="146">SUM(N172:Q172)</f>
        <v>0</v>
      </c>
      <c r="S172" s="17"/>
      <c r="T172" s="17"/>
      <c r="U172" s="17"/>
      <c r="V172" s="17"/>
      <c r="W172" s="36">
        <f t="shared" ref="W172:W173" si="147">SUM(S172:V172)</f>
        <v>0</v>
      </c>
      <c r="X172" s="4"/>
      <c r="Y172" s="4"/>
      <c r="Z172" s="4"/>
    </row>
    <row r="173" ht="12.75" customHeight="1">
      <c r="A173" s="18">
        <v>138.0</v>
      </c>
      <c r="B173" s="16" t="s">
        <v>221</v>
      </c>
      <c r="C173" s="35">
        <f t="shared" si="143"/>
        <v>0</v>
      </c>
      <c r="D173" s="17"/>
      <c r="E173" s="17"/>
      <c r="F173" s="17"/>
      <c r="G173" s="17"/>
      <c r="H173" s="36">
        <f t="shared" si="144"/>
        <v>0</v>
      </c>
      <c r="I173" s="17"/>
      <c r="J173" s="17"/>
      <c r="K173" s="17"/>
      <c r="L173" s="17"/>
      <c r="M173" s="36">
        <f t="shared" si="145"/>
        <v>0</v>
      </c>
      <c r="N173" s="17"/>
      <c r="O173" s="17"/>
      <c r="P173" s="17"/>
      <c r="Q173" s="17"/>
      <c r="R173" s="36">
        <f t="shared" si="146"/>
        <v>0</v>
      </c>
      <c r="S173" s="17"/>
      <c r="T173" s="17"/>
      <c r="U173" s="17"/>
      <c r="V173" s="17"/>
      <c r="W173" s="36">
        <f t="shared" si="147"/>
        <v>0</v>
      </c>
      <c r="X173" s="4"/>
      <c r="Y173" s="4"/>
      <c r="Z173" s="4"/>
    </row>
    <row r="174" ht="12.75" customHeight="1">
      <c r="A174" s="12" t="s">
        <v>222</v>
      </c>
      <c r="B174" s="13" t="s">
        <v>223</v>
      </c>
      <c r="C174" s="14">
        <f t="shared" ref="C174:W174" si="148">SUM(C175:C177)</f>
        <v>0.01</v>
      </c>
      <c r="D174" s="14">
        <f t="shared" si="148"/>
        <v>0</v>
      </c>
      <c r="E174" s="14">
        <f t="shared" si="148"/>
        <v>0</v>
      </c>
      <c r="F174" s="14">
        <f t="shared" si="148"/>
        <v>0</v>
      </c>
      <c r="G174" s="14">
        <f t="shared" si="148"/>
        <v>0</v>
      </c>
      <c r="H174" s="14">
        <f t="shared" si="148"/>
        <v>0</v>
      </c>
      <c r="I174" s="14">
        <f t="shared" si="148"/>
        <v>0</v>
      </c>
      <c r="J174" s="14">
        <f t="shared" si="148"/>
        <v>0.01</v>
      </c>
      <c r="K174" s="14">
        <f t="shared" si="148"/>
        <v>0</v>
      </c>
      <c r="L174" s="14">
        <f t="shared" si="148"/>
        <v>0</v>
      </c>
      <c r="M174" s="14">
        <f t="shared" si="148"/>
        <v>0.01</v>
      </c>
      <c r="N174" s="14">
        <f t="shared" si="148"/>
        <v>0</v>
      </c>
      <c r="O174" s="14">
        <f t="shared" si="148"/>
        <v>0</v>
      </c>
      <c r="P174" s="14">
        <f t="shared" si="148"/>
        <v>0</v>
      </c>
      <c r="Q174" s="14">
        <f t="shared" si="148"/>
        <v>0</v>
      </c>
      <c r="R174" s="14">
        <f t="shared" si="148"/>
        <v>0</v>
      </c>
      <c r="S174" s="14">
        <f t="shared" si="148"/>
        <v>0</v>
      </c>
      <c r="T174" s="14">
        <f t="shared" si="148"/>
        <v>0</v>
      </c>
      <c r="U174" s="14">
        <f t="shared" si="148"/>
        <v>0</v>
      </c>
      <c r="V174" s="14">
        <f t="shared" si="148"/>
        <v>0</v>
      </c>
      <c r="W174" s="14">
        <f t="shared" si="148"/>
        <v>0</v>
      </c>
      <c r="X174" s="4"/>
      <c r="Y174" s="4"/>
      <c r="Z174" s="4"/>
    </row>
    <row r="175" ht="12.75" customHeight="1">
      <c r="A175" s="18">
        <v>139.0</v>
      </c>
      <c r="B175" s="16" t="s">
        <v>224</v>
      </c>
      <c r="C175" s="35">
        <f t="shared" ref="C175:C177" si="149">H175+M175+R175+W175</f>
        <v>0</v>
      </c>
      <c r="D175" s="19">
        <v>0.0</v>
      </c>
      <c r="E175" s="19">
        <v>0.0</v>
      </c>
      <c r="F175" s="19">
        <v>0.0</v>
      </c>
      <c r="G175" s="19">
        <v>0.0</v>
      </c>
      <c r="H175" s="36">
        <f t="shared" ref="H175:H177" si="150">SUM(D175:G175)</f>
        <v>0</v>
      </c>
      <c r="I175" s="19">
        <v>0.0</v>
      </c>
      <c r="J175" s="19">
        <v>0.0</v>
      </c>
      <c r="K175" s="19">
        <v>0.0</v>
      </c>
      <c r="L175" s="19">
        <v>0.0</v>
      </c>
      <c r="M175" s="36">
        <f t="shared" ref="M175:M177" si="151">SUM(I175:L175)</f>
        <v>0</v>
      </c>
      <c r="N175" s="19">
        <v>0.0</v>
      </c>
      <c r="O175" s="19">
        <v>0.0</v>
      </c>
      <c r="P175" s="19">
        <v>0.0</v>
      </c>
      <c r="Q175" s="19">
        <v>0.0</v>
      </c>
      <c r="R175" s="36">
        <f t="shared" ref="R175:R177" si="152">SUM(N175:Q175)</f>
        <v>0</v>
      </c>
      <c r="S175" s="19">
        <v>0.0</v>
      </c>
      <c r="T175" s="19">
        <v>0.0</v>
      </c>
      <c r="U175" s="19">
        <v>0.0</v>
      </c>
      <c r="V175" s="19">
        <v>0.0</v>
      </c>
      <c r="W175" s="36">
        <f t="shared" ref="W175:W177" si="153">SUM(S175:V175)</f>
        <v>0</v>
      </c>
      <c r="X175" s="4"/>
      <c r="Y175" s="4"/>
      <c r="Z175" s="4"/>
    </row>
    <row r="176" ht="12.75" customHeight="1">
      <c r="A176" s="18">
        <v>140.0</v>
      </c>
      <c r="B176" s="16" t="s">
        <v>225</v>
      </c>
      <c r="C176" s="35">
        <f t="shared" si="149"/>
        <v>0.01</v>
      </c>
      <c r="D176" s="19">
        <v>0.0</v>
      </c>
      <c r="E176" s="19">
        <v>0.0</v>
      </c>
      <c r="F176" s="19">
        <v>0.0</v>
      </c>
      <c r="G176" s="19">
        <v>0.0</v>
      </c>
      <c r="H176" s="36">
        <f t="shared" si="150"/>
        <v>0</v>
      </c>
      <c r="I176" s="19">
        <v>0.0</v>
      </c>
      <c r="J176" s="19">
        <v>0.01</v>
      </c>
      <c r="K176" s="19">
        <v>0.0</v>
      </c>
      <c r="L176" s="19">
        <v>0.0</v>
      </c>
      <c r="M176" s="36">
        <f t="shared" si="151"/>
        <v>0.01</v>
      </c>
      <c r="N176" s="19">
        <v>0.0</v>
      </c>
      <c r="O176" s="19">
        <v>0.0</v>
      </c>
      <c r="P176" s="19">
        <v>0.0</v>
      </c>
      <c r="Q176" s="19">
        <v>0.0</v>
      </c>
      <c r="R176" s="36">
        <f t="shared" si="152"/>
        <v>0</v>
      </c>
      <c r="S176" s="19">
        <v>0.0</v>
      </c>
      <c r="T176" s="19">
        <v>0.0</v>
      </c>
      <c r="U176" s="19">
        <v>0.0</v>
      </c>
      <c r="V176" s="19">
        <v>0.0</v>
      </c>
      <c r="W176" s="36">
        <f t="shared" si="153"/>
        <v>0</v>
      </c>
      <c r="X176" s="4"/>
      <c r="Y176" s="4"/>
      <c r="Z176" s="4"/>
    </row>
    <row r="177" ht="12.75" customHeight="1">
      <c r="A177" s="18">
        <v>141.0</v>
      </c>
      <c r="B177" s="16" t="s">
        <v>226</v>
      </c>
      <c r="C177" s="35">
        <f t="shared" si="149"/>
        <v>0</v>
      </c>
      <c r="D177" s="19">
        <v>0.0</v>
      </c>
      <c r="E177" s="19">
        <v>0.0</v>
      </c>
      <c r="F177" s="19">
        <v>0.0</v>
      </c>
      <c r="G177" s="19">
        <v>0.0</v>
      </c>
      <c r="H177" s="36">
        <f t="shared" si="150"/>
        <v>0</v>
      </c>
      <c r="I177" s="19">
        <v>0.0</v>
      </c>
      <c r="J177" s="19">
        <v>0.0</v>
      </c>
      <c r="K177" s="19">
        <v>0.0</v>
      </c>
      <c r="L177" s="19">
        <v>0.0</v>
      </c>
      <c r="M177" s="36">
        <f t="shared" si="151"/>
        <v>0</v>
      </c>
      <c r="N177" s="19">
        <v>0.0</v>
      </c>
      <c r="O177" s="19">
        <v>0.0</v>
      </c>
      <c r="P177" s="19">
        <v>0.0</v>
      </c>
      <c r="Q177" s="19">
        <v>0.0</v>
      </c>
      <c r="R177" s="36">
        <f t="shared" si="152"/>
        <v>0</v>
      </c>
      <c r="S177" s="19">
        <v>0.0</v>
      </c>
      <c r="T177" s="19">
        <v>0.0</v>
      </c>
      <c r="U177" s="19">
        <v>0.0</v>
      </c>
      <c r="V177" s="19">
        <v>0.0</v>
      </c>
      <c r="W177" s="36">
        <f t="shared" si="153"/>
        <v>0</v>
      </c>
      <c r="X177" s="4"/>
      <c r="Y177" s="4"/>
      <c r="Z177" s="4"/>
    </row>
    <row r="178" ht="12.75" customHeight="1">
      <c r="A178" s="12" t="s">
        <v>227</v>
      </c>
      <c r="B178" s="13" t="s">
        <v>228</v>
      </c>
      <c r="C178" s="14">
        <f t="shared" ref="C178:W178" si="154">SUM(C179:C183)</f>
        <v>4</v>
      </c>
      <c r="D178" s="14">
        <f t="shared" si="154"/>
        <v>1</v>
      </c>
      <c r="E178" s="14">
        <f t="shared" si="154"/>
        <v>1</v>
      </c>
      <c r="F178" s="14">
        <f t="shared" si="154"/>
        <v>1</v>
      </c>
      <c r="G178" s="14">
        <f t="shared" si="154"/>
        <v>1</v>
      </c>
      <c r="H178" s="14">
        <f t="shared" si="154"/>
        <v>4</v>
      </c>
      <c r="I178" s="14">
        <f t="shared" si="154"/>
        <v>0</v>
      </c>
      <c r="J178" s="14">
        <f t="shared" si="154"/>
        <v>0</v>
      </c>
      <c r="K178" s="14">
        <f t="shared" si="154"/>
        <v>0</v>
      </c>
      <c r="L178" s="14">
        <f t="shared" si="154"/>
        <v>0</v>
      </c>
      <c r="M178" s="14">
        <f t="shared" si="154"/>
        <v>0</v>
      </c>
      <c r="N178" s="14">
        <f t="shared" si="154"/>
        <v>0</v>
      </c>
      <c r="O178" s="14">
        <f t="shared" si="154"/>
        <v>0</v>
      </c>
      <c r="P178" s="14">
        <f t="shared" si="154"/>
        <v>0</v>
      </c>
      <c r="Q178" s="14">
        <f t="shared" si="154"/>
        <v>0</v>
      </c>
      <c r="R178" s="14">
        <f t="shared" si="154"/>
        <v>0</v>
      </c>
      <c r="S178" s="14">
        <f t="shared" si="154"/>
        <v>0</v>
      </c>
      <c r="T178" s="14">
        <f t="shared" si="154"/>
        <v>0</v>
      </c>
      <c r="U178" s="14">
        <f t="shared" si="154"/>
        <v>0</v>
      </c>
      <c r="V178" s="14">
        <f t="shared" si="154"/>
        <v>0</v>
      </c>
      <c r="W178" s="14">
        <f t="shared" si="154"/>
        <v>0</v>
      </c>
      <c r="X178" s="4"/>
      <c r="Y178" s="4"/>
      <c r="Z178" s="4"/>
    </row>
    <row r="179" ht="12.75" customHeight="1">
      <c r="A179" s="18">
        <v>142.1</v>
      </c>
      <c r="B179" s="16" t="s">
        <v>229</v>
      </c>
      <c r="C179" s="35">
        <f t="shared" ref="C179:C183" si="155">H179+M179+R179+W179</f>
        <v>0</v>
      </c>
      <c r="D179" s="17"/>
      <c r="E179" s="17"/>
      <c r="F179" s="17"/>
      <c r="G179" s="17"/>
      <c r="H179" s="36">
        <f t="shared" ref="H179:H183" si="156">SUM(D179:G179)</f>
        <v>0</v>
      </c>
      <c r="I179" s="17"/>
      <c r="J179" s="17"/>
      <c r="K179" s="17"/>
      <c r="L179" s="17"/>
      <c r="M179" s="36">
        <f t="shared" ref="M179:M183" si="157">SUM(I179:L179)</f>
        <v>0</v>
      </c>
      <c r="N179" s="17"/>
      <c r="O179" s="17"/>
      <c r="P179" s="17"/>
      <c r="Q179" s="17"/>
      <c r="R179" s="36">
        <f t="shared" ref="R179:R183" si="158">SUM(N179:Q179)</f>
        <v>0</v>
      </c>
      <c r="S179" s="17"/>
      <c r="T179" s="17"/>
      <c r="U179" s="17"/>
      <c r="V179" s="17"/>
      <c r="W179" s="36">
        <f t="shared" ref="W179:W183" si="159">SUM(S179:V179)</f>
        <v>0</v>
      </c>
      <c r="X179" s="4"/>
      <c r="Y179" s="4"/>
      <c r="Z179" s="4"/>
    </row>
    <row r="180" ht="12.75" customHeight="1">
      <c r="A180" s="18">
        <v>142.2</v>
      </c>
      <c r="B180" s="16" t="s">
        <v>230</v>
      </c>
      <c r="C180" s="35">
        <f t="shared" si="155"/>
        <v>0</v>
      </c>
      <c r="D180" s="17"/>
      <c r="E180" s="17"/>
      <c r="F180" s="17"/>
      <c r="G180" s="17"/>
      <c r="H180" s="36">
        <f t="shared" si="156"/>
        <v>0</v>
      </c>
      <c r="I180" s="17"/>
      <c r="J180" s="17"/>
      <c r="K180" s="17"/>
      <c r="L180" s="17"/>
      <c r="M180" s="36">
        <f t="shared" si="157"/>
        <v>0</v>
      </c>
      <c r="N180" s="17"/>
      <c r="O180" s="17"/>
      <c r="P180" s="17"/>
      <c r="Q180" s="17"/>
      <c r="R180" s="36">
        <f t="shared" si="158"/>
        <v>0</v>
      </c>
      <c r="S180" s="17"/>
      <c r="T180" s="17"/>
      <c r="U180" s="17"/>
      <c r="V180" s="17"/>
      <c r="W180" s="36">
        <f t="shared" si="159"/>
        <v>0</v>
      </c>
      <c r="X180" s="4"/>
      <c r="Y180" s="4"/>
      <c r="Z180" s="4"/>
    </row>
    <row r="181" ht="12.75" customHeight="1">
      <c r="A181" s="18">
        <v>143.0</v>
      </c>
      <c r="B181" s="16" t="s">
        <v>231</v>
      </c>
      <c r="C181" s="35">
        <f t="shared" si="155"/>
        <v>0</v>
      </c>
      <c r="D181" s="17"/>
      <c r="E181" s="17"/>
      <c r="F181" s="17"/>
      <c r="G181" s="17"/>
      <c r="H181" s="36">
        <f t="shared" si="156"/>
        <v>0</v>
      </c>
      <c r="I181" s="17"/>
      <c r="J181" s="17"/>
      <c r="K181" s="17"/>
      <c r="L181" s="17"/>
      <c r="M181" s="36">
        <f t="shared" si="157"/>
        <v>0</v>
      </c>
      <c r="N181" s="17"/>
      <c r="O181" s="17"/>
      <c r="P181" s="17"/>
      <c r="Q181" s="17"/>
      <c r="R181" s="36">
        <f t="shared" si="158"/>
        <v>0</v>
      </c>
      <c r="S181" s="17"/>
      <c r="T181" s="17"/>
      <c r="U181" s="17"/>
      <c r="V181" s="17"/>
      <c r="W181" s="36">
        <f t="shared" si="159"/>
        <v>0</v>
      </c>
      <c r="X181" s="4"/>
      <c r="Y181" s="4"/>
      <c r="Z181" s="4"/>
    </row>
    <row r="182" ht="12.75" customHeight="1">
      <c r="A182" s="18">
        <v>144.0</v>
      </c>
      <c r="B182" s="16" t="s">
        <v>232</v>
      </c>
      <c r="C182" s="35">
        <f t="shared" si="155"/>
        <v>4</v>
      </c>
      <c r="D182" s="29">
        <v>1.0</v>
      </c>
      <c r="E182" s="48">
        <v>1.0</v>
      </c>
      <c r="F182" s="48">
        <v>1.0</v>
      </c>
      <c r="G182" s="48">
        <v>1.0</v>
      </c>
      <c r="H182" s="36">
        <f t="shared" si="156"/>
        <v>4</v>
      </c>
      <c r="I182" s="17"/>
      <c r="J182" s="17"/>
      <c r="K182" s="17"/>
      <c r="L182" s="17"/>
      <c r="M182" s="36">
        <f t="shared" si="157"/>
        <v>0</v>
      </c>
      <c r="N182" s="17"/>
      <c r="O182" s="17"/>
      <c r="P182" s="17"/>
      <c r="Q182" s="17"/>
      <c r="R182" s="36">
        <f t="shared" si="158"/>
        <v>0</v>
      </c>
      <c r="S182" s="17"/>
      <c r="T182" s="17"/>
      <c r="U182" s="17"/>
      <c r="V182" s="17"/>
      <c r="W182" s="36">
        <f t="shared" si="159"/>
        <v>0</v>
      </c>
      <c r="X182" s="4"/>
      <c r="Y182" s="4"/>
      <c r="Z182" s="4"/>
    </row>
    <row r="183" ht="12.75" customHeight="1">
      <c r="A183" s="18">
        <v>145.0</v>
      </c>
      <c r="B183" s="16" t="s">
        <v>233</v>
      </c>
      <c r="C183" s="35">
        <f t="shared" si="155"/>
        <v>0</v>
      </c>
      <c r="D183" s="17"/>
      <c r="E183" s="17"/>
      <c r="F183" s="17"/>
      <c r="G183" s="17"/>
      <c r="H183" s="36">
        <f t="shared" si="156"/>
        <v>0</v>
      </c>
      <c r="I183" s="17"/>
      <c r="J183" s="17"/>
      <c r="K183" s="17"/>
      <c r="L183" s="17"/>
      <c r="M183" s="36">
        <f t="shared" si="157"/>
        <v>0</v>
      </c>
      <c r="N183" s="17"/>
      <c r="O183" s="17"/>
      <c r="P183" s="17"/>
      <c r="Q183" s="17"/>
      <c r="R183" s="36">
        <f t="shared" si="158"/>
        <v>0</v>
      </c>
      <c r="S183" s="17"/>
      <c r="T183" s="17"/>
      <c r="U183" s="17"/>
      <c r="V183" s="17"/>
      <c r="W183" s="36">
        <f t="shared" si="159"/>
        <v>0</v>
      </c>
      <c r="X183" s="4"/>
      <c r="Y183" s="4"/>
      <c r="Z183" s="4"/>
    </row>
    <row r="184" ht="12.75" customHeight="1">
      <c r="A184" s="12" t="s">
        <v>234</v>
      </c>
      <c r="B184" s="13" t="s">
        <v>235</v>
      </c>
      <c r="C184" s="14">
        <f t="shared" ref="C184:W184" si="160">C185</f>
        <v>1</v>
      </c>
      <c r="D184" s="14" t="str">
        <f t="shared" si="160"/>
        <v/>
      </c>
      <c r="E184" s="14">
        <f t="shared" si="160"/>
        <v>1</v>
      </c>
      <c r="F184" s="14" t="str">
        <f t="shared" si="160"/>
        <v/>
      </c>
      <c r="G184" s="14" t="str">
        <f t="shared" si="160"/>
        <v/>
      </c>
      <c r="H184" s="14">
        <f t="shared" si="160"/>
        <v>1</v>
      </c>
      <c r="I184" s="14" t="str">
        <f t="shared" si="160"/>
        <v/>
      </c>
      <c r="J184" s="14" t="str">
        <f t="shared" si="160"/>
        <v/>
      </c>
      <c r="K184" s="14" t="str">
        <f t="shared" si="160"/>
        <v/>
      </c>
      <c r="L184" s="14" t="str">
        <f t="shared" si="160"/>
        <v/>
      </c>
      <c r="M184" s="14">
        <f t="shared" si="160"/>
        <v>0</v>
      </c>
      <c r="N184" s="14" t="str">
        <f t="shared" si="160"/>
        <v/>
      </c>
      <c r="O184" s="14" t="str">
        <f t="shared" si="160"/>
        <v/>
      </c>
      <c r="P184" s="14" t="str">
        <f t="shared" si="160"/>
        <v/>
      </c>
      <c r="Q184" s="14" t="str">
        <f t="shared" si="160"/>
        <v/>
      </c>
      <c r="R184" s="14">
        <f t="shared" si="160"/>
        <v>0</v>
      </c>
      <c r="S184" s="14" t="str">
        <f t="shared" si="160"/>
        <v/>
      </c>
      <c r="T184" s="14" t="str">
        <f t="shared" si="160"/>
        <v/>
      </c>
      <c r="U184" s="14" t="str">
        <f t="shared" si="160"/>
        <v/>
      </c>
      <c r="V184" s="14" t="str">
        <f t="shared" si="160"/>
        <v/>
      </c>
      <c r="W184" s="14">
        <f t="shared" si="160"/>
        <v>0</v>
      </c>
      <c r="X184" s="4"/>
      <c r="Y184" s="4"/>
      <c r="Z184" s="4"/>
    </row>
    <row r="185" ht="12.75" customHeight="1">
      <c r="A185" s="18">
        <v>146.0</v>
      </c>
      <c r="B185" s="16" t="s">
        <v>236</v>
      </c>
      <c r="C185" s="35">
        <f>H185+M185+R185+W185</f>
        <v>1</v>
      </c>
      <c r="D185" s="17"/>
      <c r="E185" s="29">
        <v>1.0</v>
      </c>
      <c r="F185" s="17"/>
      <c r="G185" s="17"/>
      <c r="H185" s="36">
        <f>SUM(D185:G185)</f>
        <v>1</v>
      </c>
      <c r="I185" s="17"/>
      <c r="J185" s="17"/>
      <c r="K185" s="17"/>
      <c r="L185" s="17"/>
      <c r="M185" s="36">
        <f>SUM(I185:L185)</f>
        <v>0</v>
      </c>
      <c r="N185" s="17"/>
      <c r="O185" s="17"/>
      <c r="P185" s="17"/>
      <c r="Q185" s="17"/>
      <c r="R185" s="36">
        <f>SUM(N185:Q185)</f>
        <v>0</v>
      </c>
      <c r="S185" s="17"/>
      <c r="T185" s="17"/>
      <c r="U185" s="17"/>
      <c r="V185" s="17"/>
      <c r="W185" s="36">
        <f>SUM(S185:V185)</f>
        <v>0</v>
      </c>
      <c r="X185" s="4"/>
      <c r="Y185" s="4"/>
      <c r="Z185" s="4"/>
    </row>
    <row r="186" ht="12.75" customHeight="1">
      <c r="A186" s="12" t="s">
        <v>237</v>
      </c>
      <c r="B186" s="13" t="s">
        <v>238</v>
      </c>
      <c r="C186" s="14">
        <f t="shared" ref="C186:W186" si="161">C187</f>
        <v>0</v>
      </c>
      <c r="D186" s="14" t="str">
        <f t="shared" si="161"/>
        <v/>
      </c>
      <c r="E186" s="14" t="str">
        <f t="shared" si="161"/>
        <v/>
      </c>
      <c r="F186" s="14" t="str">
        <f t="shared" si="161"/>
        <v/>
      </c>
      <c r="G186" s="14" t="str">
        <f t="shared" si="161"/>
        <v/>
      </c>
      <c r="H186" s="14">
        <f t="shared" si="161"/>
        <v>0</v>
      </c>
      <c r="I186" s="14" t="str">
        <f t="shared" si="161"/>
        <v/>
      </c>
      <c r="J186" s="14" t="str">
        <f t="shared" si="161"/>
        <v/>
      </c>
      <c r="K186" s="14" t="str">
        <f t="shared" si="161"/>
        <v/>
      </c>
      <c r="L186" s="14" t="str">
        <f t="shared" si="161"/>
        <v/>
      </c>
      <c r="M186" s="14">
        <f t="shared" si="161"/>
        <v>0</v>
      </c>
      <c r="N186" s="14" t="str">
        <f t="shared" si="161"/>
        <v/>
      </c>
      <c r="O186" s="14" t="str">
        <f t="shared" si="161"/>
        <v/>
      </c>
      <c r="P186" s="14" t="str">
        <f t="shared" si="161"/>
        <v/>
      </c>
      <c r="Q186" s="14" t="str">
        <f t="shared" si="161"/>
        <v/>
      </c>
      <c r="R186" s="14">
        <f t="shared" si="161"/>
        <v>0</v>
      </c>
      <c r="S186" s="14" t="str">
        <f t="shared" si="161"/>
        <v/>
      </c>
      <c r="T186" s="14" t="str">
        <f t="shared" si="161"/>
        <v/>
      </c>
      <c r="U186" s="14" t="str">
        <f t="shared" si="161"/>
        <v/>
      </c>
      <c r="V186" s="14" t="str">
        <f t="shared" si="161"/>
        <v/>
      </c>
      <c r="W186" s="14">
        <f t="shared" si="161"/>
        <v>0</v>
      </c>
      <c r="X186" s="4"/>
      <c r="Y186" s="4"/>
      <c r="Z186" s="4"/>
    </row>
    <row r="187" ht="12.75" customHeight="1">
      <c r="A187" s="15">
        <v>147.0</v>
      </c>
      <c r="B187" s="16" t="s">
        <v>132</v>
      </c>
      <c r="C187" s="35">
        <f t="shared" ref="C187:C189" si="162">H187+M187+R187+W187</f>
        <v>0</v>
      </c>
      <c r="D187" s="17"/>
      <c r="E187" s="17"/>
      <c r="F187" s="17"/>
      <c r="G187" s="17"/>
      <c r="H187" s="36">
        <f t="shared" ref="H187:H189" si="163">SUM(D187:G187)</f>
        <v>0</v>
      </c>
      <c r="I187" s="17"/>
      <c r="J187" s="17"/>
      <c r="K187" s="17"/>
      <c r="L187" s="17"/>
      <c r="M187" s="36">
        <f t="shared" ref="M187:M189" si="164">SUM(I187:L187)</f>
        <v>0</v>
      </c>
      <c r="N187" s="17"/>
      <c r="O187" s="17"/>
      <c r="P187" s="17"/>
      <c r="Q187" s="17"/>
      <c r="R187" s="36">
        <f t="shared" ref="R187:R189" si="165">SUM(N187:Q187)</f>
        <v>0</v>
      </c>
      <c r="S187" s="17"/>
      <c r="T187" s="17"/>
      <c r="U187" s="17"/>
      <c r="V187" s="17"/>
      <c r="W187" s="36">
        <f t="shared" ref="W187:W189" si="166">SUM(S187:V187)</f>
        <v>0</v>
      </c>
      <c r="X187" s="4"/>
      <c r="Y187" s="4"/>
      <c r="Z187" s="4"/>
    </row>
    <row r="188" ht="12.75" customHeight="1">
      <c r="A188" s="12">
        <v>148.0</v>
      </c>
      <c r="B188" s="13" t="s">
        <v>239</v>
      </c>
      <c r="C188" s="14">
        <f t="shared" si="162"/>
        <v>0</v>
      </c>
      <c r="D188" s="14"/>
      <c r="E188" s="14"/>
      <c r="F188" s="14"/>
      <c r="G188" s="14"/>
      <c r="H188" s="14">
        <f t="shared" si="163"/>
        <v>0</v>
      </c>
      <c r="I188" s="14"/>
      <c r="J188" s="14"/>
      <c r="K188" s="14"/>
      <c r="L188" s="14"/>
      <c r="M188" s="14">
        <f t="shared" si="164"/>
        <v>0</v>
      </c>
      <c r="N188" s="14"/>
      <c r="O188" s="14"/>
      <c r="P188" s="14"/>
      <c r="Q188" s="14"/>
      <c r="R188" s="14">
        <f t="shared" si="165"/>
        <v>0</v>
      </c>
      <c r="S188" s="14"/>
      <c r="T188" s="14"/>
      <c r="U188" s="14"/>
      <c r="V188" s="14"/>
      <c r="W188" s="14">
        <f t="shared" si="166"/>
        <v>0</v>
      </c>
      <c r="X188" s="4"/>
      <c r="Y188" s="4"/>
      <c r="Z188" s="4"/>
    </row>
    <row r="189" ht="12.75" customHeight="1">
      <c r="A189" s="12">
        <v>149.0</v>
      </c>
      <c r="B189" s="13" t="s">
        <v>240</v>
      </c>
      <c r="C189" s="14">
        <f t="shared" si="162"/>
        <v>4</v>
      </c>
      <c r="D189" s="50">
        <v>0.31</v>
      </c>
      <c r="E189" s="51">
        <v>1.23</v>
      </c>
      <c r="F189" s="51">
        <v>1.23</v>
      </c>
      <c r="G189" s="51">
        <v>1.23</v>
      </c>
      <c r="H189" s="14">
        <f t="shared" si="163"/>
        <v>4</v>
      </c>
      <c r="I189" s="14"/>
      <c r="J189" s="14"/>
      <c r="K189" s="14"/>
      <c r="L189" s="14"/>
      <c r="M189" s="14">
        <f t="shared" si="164"/>
        <v>0</v>
      </c>
      <c r="N189" s="14"/>
      <c r="O189" s="14"/>
      <c r="P189" s="14"/>
      <c r="Q189" s="14"/>
      <c r="R189" s="14">
        <f t="shared" si="165"/>
        <v>0</v>
      </c>
      <c r="S189" s="14"/>
      <c r="T189" s="14"/>
      <c r="U189" s="14"/>
      <c r="V189" s="14"/>
      <c r="W189" s="14">
        <f t="shared" si="166"/>
        <v>0</v>
      </c>
      <c r="X189" s="4"/>
      <c r="Y189" s="4"/>
      <c r="Z189" s="4"/>
    </row>
    <row r="190" ht="12.75" customHeight="1">
      <c r="A190" s="9" t="s">
        <v>241</v>
      </c>
      <c r="B190" s="10" t="s">
        <v>242</v>
      </c>
      <c r="C190" s="11" t="str">
        <f t="shared" ref="C190:W190" si="167">C191+C196+C202+C208+C216+C221+C225+C232+C234+C242+C245+C249+C253+C254</f>
        <v>#REF!</v>
      </c>
      <c r="D190" s="11">
        <f t="shared" si="167"/>
        <v>5.685</v>
      </c>
      <c r="E190" s="11">
        <f t="shared" si="167"/>
        <v>4.89</v>
      </c>
      <c r="F190" s="11">
        <f t="shared" si="167"/>
        <v>5.21</v>
      </c>
      <c r="G190" s="11">
        <f t="shared" si="167"/>
        <v>4</v>
      </c>
      <c r="H190" s="11" t="str">
        <f t="shared" si="167"/>
        <v>#REF!</v>
      </c>
      <c r="I190" s="11">
        <f t="shared" si="167"/>
        <v>0.09</v>
      </c>
      <c r="J190" s="11">
        <f t="shared" si="167"/>
        <v>0.193</v>
      </c>
      <c r="K190" s="11">
        <f t="shared" si="167"/>
        <v>0.24</v>
      </c>
      <c r="L190" s="11">
        <f t="shared" si="167"/>
        <v>0.09</v>
      </c>
      <c r="M190" s="11">
        <f t="shared" si="167"/>
        <v>0.613</v>
      </c>
      <c r="N190" s="11">
        <f t="shared" si="167"/>
        <v>0.09</v>
      </c>
      <c r="O190" s="11">
        <f t="shared" si="167"/>
        <v>0.17</v>
      </c>
      <c r="P190" s="11">
        <f t="shared" si="167"/>
        <v>0.24</v>
      </c>
      <c r="Q190" s="11">
        <f t="shared" si="167"/>
        <v>0.09</v>
      </c>
      <c r="R190" s="11">
        <f t="shared" si="167"/>
        <v>0.59</v>
      </c>
      <c r="S190" s="11">
        <f t="shared" si="167"/>
        <v>0.09</v>
      </c>
      <c r="T190" s="11">
        <f t="shared" si="167"/>
        <v>0.145</v>
      </c>
      <c r="U190" s="11">
        <f t="shared" si="167"/>
        <v>0.24</v>
      </c>
      <c r="V190" s="11">
        <f t="shared" si="167"/>
        <v>0.09</v>
      </c>
      <c r="W190" s="11">
        <f t="shared" si="167"/>
        <v>0.565</v>
      </c>
      <c r="X190" s="20"/>
      <c r="Y190" s="20"/>
      <c r="Z190" s="20"/>
    </row>
    <row r="191" ht="12.75" customHeight="1">
      <c r="A191" s="12" t="s">
        <v>243</v>
      </c>
      <c r="B191" s="13" t="s">
        <v>205</v>
      </c>
      <c r="C191" s="14">
        <f t="shared" ref="C191:W191" si="168">SUM(C192:C195)</f>
        <v>0</v>
      </c>
      <c r="D191" s="14">
        <f t="shared" si="168"/>
        <v>0</v>
      </c>
      <c r="E191" s="14">
        <f t="shared" si="168"/>
        <v>0</v>
      </c>
      <c r="F191" s="14">
        <f t="shared" si="168"/>
        <v>0</v>
      </c>
      <c r="G191" s="14">
        <f t="shared" si="168"/>
        <v>0</v>
      </c>
      <c r="H191" s="14">
        <f t="shared" si="168"/>
        <v>0</v>
      </c>
      <c r="I191" s="14">
        <f t="shared" si="168"/>
        <v>0</v>
      </c>
      <c r="J191" s="14">
        <f t="shared" si="168"/>
        <v>0</v>
      </c>
      <c r="K191" s="14">
        <f t="shared" si="168"/>
        <v>0</v>
      </c>
      <c r="L191" s="14">
        <f t="shared" si="168"/>
        <v>0</v>
      </c>
      <c r="M191" s="14">
        <f t="shared" si="168"/>
        <v>0</v>
      </c>
      <c r="N191" s="14">
        <f t="shared" si="168"/>
        <v>0</v>
      </c>
      <c r="O191" s="14">
        <f t="shared" si="168"/>
        <v>0</v>
      </c>
      <c r="P191" s="14">
        <f t="shared" si="168"/>
        <v>0</v>
      </c>
      <c r="Q191" s="14">
        <f t="shared" si="168"/>
        <v>0</v>
      </c>
      <c r="R191" s="14">
        <f t="shared" si="168"/>
        <v>0</v>
      </c>
      <c r="S191" s="14">
        <f t="shared" si="168"/>
        <v>0</v>
      </c>
      <c r="T191" s="14">
        <f t="shared" si="168"/>
        <v>0</v>
      </c>
      <c r="U191" s="14">
        <f t="shared" si="168"/>
        <v>0</v>
      </c>
      <c r="V191" s="14">
        <f t="shared" si="168"/>
        <v>0</v>
      </c>
      <c r="W191" s="14">
        <f t="shared" si="168"/>
        <v>0</v>
      </c>
      <c r="X191" s="4"/>
      <c r="Y191" s="4"/>
      <c r="Z191" s="4"/>
    </row>
    <row r="192" ht="12.75" customHeight="1">
      <c r="A192" s="18">
        <v>150.0</v>
      </c>
      <c r="B192" s="16" t="s">
        <v>244</v>
      </c>
      <c r="C192" s="35">
        <f t="shared" ref="C192:C195" si="169">H192+M192+R192+W192</f>
        <v>0</v>
      </c>
      <c r="D192" s="17"/>
      <c r="E192" s="17"/>
      <c r="F192" s="17"/>
      <c r="G192" s="17"/>
      <c r="H192" s="36">
        <f t="shared" ref="H192:H195" si="170">SUM(D192:G192)</f>
        <v>0</v>
      </c>
      <c r="I192" s="17"/>
      <c r="J192" s="17"/>
      <c r="K192" s="17"/>
      <c r="L192" s="17"/>
      <c r="M192" s="36">
        <f t="shared" ref="M192:M195" si="171">SUM(I192:L192)</f>
        <v>0</v>
      </c>
      <c r="N192" s="17"/>
      <c r="O192" s="17"/>
      <c r="P192" s="17"/>
      <c r="Q192" s="17"/>
      <c r="R192" s="36">
        <f t="shared" ref="R192:R195" si="172">SUM(N192:Q192)</f>
        <v>0</v>
      </c>
      <c r="S192" s="17"/>
      <c r="T192" s="17"/>
      <c r="U192" s="17"/>
      <c r="V192" s="17"/>
      <c r="W192" s="36">
        <f t="shared" ref="W192:W195" si="173">SUM(S192:V192)</f>
        <v>0</v>
      </c>
      <c r="X192" s="4"/>
      <c r="Y192" s="4"/>
      <c r="Z192" s="4"/>
    </row>
    <row r="193" ht="12.75" customHeight="1">
      <c r="A193" s="18">
        <v>151.0</v>
      </c>
      <c r="B193" s="16" t="s">
        <v>245</v>
      </c>
      <c r="C193" s="35">
        <f t="shared" si="169"/>
        <v>0</v>
      </c>
      <c r="D193" s="17"/>
      <c r="E193" s="17"/>
      <c r="F193" s="17"/>
      <c r="G193" s="17"/>
      <c r="H193" s="36">
        <f t="shared" si="170"/>
        <v>0</v>
      </c>
      <c r="I193" s="17"/>
      <c r="J193" s="17"/>
      <c r="K193" s="17"/>
      <c r="L193" s="17"/>
      <c r="M193" s="36">
        <f t="shared" si="171"/>
        <v>0</v>
      </c>
      <c r="N193" s="17"/>
      <c r="O193" s="17"/>
      <c r="P193" s="17"/>
      <c r="Q193" s="17"/>
      <c r="R193" s="36">
        <f t="shared" si="172"/>
        <v>0</v>
      </c>
      <c r="S193" s="17"/>
      <c r="T193" s="17"/>
      <c r="U193" s="17"/>
      <c r="V193" s="17"/>
      <c r="W193" s="36">
        <f t="shared" si="173"/>
        <v>0</v>
      </c>
      <c r="X193" s="4"/>
      <c r="Y193" s="4"/>
      <c r="Z193" s="4"/>
    </row>
    <row r="194" ht="12.75" customHeight="1">
      <c r="A194" s="18">
        <v>152.0</v>
      </c>
      <c r="B194" s="16" t="s">
        <v>246</v>
      </c>
      <c r="C194" s="35">
        <f t="shared" si="169"/>
        <v>0</v>
      </c>
      <c r="D194" s="17"/>
      <c r="E194" s="17"/>
      <c r="F194" s="17"/>
      <c r="G194" s="17"/>
      <c r="H194" s="36">
        <f t="shared" si="170"/>
        <v>0</v>
      </c>
      <c r="I194" s="17"/>
      <c r="J194" s="17"/>
      <c r="K194" s="17"/>
      <c r="L194" s="17"/>
      <c r="M194" s="36">
        <f t="shared" si="171"/>
        <v>0</v>
      </c>
      <c r="N194" s="17"/>
      <c r="O194" s="17"/>
      <c r="P194" s="17"/>
      <c r="Q194" s="17"/>
      <c r="R194" s="36">
        <f t="shared" si="172"/>
        <v>0</v>
      </c>
      <c r="S194" s="17"/>
      <c r="T194" s="17"/>
      <c r="U194" s="17"/>
      <c r="V194" s="17"/>
      <c r="W194" s="36">
        <f t="shared" si="173"/>
        <v>0</v>
      </c>
      <c r="X194" s="4"/>
      <c r="Y194" s="4"/>
      <c r="Z194" s="4"/>
    </row>
    <row r="195" ht="12.75" customHeight="1">
      <c r="A195" s="18">
        <v>153.0</v>
      </c>
      <c r="B195" s="16" t="s">
        <v>247</v>
      </c>
      <c r="C195" s="35">
        <f t="shared" si="169"/>
        <v>0</v>
      </c>
      <c r="D195" s="17"/>
      <c r="E195" s="17"/>
      <c r="F195" s="17"/>
      <c r="G195" s="17"/>
      <c r="H195" s="36">
        <f t="shared" si="170"/>
        <v>0</v>
      </c>
      <c r="I195" s="17"/>
      <c r="J195" s="17"/>
      <c r="K195" s="17"/>
      <c r="L195" s="17"/>
      <c r="M195" s="36">
        <f t="shared" si="171"/>
        <v>0</v>
      </c>
      <c r="N195" s="17"/>
      <c r="O195" s="17"/>
      <c r="P195" s="17"/>
      <c r="Q195" s="17"/>
      <c r="R195" s="36">
        <f t="shared" si="172"/>
        <v>0</v>
      </c>
      <c r="S195" s="17"/>
      <c r="T195" s="17"/>
      <c r="U195" s="17"/>
      <c r="V195" s="17"/>
      <c r="W195" s="36">
        <f t="shared" si="173"/>
        <v>0</v>
      </c>
      <c r="X195" s="4"/>
      <c r="Y195" s="4"/>
      <c r="Z195" s="4"/>
    </row>
    <row r="196" ht="12.75" customHeight="1">
      <c r="A196" s="12" t="s">
        <v>248</v>
      </c>
      <c r="B196" s="13" t="s">
        <v>249</v>
      </c>
      <c r="C196" s="14">
        <f t="shared" ref="C196:W196" si="174">SUM(C197:C201)</f>
        <v>0.295</v>
      </c>
      <c r="D196" s="14">
        <f t="shared" si="174"/>
        <v>0.075</v>
      </c>
      <c r="E196" s="14">
        <f t="shared" si="174"/>
        <v>0.07</v>
      </c>
      <c r="F196" s="14">
        <f t="shared" si="174"/>
        <v>0.08</v>
      </c>
      <c r="G196" s="14">
        <f t="shared" si="174"/>
        <v>0.07</v>
      </c>
      <c r="H196" s="14">
        <f t="shared" si="174"/>
        <v>0.295</v>
      </c>
      <c r="I196" s="14">
        <f t="shared" si="174"/>
        <v>0</v>
      </c>
      <c r="J196" s="14">
        <f t="shared" si="174"/>
        <v>0</v>
      </c>
      <c r="K196" s="14">
        <f t="shared" si="174"/>
        <v>0</v>
      </c>
      <c r="L196" s="14">
        <f t="shared" si="174"/>
        <v>0</v>
      </c>
      <c r="M196" s="14">
        <f t="shared" si="174"/>
        <v>0</v>
      </c>
      <c r="N196" s="14">
        <f t="shared" si="174"/>
        <v>0</v>
      </c>
      <c r="O196" s="14">
        <f t="shared" si="174"/>
        <v>0</v>
      </c>
      <c r="P196" s="14">
        <f t="shared" si="174"/>
        <v>0</v>
      </c>
      <c r="Q196" s="14">
        <f t="shared" si="174"/>
        <v>0</v>
      </c>
      <c r="R196" s="14">
        <f t="shared" si="174"/>
        <v>0</v>
      </c>
      <c r="S196" s="14">
        <f t="shared" si="174"/>
        <v>0</v>
      </c>
      <c r="T196" s="14">
        <f t="shared" si="174"/>
        <v>0</v>
      </c>
      <c r="U196" s="14">
        <f t="shared" si="174"/>
        <v>0</v>
      </c>
      <c r="V196" s="14">
        <f t="shared" si="174"/>
        <v>0</v>
      </c>
      <c r="W196" s="14">
        <f t="shared" si="174"/>
        <v>0</v>
      </c>
      <c r="X196" s="4"/>
      <c r="Y196" s="4"/>
      <c r="Z196" s="4"/>
    </row>
    <row r="197" ht="12.75" customHeight="1">
      <c r="A197" s="18">
        <v>154.0</v>
      </c>
      <c r="B197" s="16" t="s">
        <v>250</v>
      </c>
      <c r="C197" s="35">
        <f t="shared" ref="C197:C201" si="175">H197+M197+R197+W197</f>
        <v>0</v>
      </c>
      <c r="D197" s="17"/>
      <c r="E197" s="17"/>
      <c r="F197" s="17"/>
      <c r="G197" s="17"/>
      <c r="H197" s="36">
        <f t="shared" ref="H197:H201" si="176">SUM(D197:G197)</f>
        <v>0</v>
      </c>
      <c r="I197" s="17"/>
      <c r="J197" s="17"/>
      <c r="K197" s="17"/>
      <c r="L197" s="17"/>
      <c r="M197" s="36">
        <f t="shared" ref="M197:M201" si="177">SUM(I197:L197)</f>
        <v>0</v>
      </c>
      <c r="N197" s="17"/>
      <c r="O197" s="17"/>
      <c r="P197" s="17"/>
      <c r="Q197" s="17"/>
      <c r="R197" s="36">
        <f t="shared" ref="R197:R201" si="178">SUM(N197:Q197)</f>
        <v>0</v>
      </c>
      <c r="S197" s="17"/>
      <c r="T197" s="17"/>
      <c r="U197" s="17"/>
      <c r="V197" s="17"/>
      <c r="W197" s="36">
        <f t="shared" ref="W197:W201" si="179">SUM(S197:V197)</f>
        <v>0</v>
      </c>
      <c r="X197" s="4"/>
      <c r="Y197" s="4"/>
      <c r="Z197" s="4"/>
    </row>
    <row r="198" ht="12.75" customHeight="1">
      <c r="A198" s="18">
        <v>155.0</v>
      </c>
      <c r="B198" s="16" t="s">
        <v>251</v>
      </c>
      <c r="C198" s="35">
        <f t="shared" si="175"/>
        <v>0</v>
      </c>
      <c r="D198" s="17"/>
      <c r="E198" s="17"/>
      <c r="F198" s="17"/>
      <c r="G198" s="17"/>
      <c r="H198" s="36">
        <f t="shared" si="176"/>
        <v>0</v>
      </c>
      <c r="I198" s="17"/>
      <c r="J198" s="17"/>
      <c r="K198" s="17"/>
      <c r="L198" s="17"/>
      <c r="M198" s="36">
        <f t="shared" si="177"/>
        <v>0</v>
      </c>
      <c r="N198" s="17"/>
      <c r="O198" s="17"/>
      <c r="P198" s="17"/>
      <c r="Q198" s="17"/>
      <c r="R198" s="36">
        <f t="shared" si="178"/>
        <v>0</v>
      </c>
      <c r="S198" s="17"/>
      <c r="T198" s="17"/>
      <c r="U198" s="17"/>
      <c r="V198" s="17"/>
      <c r="W198" s="36">
        <f t="shared" si="179"/>
        <v>0</v>
      </c>
      <c r="X198" s="4"/>
      <c r="Y198" s="4"/>
      <c r="Z198" s="4"/>
    </row>
    <row r="199" ht="23.25" customHeight="1">
      <c r="A199" s="18">
        <v>156.0</v>
      </c>
      <c r="B199" s="16" t="s">
        <v>252</v>
      </c>
      <c r="C199" s="35">
        <f t="shared" si="175"/>
        <v>0.295</v>
      </c>
      <c r="D199" s="19">
        <v>0.075</v>
      </c>
      <c r="E199" s="19">
        <v>0.07</v>
      </c>
      <c r="F199" s="19">
        <v>0.08</v>
      </c>
      <c r="G199" s="19">
        <v>0.07</v>
      </c>
      <c r="H199" s="36">
        <f t="shared" si="176"/>
        <v>0.295</v>
      </c>
      <c r="I199" s="17"/>
      <c r="J199" s="17"/>
      <c r="K199" s="17"/>
      <c r="L199" s="17"/>
      <c r="M199" s="36">
        <f t="shared" si="177"/>
        <v>0</v>
      </c>
      <c r="N199" s="17"/>
      <c r="O199" s="17"/>
      <c r="P199" s="17"/>
      <c r="Q199" s="17"/>
      <c r="R199" s="36">
        <f t="shared" si="178"/>
        <v>0</v>
      </c>
      <c r="S199" s="17"/>
      <c r="T199" s="17"/>
      <c r="U199" s="17"/>
      <c r="V199" s="17"/>
      <c r="W199" s="36">
        <f t="shared" si="179"/>
        <v>0</v>
      </c>
      <c r="X199" s="4"/>
      <c r="Y199" s="4"/>
      <c r="Z199" s="4"/>
    </row>
    <row r="200" ht="12.75" customHeight="1">
      <c r="A200" s="18">
        <v>157.0</v>
      </c>
      <c r="B200" s="16" t="s">
        <v>253</v>
      </c>
      <c r="C200" s="35">
        <f t="shared" si="175"/>
        <v>0</v>
      </c>
      <c r="D200" s="17"/>
      <c r="E200" s="17"/>
      <c r="F200" s="17"/>
      <c r="G200" s="17"/>
      <c r="H200" s="36">
        <f t="shared" si="176"/>
        <v>0</v>
      </c>
      <c r="I200" s="17"/>
      <c r="J200" s="17"/>
      <c r="K200" s="17"/>
      <c r="L200" s="17"/>
      <c r="M200" s="36">
        <f t="shared" si="177"/>
        <v>0</v>
      </c>
      <c r="N200" s="17"/>
      <c r="O200" s="17"/>
      <c r="P200" s="17"/>
      <c r="Q200" s="17"/>
      <c r="R200" s="36">
        <f t="shared" si="178"/>
        <v>0</v>
      </c>
      <c r="S200" s="17"/>
      <c r="T200" s="17"/>
      <c r="U200" s="17"/>
      <c r="V200" s="17"/>
      <c r="W200" s="36">
        <f t="shared" si="179"/>
        <v>0</v>
      </c>
      <c r="X200" s="4"/>
      <c r="Y200" s="4"/>
      <c r="Z200" s="4"/>
    </row>
    <row r="201" ht="12.75" customHeight="1">
      <c r="A201" s="18">
        <v>158.0</v>
      </c>
      <c r="B201" s="16" t="s">
        <v>254</v>
      </c>
      <c r="C201" s="35">
        <f t="shared" si="175"/>
        <v>0</v>
      </c>
      <c r="D201" s="17"/>
      <c r="E201" s="17"/>
      <c r="F201" s="17"/>
      <c r="G201" s="17"/>
      <c r="H201" s="36">
        <f t="shared" si="176"/>
        <v>0</v>
      </c>
      <c r="I201" s="17"/>
      <c r="J201" s="17"/>
      <c r="K201" s="17"/>
      <c r="L201" s="17"/>
      <c r="M201" s="36">
        <f t="shared" si="177"/>
        <v>0</v>
      </c>
      <c r="N201" s="17"/>
      <c r="O201" s="17"/>
      <c r="P201" s="17"/>
      <c r="Q201" s="17"/>
      <c r="R201" s="36">
        <f t="shared" si="178"/>
        <v>0</v>
      </c>
      <c r="S201" s="17"/>
      <c r="T201" s="17"/>
      <c r="U201" s="17"/>
      <c r="V201" s="17"/>
      <c r="W201" s="36">
        <f t="shared" si="179"/>
        <v>0</v>
      </c>
      <c r="X201" s="4"/>
      <c r="Y201" s="4"/>
      <c r="Z201" s="4"/>
    </row>
    <row r="202" ht="12.75" customHeight="1">
      <c r="A202" s="12" t="s">
        <v>255</v>
      </c>
      <c r="B202" s="13" t="s">
        <v>210</v>
      </c>
      <c r="C202" s="14" t="str">
        <f t="shared" ref="C202:W202" si="180">SUM(C203:C207)</f>
        <v>#REF!</v>
      </c>
      <c r="D202" s="14">
        <f t="shared" si="180"/>
        <v>3.75</v>
      </c>
      <c r="E202" s="14">
        <f t="shared" si="180"/>
        <v>4.62</v>
      </c>
      <c r="F202" s="14">
        <f t="shared" si="180"/>
        <v>4.95</v>
      </c>
      <c r="G202" s="14">
        <f t="shared" si="180"/>
        <v>3.75</v>
      </c>
      <c r="H202" s="14" t="str">
        <f t="shared" si="180"/>
        <v>#REF!</v>
      </c>
      <c r="I202" s="14">
        <f t="shared" si="180"/>
        <v>0.09</v>
      </c>
      <c r="J202" s="14">
        <f t="shared" si="180"/>
        <v>0.09</v>
      </c>
      <c r="K202" s="14">
        <f t="shared" si="180"/>
        <v>0.24</v>
      </c>
      <c r="L202" s="14">
        <f t="shared" si="180"/>
        <v>0.09</v>
      </c>
      <c r="M202" s="14">
        <f t="shared" si="180"/>
        <v>0.51</v>
      </c>
      <c r="N202" s="14">
        <f t="shared" si="180"/>
        <v>0.09</v>
      </c>
      <c r="O202" s="14">
        <f t="shared" si="180"/>
        <v>0.09</v>
      </c>
      <c r="P202" s="14">
        <f t="shared" si="180"/>
        <v>0.24</v>
      </c>
      <c r="Q202" s="14">
        <f t="shared" si="180"/>
        <v>0.09</v>
      </c>
      <c r="R202" s="14">
        <f t="shared" si="180"/>
        <v>0.51</v>
      </c>
      <c r="S202" s="14">
        <f t="shared" si="180"/>
        <v>0.09</v>
      </c>
      <c r="T202" s="14">
        <f t="shared" si="180"/>
        <v>0.09</v>
      </c>
      <c r="U202" s="14">
        <f t="shared" si="180"/>
        <v>0.24</v>
      </c>
      <c r="V202" s="14">
        <f t="shared" si="180"/>
        <v>0.09</v>
      </c>
      <c r="W202" s="14">
        <f t="shared" si="180"/>
        <v>0.51</v>
      </c>
      <c r="X202" s="4"/>
      <c r="Y202" s="4"/>
      <c r="Z202" s="4"/>
    </row>
    <row r="203" ht="12.75" customHeight="1">
      <c r="A203" s="18">
        <v>159.0</v>
      </c>
      <c r="B203" s="16" t="s">
        <v>211</v>
      </c>
      <c r="C203" s="35" t="str">
        <f t="shared" ref="C203:C207" si="181">H203+M203+R203+W203</f>
        <v>#REF!</v>
      </c>
      <c r="D203" s="29">
        <v>3.75</v>
      </c>
      <c r="E203" s="48">
        <v>3.75</v>
      </c>
      <c r="F203" s="48">
        <v>4.95</v>
      </c>
      <c r="G203" s="48">
        <v>3.75</v>
      </c>
      <c r="H203" s="36" t="str">
        <f>SUM(#REF!)</f>
        <v>#REF!</v>
      </c>
      <c r="I203" s="19">
        <v>0.09</v>
      </c>
      <c r="J203" s="19">
        <v>0.09</v>
      </c>
      <c r="K203" s="19">
        <v>0.24</v>
      </c>
      <c r="L203" s="19">
        <v>0.09</v>
      </c>
      <c r="M203" s="36">
        <f t="shared" ref="M203:M207" si="182">SUM(I203:L203)</f>
        <v>0.51</v>
      </c>
      <c r="N203" s="19">
        <v>0.09</v>
      </c>
      <c r="O203" s="19">
        <v>0.09</v>
      </c>
      <c r="P203" s="19">
        <v>0.24</v>
      </c>
      <c r="Q203" s="19">
        <v>0.09</v>
      </c>
      <c r="R203" s="36">
        <f t="shared" ref="R203:R207" si="183">SUM(N203:Q203)</f>
        <v>0.51</v>
      </c>
      <c r="S203" s="19">
        <v>0.09</v>
      </c>
      <c r="T203" s="19">
        <v>0.09</v>
      </c>
      <c r="U203" s="19">
        <v>0.24</v>
      </c>
      <c r="V203" s="19">
        <v>0.09</v>
      </c>
      <c r="W203" s="36">
        <f t="shared" ref="W203:W207" si="184">SUM(S203:V203)</f>
        <v>0.51</v>
      </c>
      <c r="X203" s="4"/>
      <c r="Y203" s="4"/>
      <c r="Z203" s="4"/>
    </row>
    <row r="204" ht="12.75" customHeight="1">
      <c r="A204" s="18">
        <v>160.0</v>
      </c>
      <c r="B204" s="16" t="s">
        <v>256</v>
      </c>
      <c r="C204" s="35">
        <f t="shared" si="181"/>
        <v>0</v>
      </c>
      <c r="D204" s="17"/>
      <c r="E204" s="17"/>
      <c r="F204" s="17"/>
      <c r="G204" s="17"/>
      <c r="H204" s="36">
        <f t="shared" ref="H204:H207" si="185">SUM(D204:G204)</f>
        <v>0</v>
      </c>
      <c r="I204" s="17"/>
      <c r="J204" s="17"/>
      <c r="K204" s="17"/>
      <c r="L204" s="17"/>
      <c r="M204" s="36">
        <f t="shared" si="182"/>
        <v>0</v>
      </c>
      <c r="N204" s="17"/>
      <c r="O204" s="17"/>
      <c r="P204" s="17"/>
      <c r="Q204" s="17"/>
      <c r="R204" s="36">
        <f t="shared" si="183"/>
        <v>0</v>
      </c>
      <c r="S204" s="17"/>
      <c r="T204" s="17"/>
      <c r="U204" s="17"/>
      <c r="V204" s="17"/>
      <c r="W204" s="36">
        <f t="shared" si="184"/>
        <v>0</v>
      </c>
      <c r="X204" s="4"/>
      <c r="Y204" s="4"/>
      <c r="Z204" s="4"/>
    </row>
    <row r="205" ht="12.75" customHeight="1">
      <c r="A205" s="18">
        <v>161.0</v>
      </c>
      <c r="B205" s="16" t="s">
        <v>213</v>
      </c>
      <c r="C205" s="35">
        <f t="shared" si="181"/>
        <v>0.87</v>
      </c>
      <c r="D205" s="17"/>
      <c r="E205" s="19">
        <v>0.87</v>
      </c>
      <c r="F205" s="17"/>
      <c r="G205" s="17"/>
      <c r="H205" s="36">
        <f t="shared" si="185"/>
        <v>0.87</v>
      </c>
      <c r="I205" s="17"/>
      <c r="J205" s="17"/>
      <c r="K205" s="17"/>
      <c r="L205" s="17"/>
      <c r="M205" s="36">
        <f t="shared" si="182"/>
        <v>0</v>
      </c>
      <c r="N205" s="17"/>
      <c r="O205" s="17"/>
      <c r="P205" s="17"/>
      <c r="Q205" s="17"/>
      <c r="R205" s="36">
        <f t="shared" si="183"/>
        <v>0</v>
      </c>
      <c r="S205" s="17"/>
      <c r="T205" s="17"/>
      <c r="U205" s="17"/>
      <c r="V205" s="17"/>
      <c r="W205" s="36">
        <f t="shared" si="184"/>
        <v>0</v>
      </c>
      <c r="X205" s="4"/>
      <c r="Y205" s="4"/>
      <c r="Z205" s="4"/>
    </row>
    <row r="206" ht="12.75" customHeight="1">
      <c r="A206" s="18">
        <v>162.0</v>
      </c>
      <c r="B206" s="16" t="s">
        <v>214</v>
      </c>
      <c r="C206" s="35">
        <f t="shared" si="181"/>
        <v>0</v>
      </c>
      <c r="D206" s="17"/>
      <c r="E206" s="17"/>
      <c r="F206" s="17"/>
      <c r="G206" s="17"/>
      <c r="H206" s="36">
        <f t="shared" si="185"/>
        <v>0</v>
      </c>
      <c r="I206" s="17"/>
      <c r="J206" s="17"/>
      <c r="K206" s="17"/>
      <c r="L206" s="17"/>
      <c r="M206" s="36">
        <f t="shared" si="182"/>
        <v>0</v>
      </c>
      <c r="N206" s="17"/>
      <c r="O206" s="17"/>
      <c r="P206" s="17"/>
      <c r="Q206" s="17"/>
      <c r="R206" s="36">
        <f t="shared" si="183"/>
        <v>0</v>
      </c>
      <c r="S206" s="17"/>
      <c r="T206" s="17"/>
      <c r="U206" s="17"/>
      <c r="V206" s="17"/>
      <c r="W206" s="36">
        <f t="shared" si="184"/>
        <v>0</v>
      </c>
      <c r="X206" s="4"/>
      <c r="Y206" s="4"/>
      <c r="Z206" s="4"/>
    </row>
    <row r="207" ht="12.75" customHeight="1">
      <c r="A207" s="18">
        <v>163.0</v>
      </c>
      <c r="B207" s="16" t="s">
        <v>257</v>
      </c>
      <c r="C207" s="35">
        <f t="shared" si="181"/>
        <v>0</v>
      </c>
      <c r="D207" s="17"/>
      <c r="E207" s="17"/>
      <c r="F207" s="17"/>
      <c r="G207" s="17"/>
      <c r="H207" s="36">
        <f t="shared" si="185"/>
        <v>0</v>
      </c>
      <c r="I207" s="17"/>
      <c r="J207" s="17"/>
      <c r="K207" s="17"/>
      <c r="L207" s="17"/>
      <c r="M207" s="36">
        <f t="shared" si="182"/>
        <v>0</v>
      </c>
      <c r="N207" s="17"/>
      <c r="O207" s="17"/>
      <c r="P207" s="17"/>
      <c r="Q207" s="17"/>
      <c r="R207" s="36">
        <f t="shared" si="183"/>
        <v>0</v>
      </c>
      <c r="S207" s="17"/>
      <c r="T207" s="17"/>
      <c r="U207" s="17"/>
      <c r="V207" s="17"/>
      <c r="W207" s="36">
        <f t="shared" si="184"/>
        <v>0</v>
      </c>
      <c r="X207" s="4"/>
      <c r="Y207" s="4"/>
      <c r="Z207" s="4"/>
    </row>
    <row r="208" ht="12.75" customHeight="1">
      <c r="A208" s="12" t="s">
        <v>258</v>
      </c>
      <c r="B208" s="13" t="s">
        <v>219</v>
      </c>
      <c r="C208" s="14">
        <f t="shared" ref="C208:W208" si="186">SUM(C209:C215)</f>
        <v>0</v>
      </c>
      <c r="D208" s="14">
        <f t="shared" si="186"/>
        <v>0</v>
      </c>
      <c r="E208" s="14">
        <f t="shared" si="186"/>
        <v>0</v>
      </c>
      <c r="F208" s="14">
        <f t="shared" si="186"/>
        <v>0</v>
      </c>
      <c r="G208" s="14">
        <f t="shared" si="186"/>
        <v>0</v>
      </c>
      <c r="H208" s="14">
        <f t="shared" si="186"/>
        <v>0</v>
      </c>
      <c r="I208" s="14">
        <f t="shared" si="186"/>
        <v>0</v>
      </c>
      <c r="J208" s="14">
        <f t="shared" si="186"/>
        <v>0</v>
      </c>
      <c r="K208" s="14">
        <f t="shared" si="186"/>
        <v>0</v>
      </c>
      <c r="L208" s="14">
        <f t="shared" si="186"/>
        <v>0</v>
      </c>
      <c r="M208" s="14">
        <f t="shared" si="186"/>
        <v>0</v>
      </c>
      <c r="N208" s="14">
        <f t="shared" si="186"/>
        <v>0</v>
      </c>
      <c r="O208" s="14">
        <f t="shared" si="186"/>
        <v>0</v>
      </c>
      <c r="P208" s="14">
        <f t="shared" si="186"/>
        <v>0</v>
      </c>
      <c r="Q208" s="14">
        <f t="shared" si="186"/>
        <v>0</v>
      </c>
      <c r="R208" s="14">
        <f t="shared" si="186"/>
        <v>0</v>
      </c>
      <c r="S208" s="14">
        <f t="shared" si="186"/>
        <v>0</v>
      </c>
      <c r="T208" s="14">
        <f t="shared" si="186"/>
        <v>0</v>
      </c>
      <c r="U208" s="14">
        <f t="shared" si="186"/>
        <v>0</v>
      </c>
      <c r="V208" s="14">
        <f t="shared" si="186"/>
        <v>0</v>
      </c>
      <c r="W208" s="14">
        <f t="shared" si="186"/>
        <v>0</v>
      </c>
      <c r="X208" s="4"/>
      <c r="Y208" s="4"/>
      <c r="Z208" s="4"/>
    </row>
    <row r="209" ht="12.75" customHeight="1">
      <c r="A209" s="18">
        <v>164.0</v>
      </c>
      <c r="B209" s="16" t="s">
        <v>259</v>
      </c>
      <c r="C209" s="35">
        <f t="shared" ref="C209:C215" si="187">H209+M209+R209+W209</f>
        <v>0</v>
      </c>
      <c r="D209" s="17"/>
      <c r="E209" s="17"/>
      <c r="F209" s="17"/>
      <c r="G209" s="17"/>
      <c r="H209" s="36">
        <f t="shared" ref="H209:H215" si="188">SUM(D209:G209)</f>
        <v>0</v>
      </c>
      <c r="I209" s="17"/>
      <c r="J209" s="17"/>
      <c r="K209" s="17"/>
      <c r="L209" s="17"/>
      <c r="M209" s="36">
        <f t="shared" ref="M209:M215" si="189">SUM(I209:L209)</f>
        <v>0</v>
      </c>
      <c r="N209" s="17"/>
      <c r="O209" s="17"/>
      <c r="P209" s="17"/>
      <c r="Q209" s="17"/>
      <c r="R209" s="36">
        <f t="shared" ref="R209:R215" si="190">SUM(N209:Q209)</f>
        <v>0</v>
      </c>
      <c r="S209" s="17"/>
      <c r="T209" s="17"/>
      <c r="U209" s="17"/>
      <c r="V209" s="17"/>
      <c r="W209" s="36">
        <f t="shared" ref="W209:W215" si="191">SUM(S209:V209)</f>
        <v>0</v>
      </c>
      <c r="X209" s="4"/>
      <c r="Y209" s="4"/>
      <c r="Z209" s="4"/>
    </row>
    <row r="210" ht="12.75" customHeight="1">
      <c r="A210" s="18">
        <v>165.0</v>
      </c>
      <c r="B210" s="16" t="s">
        <v>260</v>
      </c>
      <c r="C210" s="35">
        <f t="shared" si="187"/>
        <v>0</v>
      </c>
      <c r="D210" s="17"/>
      <c r="E210" s="17"/>
      <c r="F210" s="17"/>
      <c r="G210" s="17"/>
      <c r="H210" s="36">
        <f t="shared" si="188"/>
        <v>0</v>
      </c>
      <c r="I210" s="17"/>
      <c r="J210" s="17"/>
      <c r="K210" s="17"/>
      <c r="L210" s="17"/>
      <c r="M210" s="36">
        <f t="shared" si="189"/>
        <v>0</v>
      </c>
      <c r="N210" s="17"/>
      <c r="O210" s="17"/>
      <c r="P210" s="17"/>
      <c r="Q210" s="17"/>
      <c r="R210" s="36">
        <f t="shared" si="190"/>
        <v>0</v>
      </c>
      <c r="S210" s="17"/>
      <c r="T210" s="17"/>
      <c r="U210" s="17"/>
      <c r="V210" s="17"/>
      <c r="W210" s="36">
        <f t="shared" si="191"/>
        <v>0</v>
      </c>
      <c r="X210" s="4"/>
      <c r="Y210" s="4"/>
      <c r="Z210" s="4"/>
    </row>
    <row r="211" ht="12.75" customHeight="1">
      <c r="A211" s="18">
        <v>166.0</v>
      </c>
      <c r="B211" s="16" t="s">
        <v>261</v>
      </c>
      <c r="C211" s="35">
        <f t="shared" si="187"/>
        <v>0</v>
      </c>
      <c r="D211" s="17"/>
      <c r="E211" s="17"/>
      <c r="F211" s="17"/>
      <c r="G211" s="17"/>
      <c r="H211" s="36">
        <f t="shared" si="188"/>
        <v>0</v>
      </c>
      <c r="I211" s="17"/>
      <c r="J211" s="17"/>
      <c r="K211" s="17"/>
      <c r="L211" s="17"/>
      <c r="M211" s="36">
        <f t="shared" si="189"/>
        <v>0</v>
      </c>
      <c r="N211" s="17"/>
      <c r="O211" s="17"/>
      <c r="P211" s="17"/>
      <c r="Q211" s="17"/>
      <c r="R211" s="36">
        <f t="shared" si="190"/>
        <v>0</v>
      </c>
      <c r="S211" s="17"/>
      <c r="T211" s="17"/>
      <c r="U211" s="17"/>
      <c r="V211" s="17"/>
      <c r="W211" s="36">
        <f t="shared" si="191"/>
        <v>0</v>
      </c>
      <c r="X211" s="4"/>
      <c r="Y211" s="4"/>
      <c r="Z211" s="4"/>
    </row>
    <row r="212" ht="12.75" customHeight="1">
      <c r="A212" s="18">
        <v>167.0</v>
      </c>
      <c r="B212" s="16" t="s">
        <v>262</v>
      </c>
      <c r="C212" s="35">
        <f t="shared" si="187"/>
        <v>0</v>
      </c>
      <c r="D212" s="17"/>
      <c r="E212" s="17"/>
      <c r="F212" s="17"/>
      <c r="G212" s="17"/>
      <c r="H212" s="36">
        <f t="shared" si="188"/>
        <v>0</v>
      </c>
      <c r="I212" s="17"/>
      <c r="J212" s="17"/>
      <c r="K212" s="17"/>
      <c r="L212" s="17"/>
      <c r="M212" s="36">
        <f t="shared" si="189"/>
        <v>0</v>
      </c>
      <c r="N212" s="17"/>
      <c r="O212" s="17"/>
      <c r="P212" s="17"/>
      <c r="Q212" s="17"/>
      <c r="R212" s="36">
        <f t="shared" si="190"/>
        <v>0</v>
      </c>
      <c r="S212" s="17"/>
      <c r="T212" s="17"/>
      <c r="U212" s="17"/>
      <c r="V212" s="17"/>
      <c r="W212" s="36">
        <f t="shared" si="191"/>
        <v>0</v>
      </c>
      <c r="X212" s="4"/>
      <c r="Y212" s="4"/>
      <c r="Z212" s="4"/>
    </row>
    <row r="213" ht="12.75" customHeight="1">
      <c r="A213" s="18">
        <v>168.0</v>
      </c>
      <c r="B213" s="16" t="s">
        <v>263</v>
      </c>
      <c r="C213" s="35">
        <f t="shared" si="187"/>
        <v>0</v>
      </c>
      <c r="D213" s="17"/>
      <c r="E213" s="17"/>
      <c r="F213" s="17"/>
      <c r="G213" s="17"/>
      <c r="H213" s="36">
        <f t="shared" si="188"/>
        <v>0</v>
      </c>
      <c r="I213" s="17"/>
      <c r="J213" s="17"/>
      <c r="K213" s="17"/>
      <c r="L213" s="17"/>
      <c r="M213" s="36">
        <f t="shared" si="189"/>
        <v>0</v>
      </c>
      <c r="N213" s="17"/>
      <c r="O213" s="17"/>
      <c r="P213" s="17"/>
      <c r="Q213" s="17"/>
      <c r="R213" s="36">
        <f t="shared" si="190"/>
        <v>0</v>
      </c>
      <c r="S213" s="17"/>
      <c r="T213" s="17"/>
      <c r="U213" s="17"/>
      <c r="V213" s="17"/>
      <c r="W213" s="36">
        <f t="shared" si="191"/>
        <v>0</v>
      </c>
      <c r="X213" s="4"/>
      <c r="Y213" s="4"/>
      <c r="Z213" s="4"/>
    </row>
    <row r="214" ht="12.75" customHeight="1">
      <c r="A214" s="18">
        <v>169.0</v>
      </c>
      <c r="B214" s="16" t="s">
        <v>264</v>
      </c>
      <c r="C214" s="35">
        <f t="shared" si="187"/>
        <v>0</v>
      </c>
      <c r="D214" s="17"/>
      <c r="E214" s="17"/>
      <c r="F214" s="17"/>
      <c r="G214" s="17"/>
      <c r="H214" s="36">
        <f t="shared" si="188"/>
        <v>0</v>
      </c>
      <c r="I214" s="17"/>
      <c r="J214" s="17"/>
      <c r="K214" s="17"/>
      <c r="L214" s="17"/>
      <c r="M214" s="36">
        <f t="shared" si="189"/>
        <v>0</v>
      </c>
      <c r="N214" s="17"/>
      <c r="O214" s="17"/>
      <c r="P214" s="17"/>
      <c r="Q214" s="17"/>
      <c r="R214" s="36">
        <f t="shared" si="190"/>
        <v>0</v>
      </c>
      <c r="S214" s="17"/>
      <c r="T214" s="17"/>
      <c r="U214" s="17"/>
      <c r="V214" s="17"/>
      <c r="W214" s="36">
        <f t="shared" si="191"/>
        <v>0</v>
      </c>
      <c r="X214" s="4"/>
      <c r="Y214" s="4"/>
      <c r="Z214" s="4"/>
    </row>
    <row r="215" ht="12.75" customHeight="1">
      <c r="A215" s="18">
        <v>170.0</v>
      </c>
      <c r="B215" s="16" t="s">
        <v>265</v>
      </c>
      <c r="C215" s="35">
        <f t="shared" si="187"/>
        <v>0</v>
      </c>
      <c r="D215" s="17"/>
      <c r="E215" s="17"/>
      <c r="F215" s="17"/>
      <c r="G215" s="17"/>
      <c r="H215" s="36">
        <f t="shared" si="188"/>
        <v>0</v>
      </c>
      <c r="I215" s="17"/>
      <c r="J215" s="17"/>
      <c r="K215" s="17"/>
      <c r="L215" s="17"/>
      <c r="M215" s="36">
        <f t="shared" si="189"/>
        <v>0</v>
      </c>
      <c r="N215" s="17"/>
      <c r="O215" s="17"/>
      <c r="P215" s="17"/>
      <c r="Q215" s="17"/>
      <c r="R215" s="36">
        <f t="shared" si="190"/>
        <v>0</v>
      </c>
      <c r="S215" s="17"/>
      <c r="T215" s="17"/>
      <c r="U215" s="17"/>
      <c r="V215" s="17"/>
      <c r="W215" s="36">
        <f t="shared" si="191"/>
        <v>0</v>
      </c>
      <c r="X215" s="4"/>
      <c r="Y215" s="4"/>
      <c r="Z215" s="4"/>
    </row>
    <row r="216" ht="12.75" customHeight="1">
      <c r="A216" s="12" t="s">
        <v>266</v>
      </c>
      <c r="B216" s="13" t="s">
        <v>267</v>
      </c>
      <c r="C216" s="14">
        <f t="shared" ref="C216:W216" si="192">SUM(C217:C220)</f>
        <v>0</v>
      </c>
      <c r="D216" s="14">
        <f t="shared" si="192"/>
        <v>0</v>
      </c>
      <c r="E216" s="14">
        <f t="shared" si="192"/>
        <v>0</v>
      </c>
      <c r="F216" s="14">
        <f t="shared" si="192"/>
        <v>0</v>
      </c>
      <c r="G216" s="14">
        <f t="shared" si="192"/>
        <v>0</v>
      </c>
      <c r="H216" s="14">
        <f t="shared" si="192"/>
        <v>0</v>
      </c>
      <c r="I216" s="14">
        <f t="shared" si="192"/>
        <v>0</v>
      </c>
      <c r="J216" s="14">
        <f t="shared" si="192"/>
        <v>0</v>
      </c>
      <c r="K216" s="14">
        <f t="shared" si="192"/>
        <v>0</v>
      </c>
      <c r="L216" s="14">
        <f t="shared" si="192"/>
        <v>0</v>
      </c>
      <c r="M216" s="14">
        <f t="shared" si="192"/>
        <v>0</v>
      </c>
      <c r="N216" s="14">
        <f t="shared" si="192"/>
        <v>0</v>
      </c>
      <c r="O216" s="14">
        <f t="shared" si="192"/>
        <v>0</v>
      </c>
      <c r="P216" s="14">
        <f t="shared" si="192"/>
        <v>0</v>
      </c>
      <c r="Q216" s="14">
        <f t="shared" si="192"/>
        <v>0</v>
      </c>
      <c r="R216" s="14">
        <f t="shared" si="192"/>
        <v>0</v>
      </c>
      <c r="S216" s="14">
        <f t="shared" si="192"/>
        <v>0</v>
      </c>
      <c r="T216" s="14">
        <f t="shared" si="192"/>
        <v>0</v>
      </c>
      <c r="U216" s="14">
        <f t="shared" si="192"/>
        <v>0</v>
      </c>
      <c r="V216" s="14">
        <f t="shared" si="192"/>
        <v>0</v>
      </c>
      <c r="W216" s="14">
        <f t="shared" si="192"/>
        <v>0</v>
      </c>
      <c r="X216" s="4"/>
      <c r="Y216" s="4"/>
      <c r="Z216" s="4"/>
    </row>
    <row r="217" ht="12.75" customHeight="1">
      <c r="A217" s="18">
        <v>171.0</v>
      </c>
      <c r="B217" s="16" t="s">
        <v>268</v>
      </c>
      <c r="C217" s="35">
        <f t="shared" ref="C217:C220" si="193">H217+M217+R217+W217</f>
        <v>0</v>
      </c>
      <c r="D217" s="17"/>
      <c r="E217" s="17"/>
      <c r="F217" s="17"/>
      <c r="G217" s="17"/>
      <c r="H217" s="36">
        <f t="shared" ref="H217:H220" si="194">SUM(D217:G217)</f>
        <v>0</v>
      </c>
      <c r="I217" s="17"/>
      <c r="J217" s="17"/>
      <c r="K217" s="17"/>
      <c r="L217" s="17"/>
      <c r="M217" s="36">
        <f t="shared" ref="M217:M220" si="195">SUM(I217:L217)</f>
        <v>0</v>
      </c>
      <c r="N217" s="17"/>
      <c r="O217" s="17"/>
      <c r="P217" s="17"/>
      <c r="Q217" s="17"/>
      <c r="R217" s="36">
        <f t="shared" ref="R217:R220" si="196">SUM(N217:Q217)</f>
        <v>0</v>
      </c>
      <c r="S217" s="17"/>
      <c r="T217" s="17"/>
      <c r="U217" s="17"/>
      <c r="V217" s="17"/>
      <c r="W217" s="36">
        <f t="shared" ref="W217:W220" si="197">SUM(S217:V217)</f>
        <v>0</v>
      </c>
      <c r="X217" s="4"/>
      <c r="Y217" s="4"/>
      <c r="Z217" s="4"/>
    </row>
    <row r="218" ht="12.75" customHeight="1">
      <c r="A218" s="18">
        <v>172.0</v>
      </c>
      <c r="B218" s="16" t="s">
        <v>269</v>
      </c>
      <c r="C218" s="35">
        <f t="shared" si="193"/>
        <v>0</v>
      </c>
      <c r="D218" s="17"/>
      <c r="E218" s="17"/>
      <c r="F218" s="17"/>
      <c r="G218" s="17"/>
      <c r="H218" s="36">
        <f t="shared" si="194"/>
        <v>0</v>
      </c>
      <c r="I218" s="17"/>
      <c r="J218" s="17"/>
      <c r="K218" s="17"/>
      <c r="L218" s="17"/>
      <c r="M218" s="36">
        <f t="shared" si="195"/>
        <v>0</v>
      </c>
      <c r="N218" s="17"/>
      <c r="O218" s="17"/>
      <c r="P218" s="17"/>
      <c r="Q218" s="17"/>
      <c r="R218" s="36">
        <f t="shared" si="196"/>
        <v>0</v>
      </c>
      <c r="S218" s="17"/>
      <c r="T218" s="17"/>
      <c r="U218" s="17"/>
      <c r="V218" s="17"/>
      <c r="W218" s="36">
        <f t="shared" si="197"/>
        <v>0</v>
      </c>
      <c r="X218" s="4"/>
      <c r="Y218" s="4"/>
      <c r="Z218" s="4"/>
    </row>
    <row r="219" ht="12.75" customHeight="1">
      <c r="A219" s="18">
        <v>173.0</v>
      </c>
      <c r="B219" s="16" t="s">
        <v>270</v>
      </c>
      <c r="C219" s="35">
        <f t="shared" si="193"/>
        <v>0</v>
      </c>
      <c r="D219" s="17"/>
      <c r="E219" s="17"/>
      <c r="F219" s="17"/>
      <c r="G219" s="17"/>
      <c r="H219" s="36">
        <f t="shared" si="194"/>
        <v>0</v>
      </c>
      <c r="I219" s="17"/>
      <c r="J219" s="17"/>
      <c r="K219" s="17"/>
      <c r="L219" s="17"/>
      <c r="M219" s="36">
        <f t="shared" si="195"/>
        <v>0</v>
      </c>
      <c r="N219" s="17"/>
      <c r="O219" s="17"/>
      <c r="P219" s="17"/>
      <c r="Q219" s="17"/>
      <c r="R219" s="36">
        <f t="shared" si="196"/>
        <v>0</v>
      </c>
      <c r="S219" s="17"/>
      <c r="T219" s="17"/>
      <c r="U219" s="17"/>
      <c r="V219" s="17"/>
      <c r="W219" s="36">
        <f t="shared" si="197"/>
        <v>0</v>
      </c>
      <c r="X219" s="4"/>
      <c r="Y219" s="4"/>
      <c r="Z219" s="4"/>
    </row>
    <row r="220" ht="12.75" customHeight="1">
      <c r="A220" s="18">
        <v>174.0</v>
      </c>
      <c r="B220" s="16" t="s">
        <v>271</v>
      </c>
      <c r="C220" s="35">
        <f t="shared" si="193"/>
        <v>0</v>
      </c>
      <c r="D220" s="17"/>
      <c r="E220" s="17"/>
      <c r="F220" s="17"/>
      <c r="G220" s="17"/>
      <c r="H220" s="36">
        <f t="shared" si="194"/>
        <v>0</v>
      </c>
      <c r="I220" s="17"/>
      <c r="J220" s="17"/>
      <c r="K220" s="17"/>
      <c r="L220" s="17"/>
      <c r="M220" s="36">
        <f t="shared" si="195"/>
        <v>0</v>
      </c>
      <c r="N220" s="17"/>
      <c r="O220" s="17"/>
      <c r="P220" s="17"/>
      <c r="Q220" s="17"/>
      <c r="R220" s="36">
        <f t="shared" si="196"/>
        <v>0</v>
      </c>
      <c r="S220" s="17"/>
      <c r="T220" s="17"/>
      <c r="U220" s="17"/>
      <c r="V220" s="17"/>
      <c r="W220" s="36">
        <f t="shared" si="197"/>
        <v>0</v>
      </c>
      <c r="X220" s="4"/>
      <c r="Y220" s="4"/>
      <c r="Z220" s="4"/>
    </row>
    <row r="221" ht="12.75" customHeight="1">
      <c r="A221" s="12" t="s">
        <v>272</v>
      </c>
      <c r="B221" s="13" t="s">
        <v>223</v>
      </c>
      <c r="C221" s="14">
        <f t="shared" ref="C221:W221" si="198">SUM(C222:C224)</f>
        <v>0.258</v>
      </c>
      <c r="D221" s="14">
        <f t="shared" si="198"/>
        <v>0</v>
      </c>
      <c r="E221" s="14">
        <f t="shared" si="198"/>
        <v>0.02</v>
      </c>
      <c r="F221" s="14">
        <f t="shared" si="198"/>
        <v>0</v>
      </c>
      <c r="G221" s="14">
        <f t="shared" si="198"/>
        <v>0</v>
      </c>
      <c r="H221" s="14">
        <f t="shared" si="198"/>
        <v>0.02</v>
      </c>
      <c r="I221" s="14">
        <f t="shared" si="198"/>
        <v>0</v>
      </c>
      <c r="J221" s="14">
        <f t="shared" si="198"/>
        <v>0.103</v>
      </c>
      <c r="K221" s="14">
        <f t="shared" si="198"/>
        <v>0</v>
      </c>
      <c r="L221" s="14">
        <f t="shared" si="198"/>
        <v>0</v>
      </c>
      <c r="M221" s="14">
        <f t="shared" si="198"/>
        <v>0.103</v>
      </c>
      <c r="N221" s="14">
        <f t="shared" si="198"/>
        <v>0</v>
      </c>
      <c r="O221" s="14">
        <f t="shared" si="198"/>
        <v>0.08</v>
      </c>
      <c r="P221" s="14">
        <f t="shared" si="198"/>
        <v>0</v>
      </c>
      <c r="Q221" s="14">
        <f t="shared" si="198"/>
        <v>0</v>
      </c>
      <c r="R221" s="14">
        <f t="shared" si="198"/>
        <v>0.08</v>
      </c>
      <c r="S221" s="14">
        <f t="shared" si="198"/>
        <v>0</v>
      </c>
      <c r="T221" s="14">
        <f t="shared" si="198"/>
        <v>0.055</v>
      </c>
      <c r="U221" s="14">
        <f t="shared" si="198"/>
        <v>0</v>
      </c>
      <c r="V221" s="14">
        <f t="shared" si="198"/>
        <v>0</v>
      </c>
      <c r="W221" s="14">
        <f t="shared" si="198"/>
        <v>0.055</v>
      </c>
      <c r="X221" s="4"/>
      <c r="Y221" s="4"/>
      <c r="Z221" s="4"/>
    </row>
    <row r="222" ht="12.75" customHeight="1">
      <c r="A222" s="18">
        <v>175.0</v>
      </c>
      <c r="B222" s="16" t="s">
        <v>224</v>
      </c>
      <c r="C222" s="35">
        <f t="shared" ref="C222:C224" si="199">H222+M222+R222+W222</f>
        <v>0</v>
      </c>
      <c r="D222" s="19">
        <v>0.0</v>
      </c>
      <c r="E222" s="19">
        <v>0.0</v>
      </c>
      <c r="F222" s="19">
        <v>0.0</v>
      </c>
      <c r="G222" s="19">
        <v>0.0</v>
      </c>
      <c r="H222" s="36">
        <f t="shared" ref="H222:H224" si="200">SUM(D222:G222)</f>
        <v>0</v>
      </c>
      <c r="I222" s="19">
        <v>0.0</v>
      </c>
      <c r="J222" s="19">
        <v>0.0</v>
      </c>
      <c r="K222" s="19">
        <v>0.0</v>
      </c>
      <c r="L222" s="19">
        <v>0.0</v>
      </c>
      <c r="M222" s="36">
        <f t="shared" ref="M222:M224" si="201">SUM(I222:L222)</f>
        <v>0</v>
      </c>
      <c r="N222" s="19">
        <v>0.0</v>
      </c>
      <c r="O222" s="19">
        <v>0.0</v>
      </c>
      <c r="P222" s="19">
        <v>0.0</v>
      </c>
      <c r="Q222" s="19">
        <v>0.0</v>
      </c>
      <c r="R222" s="36">
        <f t="shared" ref="R222:R224" si="202">SUM(N222:Q222)</f>
        <v>0</v>
      </c>
      <c r="S222" s="19">
        <v>0.0</v>
      </c>
      <c r="T222" s="19">
        <v>0.0</v>
      </c>
      <c r="U222" s="19">
        <v>0.0</v>
      </c>
      <c r="V222" s="19">
        <v>0.0</v>
      </c>
      <c r="W222" s="36">
        <f t="shared" ref="W222:W224" si="203">SUM(S222:V222)</f>
        <v>0</v>
      </c>
      <c r="X222" s="4"/>
      <c r="Y222" s="4"/>
      <c r="Z222" s="4"/>
    </row>
    <row r="223" ht="12.75" customHeight="1">
      <c r="A223" s="18">
        <v>176.0</v>
      </c>
      <c r="B223" s="16" t="s">
        <v>225</v>
      </c>
      <c r="C223" s="35">
        <f t="shared" si="199"/>
        <v>0.258</v>
      </c>
      <c r="D223" s="19">
        <v>0.0</v>
      </c>
      <c r="E223" s="19">
        <v>0.02</v>
      </c>
      <c r="F223" s="19">
        <v>0.0</v>
      </c>
      <c r="G223" s="19">
        <v>0.0</v>
      </c>
      <c r="H223" s="36">
        <f t="shared" si="200"/>
        <v>0.02</v>
      </c>
      <c r="I223" s="19">
        <v>0.0</v>
      </c>
      <c r="J223" s="19">
        <v>0.103</v>
      </c>
      <c r="K223" s="19">
        <v>0.0</v>
      </c>
      <c r="L223" s="19">
        <v>0.0</v>
      </c>
      <c r="M223" s="36">
        <f t="shared" si="201"/>
        <v>0.103</v>
      </c>
      <c r="N223" s="19">
        <v>0.0</v>
      </c>
      <c r="O223" s="19">
        <v>0.08</v>
      </c>
      <c r="P223" s="19">
        <v>0.0</v>
      </c>
      <c r="Q223" s="19">
        <v>0.0</v>
      </c>
      <c r="R223" s="36">
        <f t="shared" si="202"/>
        <v>0.08</v>
      </c>
      <c r="S223" s="19">
        <v>0.0</v>
      </c>
      <c r="T223" s="19">
        <v>0.055</v>
      </c>
      <c r="U223" s="19">
        <v>0.0</v>
      </c>
      <c r="V223" s="19">
        <v>0.0</v>
      </c>
      <c r="W223" s="36">
        <f t="shared" si="203"/>
        <v>0.055</v>
      </c>
      <c r="X223" s="4"/>
      <c r="Y223" s="4"/>
      <c r="Z223" s="4"/>
    </row>
    <row r="224" ht="12.75" customHeight="1">
      <c r="A224" s="18">
        <v>177.0</v>
      </c>
      <c r="B224" s="16" t="s">
        <v>226</v>
      </c>
      <c r="C224" s="35">
        <f t="shared" si="199"/>
        <v>0</v>
      </c>
      <c r="D224" s="19">
        <v>0.0</v>
      </c>
      <c r="E224" s="19">
        <v>0.0</v>
      </c>
      <c r="F224" s="19">
        <v>0.0</v>
      </c>
      <c r="G224" s="19">
        <v>0.0</v>
      </c>
      <c r="H224" s="36">
        <f t="shared" si="200"/>
        <v>0</v>
      </c>
      <c r="I224" s="19">
        <v>0.0</v>
      </c>
      <c r="J224" s="19">
        <v>0.0</v>
      </c>
      <c r="K224" s="19">
        <v>0.0</v>
      </c>
      <c r="L224" s="19">
        <v>0.0</v>
      </c>
      <c r="M224" s="36">
        <f t="shared" si="201"/>
        <v>0</v>
      </c>
      <c r="N224" s="19">
        <v>0.0</v>
      </c>
      <c r="O224" s="19">
        <v>0.0</v>
      </c>
      <c r="P224" s="19">
        <v>0.0</v>
      </c>
      <c r="Q224" s="19">
        <v>0.0</v>
      </c>
      <c r="R224" s="36">
        <f t="shared" si="202"/>
        <v>0</v>
      </c>
      <c r="S224" s="19">
        <v>0.0</v>
      </c>
      <c r="T224" s="19">
        <v>0.0</v>
      </c>
      <c r="U224" s="19">
        <v>0.0</v>
      </c>
      <c r="V224" s="19">
        <v>0.0</v>
      </c>
      <c r="W224" s="36">
        <f t="shared" si="203"/>
        <v>0</v>
      </c>
      <c r="X224" s="4"/>
      <c r="Y224" s="4"/>
      <c r="Z224" s="4"/>
    </row>
    <row r="225" ht="12.75" customHeight="1">
      <c r="A225" s="12" t="s">
        <v>273</v>
      </c>
      <c r="B225" s="13" t="s">
        <v>274</v>
      </c>
      <c r="C225" s="14">
        <f t="shared" ref="C225:W225" si="204">SUM(C226:C231)</f>
        <v>0</v>
      </c>
      <c r="D225" s="14">
        <f t="shared" si="204"/>
        <v>0</v>
      </c>
      <c r="E225" s="14">
        <f t="shared" si="204"/>
        <v>0</v>
      </c>
      <c r="F225" s="14">
        <f t="shared" si="204"/>
        <v>0</v>
      </c>
      <c r="G225" s="14">
        <f t="shared" si="204"/>
        <v>0</v>
      </c>
      <c r="H225" s="14">
        <f t="shared" si="204"/>
        <v>0</v>
      </c>
      <c r="I225" s="14">
        <f t="shared" si="204"/>
        <v>0</v>
      </c>
      <c r="J225" s="14">
        <f t="shared" si="204"/>
        <v>0</v>
      </c>
      <c r="K225" s="14">
        <f t="shared" si="204"/>
        <v>0</v>
      </c>
      <c r="L225" s="14">
        <f t="shared" si="204"/>
        <v>0</v>
      </c>
      <c r="M225" s="14">
        <f t="shared" si="204"/>
        <v>0</v>
      </c>
      <c r="N225" s="14">
        <f t="shared" si="204"/>
        <v>0</v>
      </c>
      <c r="O225" s="14">
        <f t="shared" si="204"/>
        <v>0</v>
      </c>
      <c r="P225" s="14">
        <f t="shared" si="204"/>
        <v>0</v>
      </c>
      <c r="Q225" s="14">
        <f t="shared" si="204"/>
        <v>0</v>
      </c>
      <c r="R225" s="14">
        <f t="shared" si="204"/>
        <v>0</v>
      </c>
      <c r="S225" s="14">
        <f t="shared" si="204"/>
        <v>0</v>
      </c>
      <c r="T225" s="14">
        <f t="shared" si="204"/>
        <v>0</v>
      </c>
      <c r="U225" s="14">
        <f t="shared" si="204"/>
        <v>0</v>
      </c>
      <c r="V225" s="14">
        <f t="shared" si="204"/>
        <v>0</v>
      </c>
      <c r="W225" s="14">
        <f t="shared" si="204"/>
        <v>0</v>
      </c>
      <c r="X225" s="4"/>
      <c r="Y225" s="4"/>
      <c r="Z225" s="4"/>
    </row>
    <row r="226" ht="12.75" customHeight="1">
      <c r="A226" s="18">
        <v>178.0</v>
      </c>
      <c r="B226" s="16" t="s">
        <v>275</v>
      </c>
      <c r="C226" s="35">
        <f t="shared" ref="C226:C231" si="205">H226+M226+R226+W226</f>
        <v>0</v>
      </c>
      <c r="D226" s="17"/>
      <c r="E226" s="17"/>
      <c r="F226" s="17"/>
      <c r="G226" s="17"/>
      <c r="H226" s="36">
        <f t="shared" ref="H226:H231" si="206">SUM(D226:G226)</f>
        <v>0</v>
      </c>
      <c r="I226" s="17"/>
      <c r="J226" s="17"/>
      <c r="K226" s="17"/>
      <c r="L226" s="17"/>
      <c r="M226" s="36">
        <f t="shared" ref="M226:M231" si="207">SUM(I226:L226)</f>
        <v>0</v>
      </c>
      <c r="N226" s="17"/>
      <c r="O226" s="17"/>
      <c r="P226" s="17"/>
      <c r="Q226" s="17"/>
      <c r="R226" s="36">
        <f t="shared" ref="R226:R231" si="208">SUM(N226:Q226)</f>
        <v>0</v>
      </c>
      <c r="S226" s="17"/>
      <c r="T226" s="17"/>
      <c r="U226" s="17"/>
      <c r="V226" s="17"/>
      <c r="W226" s="36">
        <f t="shared" ref="W226:W231" si="209">SUM(S226:V226)</f>
        <v>0</v>
      </c>
      <c r="X226" s="4"/>
      <c r="Y226" s="4"/>
      <c r="Z226" s="4"/>
    </row>
    <row r="227" ht="12.75" customHeight="1">
      <c r="A227" s="18">
        <v>179.0</v>
      </c>
      <c r="B227" s="16" t="s">
        <v>132</v>
      </c>
      <c r="C227" s="35">
        <f t="shared" si="205"/>
        <v>0</v>
      </c>
      <c r="D227" s="17"/>
      <c r="E227" s="17"/>
      <c r="F227" s="17"/>
      <c r="G227" s="17"/>
      <c r="H227" s="36">
        <f t="shared" si="206"/>
        <v>0</v>
      </c>
      <c r="I227" s="17"/>
      <c r="J227" s="17"/>
      <c r="K227" s="17"/>
      <c r="L227" s="17"/>
      <c r="M227" s="36">
        <f t="shared" si="207"/>
        <v>0</v>
      </c>
      <c r="N227" s="17"/>
      <c r="O227" s="17"/>
      <c r="P227" s="17"/>
      <c r="Q227" s="17"/>
      <c r="R227" s="36">
        <f t="shared" si="208"/>
        <v>0</v>
      </c>
      <c r="S227" s="17"/>
      <c r="T227" s="17"/>
      <c r="U227" s="17"/>
      <c r="V227" s="17"/>
      <c r="W227" s="36">
        <f t="shared" si="209"/>
        <v>0</v>
      </c>
      <c r="X227" s="4"/>
      <c r="Y227" s="4"/>
      <c r="Z227" s="4"/>
    </row>
    <row r="228" ht="12.75" customHeight="1">
      <c r="A228" s="18">
        <v>180.0</v>
      </c>
      <c r="B228" s="16" t="s">
        <v>276</v>
      </c>
      <c r="C228" s="35">
        <f t="shared" si="205"/>
        <v>0</v>
      </c>
      <c r="D228" s="17"/>
      <c r="E228" s="17"/>
      <c r="F228" s="17"/>
      <c r="G228" s="17"/>
      <c r="H228" s="36">
        <f t="shared" si="206"/>
        <v>0</v>
      </c>
      <c r="I228" s="17"/>
      <c r="J228" s="17"/>
      <c r="K228" s="17"/>
      <c r="L228" s="17"/>
      <c r="M228" s="36">
        <f t="shared" si="207"/>
        <v>0</v>
      </c>
      <c r="N228" s="17"/>
      <c r="O228" s="17"/>
      <c r="P228" s="17"/>
      <c r="Q228" s="17"/>
      <c r="R228" s="36">
        <f t="shared" si="208"/>
        <v>0</v>
      </c>
      <c r="S228" s="17"/>
      <c r="T228" s="17"/>
      <c r="U228" s="17"/>
      <c r="V228" s="17"/>
      <c r="W228" s="36">
        <f t="shared" si="209"/>
        <v>0</v>
      </c>
      <c r="X228" s="4"/>
      <c r="Y228" s="4"/>
      <c r="Z228" s="4"/>
    </row>
    <row r="229" ht="12.75" customHeight="1">
      <c r="A229" s="18">
        <v>181.0</v>
      </c>
      <c r="B229" s="16" t="s">
        <v>277</v>
      </c>
      <c r="C229" s="35">
        <f t="shared" si="205"/>
        <v>0</v>
      </c>
      <c r="D229" s="17"/>
      <c r="E229" s="17"/>
      <c r="F229" s="17"/>
      <c r="G229" s="17"/>
      <c r="H229" s="36">
        <f t="shared" si="206"/>
        <v>0</v>
      </c>
      <c r="I229" s="17"/>
      <c r="J229" s="17"/>
      <c r="K229" s="17"/>
      <c r="L229" s="17"/>
      <c r="M229" s="36">
        <f t="shared" si="207"/>
        <v>0</v>
      </c>
      <c r="N229" s="17"/>
      <c r="O229" s="17"/>
      <c r="P229" s="17"/>
      <c r="Q229" s="17"/>
      <c r="R229" s="36">
        <f t="shared" si="208"/>
        <v>0</v>
      </c>
      <c r="S229" s="17"/>
      <c r="T229" s="17"/>
      <c r="U229" s="17"/>
      <c r="V229" s="17"/>
      <c r="W229" s="36">
        <f t="shared" si="209"/>
        <v>0</v>
      </c>
      <c r="X229" s="4"/>
      <c r="Y229" s="4"/>
      <c r="Z229" s="4"/>
    </row>
    <row r="230" ht="12.75" customHeight="1">
      <c r="A230" s="18">
        <v>182.0</v>
      </c>
      <c r="B230" s="16" t="s">
        <v>278</v>
      </c>
      <c r="C230" s="35">
        <f t="shared" si="205"/>
        <v>0</v>
      </c>
      <c r="D230" s="17"/>
      <c r="E230" s="17"/>
      <c r="F230" s="17"/>
      <c r="G230" s="17"/>
      <c r="H230" s="36">
        <f t="shared" si="206"/>
        <v>0</v>
      </c>
      <c r="I230" s="17"/>
      <c r="J230" s="17"/>
      <c r="K230" s="17"/>
      <c r="L230" s="17"/>
      <c r="M230" s="36">
        <f t="shared" si="207"/>
        <v>0</v>
      </c>
      <c r="N230" s="17"/>
      <c r="O230" s="17"/>
      <c r="P230" s="17"/>
      <c r="Q230" s="17"/>
      <c r="R230" s="36">
        <f t="shared" si="208"/>
        <v>0</v>
      </c>
      <c r="S230" s="17"/>
      <c r="T230" s="17"/>
      <c r="U230" s="17"/>
      <c r="V230" s="17"/>
      <c r="W230" s="36">
        <f t="shared" si="209"/>
        <v>0</v>
      </c>
      <c r="X230" s="4"/>
      <c r="Y230" s="4"/>
      <c r="Z230" s="4"/>
    </row>
    <row r="231" ht="12.75" customHeight="1">
      <c r="A231" s="18">
        <v>183.0</v>
      </c>
      <c r="B231" s="16" t="s">
        <v>279</v>
      </c>
      <c r="C231" s="35">
        <f t="shared" si="205"/>
        <v>0</v>
      </c>
      <c r="D231" s="17"/>
      <c r="E231" s="17"/>
      <c r="F231" s="17"/>
      <c r="G231" s="17"/>
      <c r="H231" s="36">
        <f t="shared" si="206"/>
        <v>0</v>
      </c>
      <c r="I231" s="17"/>
      <c r="J231" s="17"/>
      <c r="K231" s="17"/>
      <c r="L231" s="17"/>
      <c r="M231" s="36">
        <f t="shared" si="207"/>
        <v>0</v>
      </c>
      <c r="N231" s="17"/>
      <c r="O231" s="17"/>
      <c r="P231" s="17"/>
      <c r="Q231" s="17"/>
      <c r="R231" s="36">
        <f t="shared" si="208"/>
        <v>0</v>
      </c>
      <c r="S231" s="17"/>
      <c r="T231" s="17"/>
      <c r="U231" s="17"/>
      <c r="V231" s="17"/>
      <c r="W231" s="36">
        <f t="shared" si="209"/>
        <v>0</v>
      </c>
      <c r="X231" s="4"/>
      <c r="Y231" s="4"/>
      <c r="Z231" s="4"/>
    </row>
    <row r="232" ht="12.75" customHeight="1">
      <c r="A232" s="12" t="s">
        <v>280</v>
      </c>
      <c r="B232" s="13" t="s">
        <v>281</v>
      </c>
      <c r="C232" s="14">
        <f t="shared" ref="C232:W232" si="210">C233</f>
        <v>0</v>
      </c>
      <c r="D232" s="14" t="str">
        <f t="shared" si="210"/>
        <v/>
      </c>
      <c r="E232" s="14" t="str">
        <f t="shared" si="210"/>
        <v/>
      </c>
      <c r="F232" s="14" t="str">
        <f t="shared" si="210"/>
        <v/>
      </c>
      <c r="G232" s="14" t="str">
        <f t="shared" si="210"/>
        <v/>
      </c>
      <c r="H232" s="14">
        <f t="shared" si="210"/>
        <v>0</v>
      </c>
      <c r="I232" s="14" t="str">
        <f t="shared" si="210"/>
        <v/>
      </c>
      <c r="J232" s="14" t="str">
        <f t="shared" si="210"/>
        <v/>
      </c>
      <c r="K232" s="14" t="str">
        <f t="shared" si="210"/>
        <v/>
      </c>
      <c r="L232" s="14" t="str">
        <f t="shared" si="210"/>
        <v/>
      </c>
      <c r="M232" s="14">
        <f t="shared" si="210"/>
        <v>0</v>
      </c>
      <c r="N232" s="14" t="str">
        <f t="shared" si="210"/>
        <v/>
      </c>
      <c r="O232" s="14" t="str">
        <f t="shared" si="210"/>
        <v/>
      </c>
      <c r="P232" s="14" t="str">
        <f t="shared" si="210"/>
        <v/>
      </c>
      <c r="Q232" s="14" t="str">
        <f t="shared" si="210"/>
        <v/>
      </c>
      <c r="R232" s="14">
        <f t="shared" si="210"/>
        <v>0</v>
      </c>
      <c r="S232" s="14" t="str">
        <f t="shared" si="210"/>
        <v/>
      </c>
      <c r="T232" s="14" t="str">
        <f t="shared" si="210"/>
        <v/>
      </c>
      <c r="U232" s="14" t="str">
        <f t="shared" si="210"/>
        <v/>
      </c>
      <c r="V232" s="14" t="str">
        <f t="shared" si="210"/>
        <v/>
      </c>
      <c r="W232" s="14">
        <f t="shared" si="210"/>
        <v>0</v>
      </c>
      <c r="X232" s="4"/>
      <c r="Y232" s="4"/>
      <c r="Z232" s="4"/>
    </row>
    <row r="233" ht="12.75" customHeight="1">
      <c r="A233" s="18">
        <v>184.0</v>
      </c>
      <c r="B233" s="16" t="s">
        <v>282</v>
      </c>
      <c r="C233" s="35">
        <f>H233+M233+R233+W233</f>
        <v>0</v>
      </c>
      <c r="D233" s="17"/>
      <c r="E233" s="17"/>
      <c r="F233" s="17"/>
      <c r="G233" s="17"/>
      <c r="H233" s="36">
        <f>SUM(D233:G233)</f>
        <v>0</v>
      </c>
      <c r="I233" s="17"/>
      <c r="J233" s="17"/>
      <c r="K233" s="17"/>
      <c r="L233" s="17"/>
      <c r="M233" s="36">
        <f>SUM(I233:L233)</f>
        <v>0</v>
      </c>
      <c r="N233" s="17"/>
      <c r="O233" s="17"/>
      <c r="P233" s="17"/>
      <c r="Q233" s="17"/>
      <c r="R233" s="36">
        <f>SUM(N233:Q233)</f>
        <v>0</v>
      </c>
      <c r="S233" s="17"/>
      <c r="T233" s="17"/>
      <c r="U233" s="17"/>
      <c r="V233" s="17"/>
      <c r="W233" s="36">
        <f>SUM(S233:V233)</f>
        <v>0</v>
      </c>
      <c r="X233" s="4"/>
      <c r="Y233" s="4"/>
      <c r="Z233" s="4"/>
    </row>
    <row r="234" ht="12.75" customHeight="1">
      <c r="A234" s="12" t="s">
        <v>283</v>
      </c>
      <c r="B234" s="13" t="s">
        <v>228</v>
      </c>
      <c r="C234" s="14">
        <f t="shared" ref="C234:W234" si="211">SUM(C235:C241)</f>
        <v>0.72</v>
      </c>
      <c r="D234" s="14">
        <f t="shared" si="211"/>
        <v>0.18</v>
      </c>
      <c r="E234" s="14">
        <f t="shared" si="211"/>
        <v>0.18</v>
      </c>
      <c r="F234" s="14">
        <f t="shared" si="211"/>
        <v>0.18</v>
      </c>
      <c r="G234" s="14">
        <f t="shared" si="211"/>
        <v>0.18</v>
      </c>
      <c r="H234" s="14">
        <f t="shared" si="211"/>
        <v>0.72</v>
      </c>
      <c r="I234" s="14">
        <f t="shared" si="211"/>
        <v>0</v>
      </c>
      <c r="J234" s="14">
        <f t="shared" si="211"/>
        <v>0</v>
      </c>
      <c r="K234" s="14">
        <f t="shared" si="211"/>
        <v>0</v>
      </c>
      <c r="L234" s="14">
        <f t="shared" si="211"/>
        <v>0</v>
      </c>
      <c r="M234" s="14">
        <f t="shared" si="211"/>
        <v>0</v>
      </c>
      <c r="N234" s="14">
        <f t="shared" si="211"/>
        <v>0</v>
      </c>
      <c r="O234" s="14">
        <f t="shared" si="211"/>
        <v>0</v>
      </c>
      <c r="P234" s="14">
        <f t="shared" si="211"/>
        <v>0</v>
      </c>
      <c r="Q234" s="14">
        <f t="shared" si="211"/>
        <v>0</v>
      </c>
      <c r="R234" s="14">
        <f t="shared" si="211"/>
        <v>0</v>
      </c>
      <c r="S234" s="14">
        <f t="shared" si="211"/>
        <v>0</v>
      </c>
      <c r="T234" s="14">
        <f t="shared" si="211"/>
        <v>0</v>
      </c>
      <c r="U234" s="14">
        <f t="shared" si="211"/>
        <v>0</v>
      </c>
      <c r="V234" s="14">
        <f t="shared" si="211"/>
        <v>0</v>
      </c>
      <c r="W234" s="14">
        <f t="shared" si="211"/>
        <v>0</v>
      </c>
      <c r="X234" s="4"/>
      <c r="Y234" s="4"/>
      <c r="Z234" s="4"/>
    </row>
    <row r="235" ht="12.75" customHeight="1">
      <c r="A235" s="18">
        <v>185.1</v>
      </c>
      <c r="B235" s="16" t="s">
        <v>229</v>
      </c>
      <c r="C235" s="35">
        <f t="shared" ref="C235:C241" si="212">H235+M235+R235+W235</f>
        <v>0</v>
      </c>
      <c r="D235" s="17"/>
      <c r="E235" s="17"/>
      <c r="F235" s="17"/>
      <c r="G235" s="17"/>
      <c r="H235" s="36">
        <f t="shared" ref="H235:H241" si="213">SUM(D235:G235)</f>
        <v>0</v>
      </c>
      <c r="I235" s="17"/>
      <c r="J235" s="17"/>
      <c r="K235" s="17"/>
      <c r="L235" s="17"/>
      <c r="M235" s="36">
        <f t="shared" ref="M235:M241" si="214">SUM(I235:L235)</f>
        <v>0</v>
      </c>
      <c r="N235" s="17"/>
      <c r="O235" s="17"/>
      <c r="P235" s="17"/>
      <c r="Q235" s="17"/>
      <c r="R235" s="36">
        <f t="shared" ref="R235:R241" si="215">SUM(N235:Q235)</f>
        <v>0</v>
      </c>
      <c r="S235" s="17"/>
      <c r="T235" s="17"/>
      <c r="U235" s="17"/>
      <c r="V235" s="17"/>
      <c r="W235" s="36">
        <f t="shared" ref="W235:W241" si="216">SUM(S235:V235)</f>
        <v>0</v>
      </c>
      <c r="X235" s="4"/>
      <c r="Y235" s="4"/>
      <c r="Z235" s="4"/>
    </row>
    <row r="236" ht="12.75" customHeight="1">
      <c r="A236" s="18">
        <v>185.2</v>
      </c>
      <c r="B236" s="16" t="s">
        <v>230</v>
      </c>
      <c r="C236" s="35">
        <f t="shared" si="212"/>
        <v>0</v>
      </c>
      <c r="D236" s="17"/>
      <c r="E236" s="17"/>
      <c r="F236" s="17"/>
      <c r="G236" s="17"/>
      <c r="H236" s="36">
        <f t="shared" si="213"/>
        <v>0</v>
      </c>
      <c r="I236" s="17"/>
      <c r="J236" s="17"/>
      <c r="K236" s="17"/>
      <c r="L236" s="17"/>
      <c r="M236" s="36">
        <f t="shared" si="214"/>
        <v>0</v>
      </c>
      <c r="N236" s="17"/>
      <c r="O236" s="17"/>
      <c r="P236" s="17"/>
      <c r="Q236" s="17"/>
      <c r="R236" s="36">
        <f t="shared" si="215"/>
        <v>0</v>
      </c>
      <c r="S236" s="17"/>
      <c r="T236" s="17"/>
      <c r="U236" s="17"/>
      <c r="V236" s="17"/>
      <c r="W236" s="36">
        <f t="shared" si="216"/>
        <v>0</v>
      </c>
      <c r="X236" s="4"/>
      <c r="Y236" s="4"/>
      <c r="Z236" s="4"/>
    </row>
    <row r="237" ht="12.75" customHeight="1">
      <c r="A237" s="18">
        <v>186.0</v>
      </c>
      <c r="B237" s="16" t="s">
        <v>284</v>
      </c>
      <c r="C237" s="35">
        <f t="shared" si="212"/>
        <v>0.72</v>
      </c>
      <c r="D237" s="29">
        <f t="shared" ref="D237:G237" si="217">0.015*4*3</f>
        <v>0.18</v>
      </c>
      <c r="E237" s="29">
        <f t="shared" si="217"/>
        <v>0.18</v>
      </c>
      <c r="F237" s="29">
        <f t="shared" si="217"/>
        <v>0.18</v>
      </c>
      <c r="G237" s="29">
        <f t="shared" si="217"/>
        <v>0.18</v>
      </c>
      <c r="H237" s="36">
        <f t="shared" si="213"/>
        <v>0.72</v>
      </c>
      <c r="I237" s="17"/>
      <c r="J237" s="17"/>
      <c r="K237" s="17"/>
      <c r="L237" s="17"/>
      <c r="M237" s="36">
        <f t="shared" si="214"/>
        <v>0</v>
      </c>
      <c r="N237" s="17"/>
      <c r="O237" s="17"/>
      <c r="P237" s="17"/>
      <c r="Q237" s="17"/>
      <c r="R237" s="36">
        <f t="shared" si="215"/>
        <v>0</v>
      </c>
      <c r="S237" s="17"/>
      <c r="T237" s="17"/>
      <c r="U237" s="17"/>
      <c r="V237" s="17"/>
      <c r="W237" s="36">
        <f t="shared" si="216"/>
        <v>0</v>
      </c>
      <c r="X237" s="4"/>
      <c r="Y237" s="4"/>
      <c r="Z237" s="4"/>
    </row>
    <row r="238" ht="12.75" customHeight="1">
      <c r="A238" s="18">
        <v>187.0</v>
      </c>
      <c r="B238" s="16" t="s">
        <v>285</v>
      </c>
      <c r="C238" s="35">
        <f t="shared" si="212"/>
        <v>0</v>
      </c>
      <c r="D238" s="17"/>
      <c r="E238" s="17"/>
      <c r="F238" s="17"/>
      <c r="G238" s="17"/>
      <c r="H238" s="36">
        <f t="shared" si="213"/>
        <v>0</v>
      </c>
      <c r="I238" s="17"/>
      <c r="J238" s="17"/>
      <c r="K238" s="17"/>
      <c r="L238" s="17"/>
      <c r="M238" s="36">
        <f t="shared" si="214"/>
        <v>0</v>
      </c>
      <c r="N238" s="17"/>
      <c r="O238" s="17"/>
      <c r="P238" s="17"/>
      <c r="Q238" s="17"/>
      <c r="R238" s="36">
        <f t="shared" si="215"/>
        <v>0</v>
      </c>
      <c r="S238" s="17"/>
      <c r="T238" s="17"/>
      <c r="U238" s="17"/>
      <c r="V238" s="17"/>
      <c r="W238" s="36">
        <f t="shared" si="216"/>
        <v>0</v>
      </c>
      <c r="X238" s="4"/>
      <c r="Y238" s="4"/>
      <c r="Z238" s="4"/>
    </row>
    <row r="239" ht="12.75" customHeight="1">
      <c r="A239" s="18">
        <v>188.0</v>
      </c>
      <c r="B239" s="16" t="s">
        <v>232</v>
      </c>
      <c r="C239" s="35">
        <f t="shared" si="212"/>
        <v>0</v>
      </c>
      <c r="D239" s="17"/>
      <c r="E239" s="17"/>
      <c r="F239" s="17"/>
      <c r="G239" s="17"/>
      <c r="H239" s="36">
        <f t="shared" si="213"/>
        <v>0</v>
      </c>
      <c r="I239" s="17"/>
      <c r="J239" s="17"/>
      <c r="K239" s="17"/>
      <c r="L239" s="17"/>
      <c r="M239" s="36">
        <f t="shared" si="214"/>
        <v>0</v>
      </c>
      <c r="N239" s="17"/>
      <c r="O239" s="17"/>
      <c r="P239" s="17"/>
      <c r="Q239" s="17"/>
      <c r="R239" s="36">
        <f t="shared" si="215"/>
        <v>0</v>
      </c>
      <c r="S239" s="17"/>
      <c r="T239" s="17"/>
      <c r="U239" s="17"/>
      <c r="V239" s="17"/>
      <c r="W239" s="36">
        <f t="shared" si="216"/>
        <v>0</v>
      </c>
      <c r="X239" s="4"/>
      <c r="Y239" s="4"/>
      <c r="Z239" s="4"/>
    </row>
    <row r="240" ht="12.75" customHeight="1">
      <c r="A240" s="18">
        <v>189.0</v>
      </c>
      <c r="B240" s="16" t="s">
        <v>233</v>
      </c>
      <c r="C240" s="35">
        <f t="shared" si="212"/>
        <v>0</v>
      </c>
      <c r="D240" s="17"/>
      <c r="E240" s="17"/>
      <c r="F240" s="17"/>
      <c r="G240" s="17"/>
      <c r="H240" s="36">
        <f t="shared" si="213"/>
        <v>0</v>
      </c>
      <c r="I240" s="17"/>
      <c r="J240" s="17"/>
      <c r="K240" s="17"/>
      <c r="L240" s="17"/>
      <c r="M240" s="36">
        <f t="shared" si="214"/>
        <v>0</v>
      </c>
      <c r="N240" s="17"/>
      <c r="O240" s="17"/>
      <c r="P240" s="17"/>
      <c r="Q240" s="17"/>
      <c r="R240" s="36">
        <f t="shared" si="215"/>
        <v>0</v>
      </c>
      <c r="S240" s="17"/>
      <c r="T240" s="17"/>
      <c r="U240" s="17"/>
      <c r="V240" s="17"/>
      <c r="W240" s="36">
        <f t="shared" si="216"/>
        <v>0</v>
      </c>
      <c r="X240" s="4"/>
      <c r="Y240" s="4"/>
      <c r="Z240" s="4"/>
    </row>
    <row r="241" ht="12.75" customHeight="1">
      <c r="A241" s="18">
        <v>190.0</v>
      </c>
      <c r="B241" s="16" t="s">
        <v>286</v>
      </c>
      <c r="C241" s="35">
        <f t="shared" si="212"/>
        <v>0</v>
      </c>
      <c r="D241" s="17"/>
      <c r="E241" s="17"/>
      <c r="F241" s="17"/>
      <c r="G241" s="17"/>
      <c r="H241" s="36">
        <f t="shared" si="213"/>
        <v>0</v>
      </c>
      <c r="I241" s="17"/>
      <c r="J241" s="17"/>
      <c r="K241" s="17"/>
      <c r="L241" s="17"/>
      <c r="M241" s="36">
        <f t="shared" si="214"/>
        <v>0</v>
      </c>
      <c r="N241" s="17"/>
      <c r="O241" s="17"/>
      <c r="P241" s="17"/>
      <c r="Q241" s="17"/>
      <c r="R241" s="36">
        <f t="shared" si="215"/>
        <v>0</v>
      </c>
      <c r="S241" s="17"/>
      <c r="T241" s="17"/>
      <c r="U241" s="17"/>
      <c r="V241" s="17"/>
      <c r="W241" s="36">
        <f t="shared" si="216"/>
        <v>0</v>
      </c>
      <c r="X241" s="4"/>
      <c r="Y241" s="4"/>
      <c r="Z241" s="4"/>
    </row>
    <row r="242" ht="12.75" customHeight="1">
      <c r="A242" s="12" t="s">
        <v>287</v>
      </c>
      <c r="B242" s="13" t="s">
        <v>288</v>
      </c>
      <c r="C242" s="14">
        <f t="shared" ref="C242:W242" si="218">SUM(C243:C244)</f>
        <v>0</v>
      </c>
      <c r="D242" s="14">
        <f t="shared" si="218"/>
        <v>0</v>
      </c>
      <c r="E242" s="14">
        <f t="shared" si="218"/>
        <v>0</v>
      </c>
      <c r="F242" s="14">
        <f t="shared" si="218"/>
        <v>0</v>
      </c>
      <c r="G242" s="14">
        <f t="shared" si="218"/>
        <v>0</v>
      </c>
      <c r="H242" s="14">
        <f t="shared" si="218"/>
        <v>0</v>
      </c>
      <c r="I242" s="14">
        <f t="shared" si="218"/>
        <v>0</v>
      </c>
      <c r="J242" s="14">
        <f t="shared" si="218"/>
        <v>0</v>
      </c>
      <c r="K242" s="14">
        <f t="shared" si="218"/>
        <v>0</v>
      </c>
      <c r="L242" s="14">
        <f t="shared" si="218"/>
        <v>0</v>
      </c>
      <c r="M242" s="14">
        <f t="shared" si="218"/>
        <v>0</v>
      </c>
      <c r="N242" s="14">
        <f t="shared" si="218"/>
        <v>0</v>
      </c>
      <c r="O242" s="14">
        <f t="shared" si="218"/>
        <v>0</v>
      </c>
      <c r="P242" s="14">
        <f t="shared" si="218"/>
        <v>0</v>
      </c>
      <c r="Q242" s="14">
        <f t="shared" si="218"/>
        <v>0</v>
      </c>
      <c r="R242" s="14">
        <f t="shared" si="218"/>
        <v>0</v>
      </c>
      <c r="S242" s="14">
        <f t="shared" si="218"/>
        <v>0</v>
      </c>
      <c r="T242" s="14">
        <f t="shared" si="218"/>
        <v>0</v>
      </c>
      <c r="U242" s="14">
        <f t="shared" si="218"/>
        <v>0</v>
      </c>
      <c r="V242" s="14">
        <f t="shared" si="218"/>
        <v>0</v>
      </c>
      <c r="W242" s="14">
        <f t="shared" si="218"/>
        <v>0</v>
      </c>
      <c r="X242" s="4"/>
      <c r="Y242" s="4"/>
      <c r="Z242" s="4"/>
    </row>
    <row r="243" ht="12.75" customHeight="1">
      <c r="A243" s="18">
        <v>191.0</v>
      </c>
      <c r="B243" s="16" t="s">
        <v>289</v>
      </c>
      <c r="C243" s="35">
        <f t="shared" ref="C243:C244" si="219">H243+M243+R243+W243</f>
        <v>0</v>
      </c>
      <c r="D243" s="17"/>
      <c r="E243" s="17"/>
      <c r="F243" s="17"/>
      <c r="G243" s="17"/>
      <c r="H243" s="36">
        <f t="shared" ref="H243:H244" si="220">SUM(D243:G243)</f>
        <v>0</v>
      </c>
      <c r="I243" s="17"/>
      <c r="J243" s="17"/>
      <c r="K243" s="17"/>
      <c r="L243" s="17"/>
      <c r="M243" s="36">
        <f t="shared" ref="M243:M244" si="221">SUM(I243:L243)</f>
        <v>0</v>
      </c>
      <c r="N243" s="17"/>
      <c r="O243" s="17"/>
      <c r="P243" s="17"/>
      <c r="Q243" s="17"/>
      <c r="R243" s="36">
        <f t="shared" ref="R243:R244" si="222">SUM(N243:Q243)</f>
        <v>0</v>
      </c>
      <c r="S243" s="17"/>
      <c r="T243" s="17"/>
      <c r="U243" s="17"/>
      <c r="V243" s="17"/>
      <c r="W243" s="36">
        <f t="shared" ref="W243:W244" si="223">SUM(S243:V243)</f>
        <v>0</v>
      </c>
      <c r="X243" s="4"/>
      <c r="Y243" s="4"/>
      <c r="Z243" s="4"/>
    </row>
    <row r="244" ht="12.75" customHeight="1">
      <c r="A244" s="18">
        <v>192.0</v>
      </c>
      <c r="B244" s="16" t="s">
        <v>290</v>
      </c>
      <c r="C244" s="35">
        <f t="shared" si="219"/>
        <v>0</v>
      </c>
      <c r="D244" s="17"/>
      <c r="E244" s="17"/>
      <c r="F244" s="17"/>
      <c r="G244" s="17"/>
      <c r="H244" s="36">
        <f t="shared" si="220"/>
        <v>0</v>
      </c>
      <c r="I244" s="17"/>
      <c r="J244" s="17"/>
      <c r="K244" s="17"/>
      <c r="L244" s="17"/>
      <c r="M244" s="36">
        <f t="shared" si="221"/>
        <v>0</v>
      </c>
      <c r="N244" s="17"/>
      <c r="O244" s="17"/>
      <c r="P244" s="17"/>
      <c r="Q244" s="17"/>
      <c r="R244" s="36">
        <f t="shared" si="222"/>
        <v>0</v>
      </c>
      <c r="S244" s="17"/>
      <c r="T244" s="17"/>
      <c r="U244" s="17"/>
      <c r="V244" s="17"/>
      <c r="W244" s="36">
        <f t="shared" si="223"/>
        <v>0</v>
      </c>
      <c r="X244" s="4"/>
      <c r="Y244" s="4"/>
      <c r="Z244" s="4"/>
    </row>
    <row r="245" ht="12.75" customHeight="1">
      <c r="A245" s="12" t="s">
        <v>291</v>
      </c>
      <c r="B245" s="13" t="s">
        <v>235</v>
      </c>
      <c r="C245" s="14">
        <f t="shared" ref="C245:W245" si="224">SUM(C246:C248)</f>
        <v>0</v>
      </c>
      <c r="D245" s="14">
        <f t="shared" si="224"/>
        <v>0</v>
      </c>
      <c r="E245" s="14">
        <f t="shared" si="224"/>
        <v>0</v>
      </c>
      <c r="F245" s="14">
        <f t="shared" si="224"/>
        <v>0</v>
      </c>
      <c r="G245" s="14">
        <f t="shared" si="224"/>
        <v>0</v>
      </c>
      <c r="H245" s="14">
        <f t="shared" si="224"/>
        <v>0</v>
      </c>
      <c r="I245" s="14">
        <f t="shared" si="224"/>
        <v>0</v>
      </c>
      <c r="J245" s="14">
        <f t="shared" si="224"/>
        <v>0</v>
      </c>
      <c r="K245" s="14">
        <f t="shared" si="224"/>
        <v>0</v>
      </c>
      <c r="L245" s="14">
        <f t="shared" si="224"/>
        <v>0</v>
      </c>
      <c r="M245" s="14">
        <f t="shared" si="224"/>
        <v>0</v>
      </c>
      <c r="N245" s="14">
        <f t="shared" si="224"/>
        <v>0</v>
      </c>
      <c r="O245" s="14">
        <f t="shared" si="224"/>
        <v>0</v>
      </c>
      <c r="P245" s="14">
        <f t="shared" si="224"/>
        <v>0</v>
      </c>
      <c r="Q245" s="14">
        <f t="shared" si="224"/>
        <v>0</v>
      </c>
      <c r="R245" s="14">
        <f t="shared" si="224"/>
        <v>0</v>
      </c>
      <c r="S245" s="14">
        <f t="shared" si="224"/>
        <v>0</v>
      </c>
      <c r="T245" s="14">
        <f t="shared" si="224"/>
        <v>0</v>
      </c>
      <c r="U245" s="14">
        <f t="shared" si="224"/>
        <v>0</v>
      </c>
      <c r="V245" s="14">
        <f t="shared" si="224"/>
        <v>0</v>
      </c>
      <c r="W245" s="14">
        <f t="shared" si="224"/>
        <v>0</v>
      </c>
      <c r="X245" s="4"/>
      <c r="Y245" s="4"/>
      <c r="Z245" s="4"/>
    </row>
    <row r="246" ht="12.75" customHeight="1">
      <c r="A246" s="18">
        <v>193.0</v>
      </c>
      <c r="B246" s="16" t="s">
        <v>292</v>
      </c>
      <c r="C246" s="35">
        <f t="shared" ref="C246:C248" si="225">H246+M246+R246+W246</f>
        <v>0</v>
      </c>
      <c r="D246" s="17"/>
      <c r="E246" s="17"/>
      <c r="F246" s="17"/>
      <c r="G246" s="17"/>
      <c r="H246" s="36">
        <f t="shared" ref="H246:H248" si="226">SUM(D246:G246)</f>
        <v>0</v>
      </c>
      <c r="I246" s="17"/>
      <c r="J246" s="17"/>
      <c r="K246" s="17"/>
      <c r="L246" s="17"/>
      <c r="M246" s="36">
        <f t="shared" ref="M246:M248" si="227">SUM(I246:L246)</f>
        <v>0</v>
      </c>
      <c r="N246" s="17"/>
      <c r="O246" s="17"/>
      <c r="P246" s="17"/>
      <c r="Q246" s="17"/>
      <c r="R246" s="36">
        <f t="shared" ref="R246:R248" si="228">SUM(N246:Q246)</f>
        <v>0</v>
      </c>
      <c r="S246" s="17"/>
      <c r="T246" s="17"/>
      <c r="U246" s="17"/>
      <c r="V246" s="17"/>
      <c r="W246" s="36">
        <f t="shared" ref="W246:W248" si="229">SUM(S246:V246)</f>
        <v>0</v>
      </c>
      <c r="X246" s="4"/>
      <c r="Y246" s="4"/>
      <c r="Z246" s="4"/>
    </row>
    <row r="247" ht="12.75" customHeight="1">
      <c r="A247" s="18">
        <v>194.1</v>
      </c>
      <c r="B247" s="16" t="s">
        <v>236</v>
      </c>
      <c r="C247" s="35">
        <f t="shared" si="225"/>
        <v>0</v>
      </c>
      <c r="D247" s="17"/>
      <c r="E247" s="17"/>
      <c r="F247" s="17"/>
      <c r="G247" s="17"/>
      <c r="H247" s="36">
        <f t="shared" si="226"/>
        <v>0</v>
      </c>
      <c r="I247" s="17"/>
      <c r="J247" s="17"/>
      <c r="K247" s="17"/>
      <c r="L247" s="17"/>
      <c r="M247" s="36">
        <f t="shared" si="227"/>
        <v>0</v>
      </c>
      <c r="N247" s="17"/>
      <c r="O247" s="17"/>
      <c r="P247" s="17"/>
      <c r="Q247" s="17"/>
      <c r="R247" s="36">
        <f t="shared" si="228"/>
        <v>0</v>
      </c>
      <c r="S247" s="17"/>
      <c r="T247" s="17"/>
      <c r="U247" s="17"/>
      <c r="V247" s="17"/>
      <c r="W247" s="36">
        <f t="shared" si="229"/>
        <v>0</v>
      </c>
      <c r="X247" s="4"/>
      <c r="Y247" s="4"/>
      <c r="Z247" s="4"/>
    </row>
    <row r="248" ht="12.75" customHeight="1">
      <c r="A248" s="18">
        <v>194.2</v>
      </c>
      <c r="B248" s="16" t="s">
        <v>293</v>
      </c>
      <c r="C248" s="35">
        <f t="shared" si="225"/>
        <v>0</v>
      </c>
      <c r="D248" s="17"/>
      <c r="E248" s="17"/>
      <c r="F248" s="17"/>
      <c r="G248" s="17"/>
      <c r="H248" s="36">
        <f t="shared" si="226"/>
        <v>0</v>
      </c>
      <c r="I248" s="17"/>
      <c r="J248" s="17"/>
      <c r="K248" s="17"/>
      <c r="L248" s="17"/>
      <c r="M248" s="36">
        <f t="shared" si="227"/>
        <v>0</v>
      </c>
      <c r="N248" s="17"/>
      <c r="O248" s="17"/>
      <c r="P248" s="17"/>
      <c r="Q248" s="17"/>
      <c r="R248" s="36">
        <f t="shared" si="228"/>
        <v>0</v>
      </c>
      <c r="S248" s="17"/>
      <c r="T248" s="17"/>
      <c r="U248" s="17"/>
      <c r="V248" s="17"/>
      <c r="W248" s="36">
        <f t="shared" si="229"/>
        <v>0</v>
      </c>
      <c r="X248" s="4"/>
      <c r="Y248" s="4"/>
      <c r="Z248" s="4"/>
    </row>
    <row r="249" ht="12.75" customHeight="1">
      <c r="A249" s="12" t="s">
        <v>294</v>
      </c>
      <c r="B249" s="13" t="s">
        <v>295</v>
      </c>
      <c r="C249" s="14">
        <f t="shared" ref="C249:W249" si="230">SUM(C250:C252)</f>
        <v>1.68</v>
      </c>
      <c r="D249" s="14">
        <f t="shared" si="230"/>
        <v>1.68</v>
      </c>
      <c r="E249" s="14">
        <f t="shared" si="230"/>
        <v>0</v>
      </c>
      <c r="F249" s="14">
        <f t="shared" si="230"/>
        <v>0</v>
      </c>
      <c r="G249" s="14">
        <f t="shared" si="230"/>
        <v>0</v>
      </c>
      <c r="H249" s="14">
        <f t="shared" si="230"/>
        <v>1.68</v>
      </c>
      <c r="I249" s="14">
        <f t="shared" si="230"/>
        <v>0</v>
      </c>
      <c r="J249" s="14">
        <f t="shared" si="230"/>
        <v>0</v>
      </c>
      <c r="K249" s="14">
        <f t="shared" si="230"/>
        <v>0</v>
      </c>
      <c r="L249" s="14">
        <f t="shared" si="230"/>
        <v>0</v>
      </c>
      <c r="M249" s="14">
        <f t="shared" si="230"/>
        <v>0</v>
      </c>
      <c r="N249" s="14">
        <f t="shared" si="230"/>
        <v>0</v>
      </c>
      <c r="O249" s="14">
        <f t="shared" si="230"/>
        <v>0</v>
      </c>
      <c r="P249" s="14">
        <f t="shared" si="230"/>
        <v>0</v>
      </c>
      <c r="Q249" s="14">
        <f t="shared" si="230"/>
        <v>0</v>
      </c>
      <c r="R249" s="14">
        <f t="shared" si="230"/>
        <v>0</v>
      </c>
      <c r="S249" s="14">
        <f t="shared" si="230"/>
        <v>0</v>
      </c>
      <c r="T249" s="14">
        <f t="shared" si="230"/>
        <v>0</v>
      </c>
      <c r="U249" s="14">
        <f t="shared" si="230"/>
        <v>0</v>
      </c>
      <c r="V249" s="14">
        <f t="shared" si="230"/>
        <v>0</v>
      </c>
      <c r="W249" s="14">
        <f t="shared" si="230"/>
        <v>0</v>
      </c>
      <c r="X249" s="4"/>
      <c r="Y249" s="4"/>
      <c r="Z249" s="4"/>
    </row>
    <row r="250" ht="12.75" customHeight="1">
      <c r="A250" s="18">
        <v>195.0</v>
      </c>
      <c r="B250" s="16" t="s">
        <v>296</v>
      </c>
      <c r="C250" s="35">
        <f t="shared" ref="C250:C254" si="231">H250+M250+R250+W250</f>
        <v>1.68</v>
      </c>
      <c r="D250" s="19">
        <v>1.68</v>
      </c>
      <c r="E250" s="17"/>
      <c r="F250" s="17"/>
      <c r="G250" s="17"/>
      <c r="H250" s="36">
        <f t="shared" ref="H250:H254" si="232">SUM(D250:G250)</f>
        <v>1.68</v>
      </c>
      <c r="I250" s="17"/>
      <c r="J250" s="17"/>
      <c r="K250" s="17"/>
      <c r="L250" s="17"/>
      <c r="M250" s="36">
        <f t="shared" ref="M250:M254" si="233">SUM(I250:L250)</f>
        <v>0</v>
      </c>
      <c r="N250" s="17"/>
      <c r="O250" s="17"/>
      <c r="P250" s="17"/>
      <c r="Q250" s="17"/>
      <c r="R250" s="36">
        <f t="shared" ref="R250:R254" si="234">SUM(N250:Q250)</f>
        <v>0</v>
      </c>
      <c r="S250" s="17"/>
      <c r="T250" s="17"/>
      <c r="U250" s="17"/>
      <c r="V250" s="17"/>
      <c r="W250" s="36">
        <f t="shared" ref="W250:W254" si="235">SUM(S250:V250)</f>
        <v>0</v>
      </c>
      <c r="X250" s="4"/>
      <c r="Y250" s="4"/>
      <c r="Z250" s="4"/>
    </row>
    <row r="251" ht="12.75" customHeight="1">
      <c r="A251" s="18">
        <v>196.0</v>
      </c>
      <c r="B251" s="16" t="s">
        <v>297</v>
      </c>
      <c r="C251" s="35">
        <f t="shared" si="231"/>
        <v>0</v>
      </c>
      <c r="D251" s="17"/>
      <c r="E251" s="17"/>
      <c r="F251" s="17"/>
      <c r="G251" s="17"/>
      <c r="H251" s="36">
        <f t="shared" si="232"/>
        <v>0</v>
      </c>
      <c r="I251" s="17"/>
      <c r="J251" s="17"/>
      <c r="K251" s="17"/>
      <c r="L251" s="17"/>
      <c r="M251" s="36">
        <f t="shared" si="233"/>
        <v>0</v>
      </c>
      <c r="N251" s="17"/>
      <c r="O251" s="17"/>
      <c r="P251" s="17"/>
      <c r="Q251" s="17"/>
      <c r="R251" s="36">
        <f t="shared" si="234"/>
        <v>0</v>
      </c>
      <c r="S251" s="17"/>
      <c r="T251" s="17"/>
      <c r="U251" s="17"/>
      <c r="V251" s="17"/>
      <c r="W251" s="36">
        <f t="shared" si="235"/>
        <v>0</v>
      </c>
      <c r="X251" s="4"/>
      <c r="Y251" s="4"/>
      <c r="Z251" s="4"/>
    </row>
    <row r="252" ht="12.75" customHeight="1">
      <c r="A252" s="18">
        <v>197.0</v>
      </c>
      <c r="B252" s="16" t="s">
        <v>298</v>
      </c>
      <c r="C252" s="35">
        <f t="shared" si="231"/>
        <v>0</v>
      </c>
      <c r="D252" s="17"/>
      <c r="E252" s="17"/>
      <c r="F252" s="17"/>
      <c r="G252" s="17"/>
      <c r="H252" s="36">
        <f t="shared" si="232"/>
        <v>0</v>
      </c>
      <c r="I252" s="17"/>
      <c r="J252" s="17"/>
      <c r="K252" s="17"/>
      <c r="L252" s="17"/>
      <c r="M252" s="36">
        <f t="shared" si="233"/>
        <v>0</v>
      </c>
      <c r="N252" s="17"/>
      <c r="O252" s="17"/>
      <c r="P252" s="17"/>
      <c r="Q252" s="17"/>
      <c r="R252" s="36">
        <f t="shared" si="234"/>
        <v>0</v>
      </c>
      <c r="S252" s="17"/>
      <c r="T252" s="17"/>
      <c r="U252" s="17"/>
      <c r="V252" s="17"/>
      <c r="W252" s="36">
        <f t="shared" si="235"/>
        <v>0</v>
      </c>
      <c r="X252" s="4"/>
      <c r="Y252" s="4"/>
      <c r="Z252" s="4"/>
    </row>
    <row r="253" ht="12.75" customHeight="1">
      <c r="A253" s="12">
        <v>198.0</v>
      </c>
      <c r="B253" s="13" t="s">
        <v>239</v>
      </c>
      <c r="C253" s="14">
        <f t="shared" si="231"/>
        <v>0</v>
      </c>
      <c r="D253" s="14"/>
      <c r="E253" s="14"/>
      <c r="F253" s="14"/>
      <c r="G253" s="14"/>
      <c r="H253" s="14">
        <f t="shared" si="232"/>
        <v>0</v>
      </c>
      <c r="I253" s="14"/>
      <c r="J253" s="14"/>
      <c r="K253" s="14"/>
      <c r="L253" s="14"/>
      <c r="M253" s="14">
        <f t="shared" si="233"/>
        <v>0</v>
      </c>
      <c r="N253" s="14"/>
      <c r="O253" s="14"/>
      <c r="P253" s="14"/>
      <c r="Q253" s="14"/>
      <c r="R253" s="14">
        <f t="shared" si="234"/>
        <v>0</v>
      </c>
      <c r="S253" s="14"/>
      <c r="T253" s="14"/>
      <c r="U253" s="14"/>
      <c r="V253" s="14"/>
      <c r="W253" s="14">
        <f t="shared" si="235"/>
        <v>0</v>
      </c>
      <c r="X253" s="4"/>
      <c r="Y253" s="4"/>
      <c r="Z253" s="4"/>
    </row>
    <row r="254" ht="12.75" customHeight="1">
      <c r="A254" s="12">
        <v>199.0</v>
      </c>
      <c r="B254" s="13" t="s">
        <v>240</v>
      </c>
      <c r="C254" s="14">
        <f t="shared" si="231"/>
        <v>0</v>
      </c>
      <c r="D254" s="14"/>
      <c r="E254" s="14"/>
      <c r="F254" s="14"/>
      <c r="G254" s="14"/>
      <c r="H254" s="14">
        <f t="shared" si="232"/>
        <v>0</v>
      </c>
      <c r="I254" s="14"/>
      <c r="J254" s="14"/>
      <c r="K254" s="14"/>
      <c r="L254" s="14"/>
      <c r="M254" s="14">
        <f t="shared" si="233"/>
        <v>0</v>
      </c>
      <c r="N254" s="14"/>
      <c r="O254" s="14"/>
      <c r="P254" s="14"/>
      <c r="Q254" s="14"/>
      <c r="R254" s="14">
        <f t="shared" si="234"/>
        <v>0</v>
      </c>
      <c r="S254" s="14"/>
      <c r="T254" s="14"/>
      <c r="U254" s="14"/>
      <c r="V254" s="14"/>
      <c r="W254" s="14">
        <f t="shared" si="235"/>
        <v>0</v>
      </c>
      <c r="X254" s="4"/>
      <c r="Y254" s="4"/>
      <c r="Z254" s="4"/>
    </row>
    <row r="255" ht="12.75" customHeight="1">
      <c r="A255" s="6" t="s">
        <v>299</v>
      </c>
      <c r="B255" s="7" t="s">
        <v>300</v>
      </c>
      <c r="C255" s="8">
        <f t="shared" ref="C255:W255" si="236">+SUM(C256:C262)</f>
        <v>0</v>
      </c>
      <c r="D255" s="8">
        <f t="shared" si="236"/>
        <v>0</v>
      </c>
      <c r="E255" s="8">
        <f t="shared" si="236"/>
        <v>0</v>
      </c>
      <c r="F255" s="8">
        <f t="shared" si="236"/>
        <v>0</v>
      </c>
      <c r="G255" s="8">
        <f t="shared" si="236"/>
        <v>0</v>
      </c>
      <c r="H255" s="8">
        <f t="shared" si="236"/>
        <v>0</v>
      </c>
      <c r="I255" s="8">
        <f t="shared" si="236"/>
        <v>0</v>
      </c>
      <c r="J255" s="8">
        <f t="shared" si="236"/>
        <v>0</v>
      </c>
      <c r="K255" s="8">
        <f t="shared" si="236"/>
        <v>0</v>
      </c>
      <c r="L255" s="8">
        <f t="shared" si="236"/>
        <v>0</v>
      </c>
      <c r="M255" s="8">
        <f t="shared" si="236"/>
        <v>0</v>
      </c>
      <c r="N255" s="8">
        <f t="shared" si="236"/>
        <v>0</v>
      </c>
      <c r="O255" s="8">
        <f t="shared" si="236"/>
        <v>0</v>
      </c>
      <c r="P255" s="8">
        <f t="shared" si="236"/>
        <v>0</v>
      </c>
      <c r="Q255" s="8">
        <f t="shared" si="236"/>
        <v>0</v>
      </c>
      <c r="R255" s="8">
        <f t="shared" si="236"/>
        <v>0</v>
      </c>
      <c r="S255" s="8">
        <f t="shared" si="236"/>
        <v>0</v>
      </c>
      <c r="T255" s="8">
        <f t="shared" si="236"/>
        <v>0</v>
      </c>
      <c r="U255" s="8">
        <f t="shared" si="236"/>
        <v>0</v>
      </c>
      <c r="V255" s="8">
        <f t="shared" si="236"/>
        <v>0</v>
      </c>
      <c r="W255" s="8">
        <f t="shared" si="236"/>
        <v>0</v>
      </c>
      <c r="X255" s="4"/>
      <c r="Y255" s="4"/>
      <c r="Z255" s="4"/>
    </row>
    <row r="256" ht="12.75" customHeight="1">
      <c r="A256" s="18">
        <v>1.0</v>
      </c>
      <c r="B256" s="16" t="s">
        <v>301</v>
      </c>
      <c r="C256" s="35">
        <f t="shared" ref="C256:C262" si="237">H256+M256+R256+W256</f>
        <v>0</v>
      </c>
      <c r="D256" s="17"/>
      <c r="E256" s="17"/>
      <c r="F256" s="17"/>
      <c r="G256" s="17"/>
      <c r="H256" s="36">
        <f t="shared" ref="H256:H262" si="238">SUM(D256:G256)</f>
        <v>0</v>
      </c>
      <c r="I256" s="17"/>
      <c r="J256" s="17"/>
      <c r="K256" s="17"/>
      <c r="L256" s="17"/>
      <c r="M256" s="36">
        <f t="shared" ref="M256:M262" si="239">SUM(I256:L256)</f>
        <v>0</v>
      </c>
      <c r="N256" s="17"/>
      <c r="O256" s="17"/>
      <c r="P256" s="17"/>
      <c r="Q256" s="17"/>
      <c r="R256" s="36">
        <f t="shared" ref="R256:R262" si="240">SUM(N256:Q256)</f>
        <v>0</v>
      </c>
      <c r="S256" s="17"/>
      <c r="T256" s="17"/>
      <c r="U256" s="17"/>
      <c r="V256" s="17"/>
      <c r="W256" s="36">
        <f t="shared" ref="W256:W262" si="241">SUM(S256:V256)</f>
        <v>0</v>
      </c>
      <c r="X256" s="4"/>
      <c r="Y256" s="4"/>
      <c r="Z256" s="4"/>
    </row>
    <row r="257" ht="12.75" customHeight="1">
      <c r="A257" s="18">
        <v>2.0</v>
      </c>
      <c r="B257" s="16" t="s">
        <v>302</v>
      </c>
      <c r="C257" s="35">
        <f t="shared" si="237"/>
        <v>0</v>
      </c>
      <c r="D257" s="17"/>
      <c r="E257" s="17"/>
      <c r="F257" s="17"/>
      <c r="G257" s="17"/>
      <c r="H257" s="36">
        <f t="shared" si="238"/>
        <v>0</v>
      </c>
      <c r="I257" s="17"/>
      <c r="J257" s="17"/>
      <c r="K257" s="17"/>
      <c r="L257" s="17"/>
      <c r="M257" s="36">
        <f t="shared" si="239"/>
        <v>0</v>
      </c>
      <c r="N257" s="17"/>
      <c r="O257" s="17"/>
      <c r="P257" s="17"/>
      <c r="Q257" s="17"/>
      <c r="R257" s="36">
        <f t="shared" si="240"/>
        <v>0</v>
      </c>
      <c r="S257" s="17"/>
      <c r="T257" s="17"/>
      <c r="U257" s="17"/>
      <c r="V257" s="17"/>
      <c r="W257" s="36">
        <f t="shared" si="241"/>
        <v>0</v>
      </c>
      <c r="X257" s="4"/>
      <c r="Y257" s="4"/>
      <c r="Z257" s="4"/>
    </row>
    <row r="258" ht="12.75" customHeight="1">
      <c r="A258" s="18">
        <v>3.0</v>
      </c>
      <c r="B258" s="16" t="s">
        <v>303</v>
      </c>
      <c r="C258" s="35">
        <f t="shared" si="237"/>
        <v>0</v>
      </c>
      <c r="D258" s="17"/>
      <c r="E258" s="17"/>
      <c r="F258" s="17"/>
      <c r="G258" s="17"/>
      <c r="H258" s="36">
        <f t="shared" si="238"/>
        <v>0</v>
      </c>
      <c r="I258" s="17"/>
      <c r="J258" s="17"/>
      <c r="K258" s="17"/>
      <c r="L258" s="17"/>
      <c r="M258" s="36">
        <f t="shared" si="239"/>
        <v>0</v>
      </c>
      <c r="N258" s="17"/>
      <c r="O258" s="17"/>
      <c r="P258" s="17"/>
      <c r="Q258" s="17"/>
      <c r="R258" s="36">
        <f t="shared" si="240"/>
        <v>0</v>
      </c>
      <c r="S258" s="17"/>
      <c r="T258" s="17"/>
      <c r="U258" s="17"/>
      <c r="V258" s="17"/>
      <c r="W258" s="36">
        <f t="shared" si="241"/>
        <v>0</v>
      </c>
      <c r="X258" s="4"/>
      <c r="Y258" s="4"/>
      <c r="Z258" s="4"/>
    </row>
    <row r="259" ht="12.75" customHeight="1">
      <c r="A259" s="18">
        <v>4.0</v>
      </c>
      <c r="B259" s="16" t="s">
        <v>304</v>
      </c>
      <c r="C259" s="35">
        <f t="shared" si="237"/>
        <v>0</v>
      </c>
      <c r="D259" s="17"/>
      <c r="E259" s="17"/>
      <c r="F259" s="17"/>
      <c r="G259" s="17"/>
      <c r="H259" s="36">
        <f t="shared" si="238"/>
        <v>0</v>
      </c>
      <c r="I259" s="17"/>
      <c r="J259" s="17"/>
      <c r="K259" s="17"/>
      <c r="L259" s="17"/>
      <c r="M259" s="36">
        <f t="shared" si="239"/>
        <v>0</v>
      </c>
      <c r="N259" s="17"/>
      <c r="O259" s="17"/>
      <c r="P259" s="17"/>
      <c r="Q259" s="17"/>
      <c r="R259" s="36">
        <f t="shared" si="240"/>
        <v>0</v>
      </c>
      <c r="S259" s="17"/>
      <c r="T259" s="17"/>
      <c r="U259" s="17"/>
      <c r="V259" s="17"/>
      <c r="W259" s="36">
        <f t="shared" si="241"/>
        <v>0</v>
      </c>
      <c r="X259" s="4"/>
      <c r="Y259" s="4"/>
      <c r="Z259" s="4"/>
    </row>
    <row r="260" ht="12.75" customHeight="1">
      <c r="A260" s="18">
        <v>5.0</v>
      </c>
      <c r="B260" s="16" t="s">
        <v>305</v>
      </c>
      <c r="C260" s="35">
        <f t="shared" si="237"/>
        <v>0</v>
      </c>
      <c r="D260" s="17"/>
      <c r="E260" s="17"/>
      <c r="F260" s="17"/>
      <c r="G260" s="17"/>
      <c r="H260" s="36">
        <f t="shared" si="238"/>
        <v>0</v>
      </c>
      <c r="I260" s="17"/>
      <c r="J260" s="17"/>
      <c r="K260" s="17"/>
      <c r="L260" s="17"/>
      <c r="M260" s="36">
        <f t="shared" si="239"/>
        <v>0</v>
      </c>
      <c r="N260" s="17"/>
      <c r="O260" s="17"/>
      <c r="P260" s="17"/>
      <c r="Q260" s="17"/>
      <c r="R260" s="36">
        <f t="shared" si="240"/>
        <v>0</v>
      </c>
      <c r="S260" s="17"/>
      <c r="T260" s="17"/>
      <c r="U260" s="17"/>
      <c r="V260" s="17"/>
      <c r="W260" s="36">
        <f t="shared" si="241"/>
        <v>0</v>
      </c>
      <c r="X260" s="4"/>
      <c r="Y260" s="4"/>
      <c r="Z260" s="4"/>
    </row>
    <row r="261" ht="12.75" customHeight="1">
      <c r="A261" s="18">
        <v>6.0</v>
      </c>
      <c r="B261" s="16" t="s">
        <v>306</v>
      </c>
      <c r="C261" s="35">
        <f t="shared" si="237"/>
        <v>0</v>
      </c>
      <c r="D261" s="17"/>
      <c r="E261" s="17"/>
      <c r="F261" s="17"/>
      <c r="G261" s="17"/>
      <c r="H261" s="36">
        <f t="shared" si="238"/>
        <v>0</v>
      </c>
      <c r="I261" s="17"/>
      <c r="J261" s="17"/>
      <c r="K261" s="17"/>
      <c r="L261" s="17"/>
      <c r="M261" s="36">
        <f t="shared" si="239"/>
        <v>0</v>
      </c>
      <c r="N261" s="17"/>
      <c r="O261" s="17"/>
      <c r="P261" s="17"/>
      <c r="Q261" s="17"/>
      <c r="R261" s="36">
        <f t="shared" si="240"/>
        <v>0</v>
      </c>
      <c r="S261" s="17"/>
      <c r="T261" s="17"/>
      <c r="U261" s="17"/>
      <c r="V261" s="17"/>
      <c r="W261" s="36">
        <f t="shared" si="241"/>
        <v>0</v>
      </c>
      <c r="X261" s="4"/>
      <c r="Y261" s="4"/>
      <c r="Z261" s="4"/>
    </row>
    <row r="262" ht="12.75" customHeight="1">
      <c r="A262" s="18">
        <v>7.0</v>
      </c>
      <c r="B262" s="16" t="s">
        <v>307</v>
      </c>
      <c r="C262" s="35">
        <f t="shared" si="237"/>
        <v>0</v>
      </c>
      <c r="D262" s="17"/>
      <c r="E262" s="17"/>
      <c r="F262" s="17"/>
      <c r="G262" s="17"/>
      <c r="H262" s="36">
        <f t="shared" si="238"/>
        <v>0</v>
      </c>
      <c r="I262" s="17"/>
      <c r="J262" s="17"/>
      <c r="K262" s="17"/>
      <c r="L262" s="17"/>
      <c r="M262" s="36">
        <f t="shared" si="239"/>
        <v>0</v>
      </c>
      <c r="N262" s="17"/>
      <c r="O262" s="17"/>
      <c r="P262" s="17"/>
      <c r="Q262" s="17"/>
      <c r="R262" s="36">
        <f t="shared" si="240"/>
        <v>0</v>
      </c>
      <c r="S262" s="17"/>
      <c r="T262" s="17"/>
      <c r="U262" s="17"/>
      <c r="V262" s="17"/>
      <c r="W262" s="36">
        <f t="shared" si="241"/>
        <v>0</v>
      </c>
      <c r="X262" s="4"/>
      <c r="Y262" s="4"/>
      <c r="Z262" s="4"/>
    </row>
    <row r="263" ht="12.75" customHeight="1">
      <c r="A263" s="21"/>
      <c r="B263" s="22" t="s">
        <v>308</v>
      </c>
      <c r="C263" s="23" t="str">
        <f t="shared" ref="C263:W263" si="242">+C255+C3</f>
        <v>#REF!</v>
      </c>
      <c r="D263" s="23">
        <f t="shared" si="242"/>
        <v>39.472475</v>
      </c>
      <c r="E263" s="23">
        <f t="shared" si="242"/>
        <v>134.157832</v>
      </c>
      <c r="F263" s="23">
        <f t="shared" si="242"/>
        <v>127.4111535</v>
      </c>
      <c r="G263" s="23">
        <f t="shared" si="242"/>
        <v>113.565145</v>
      </c>
      <c r="H263" s="23" t="str">
        <f t="shared" si="242"/>
        <v>#REF!</v>
      </c>
      <c r="I263" s="23">
        <f t="shared" si="242"/>
        <v>0.195</v>
      </c>
      <c r="J263" s="23">
        <f t="shared" si="242"/>
        <v>12.923</v>
      </c>
      <c r="K263" s="23">
        <f t="shared" si="242"/>
        <v>1.493</v>
      </c>
      <c r="L263" s="23">
        <f t="shared" si="242"/>
        <v>1.343</v>
      </c>
      <c r="M263" s="23">
        <f t="shared" si="242"/>
        <v>15.954</v>
      </c>
      <c r="N263" s="23">
        <f t="shared" si="242"/>
        <v>0.1875</v>
      </c>
      <c r="O263" s="23">
        <f t="shared" si="242"/>
        <v>14.38675</v>
      </c>
      <c r="P263" s="23">
        <f t="shared" si="242"/>
        <v>1.309625</v>
      </c>
      <c r="Q263" s="23">
        <f t="shared" si="242"/>
        <v>1.079625</v>
      </c>
      <c r="R263" s="23">
        <f t="shared" si="242"/>
        <v>16.9635</v>
      </c>
      <c r="S263" s="23">
        <f t="shared" si="242"/>
        <v>0.18375</v>
      </c>
      <c r="T263" s="23">
        <f t="shared" si="242"/>
        <v>8.85275</v>
      </c>
      <c r="U263" s="23">
        <f t="shared" si="242"/>
        <v>0.59075</v>
      </c>
      <c r="V263" s="23">
        <f t="shared" si="242"/>
        <v>0.51075</v>
      </c>
      <c r="W263" s="23">
        <f t="shared" si="242"/>
        <v>10.138</v>
      </c>
      <c r="X263" s="4"/>
      <c r="Y263" s="4"/>
      <c r="Z263" s="4"/>
    </row>
    <row r="264" ht="12.75" customHeight="1">
      <c r="A264" s="24"/>
      <c r="B264" s="4"/>
      <c r="C264" s="52"/>
      <c r="D264" s="25"/>
      <c r="E264" s="25"/>
      <c r="F264" s="25"/>
      <c r="G264" s="25"/>
      <c r="H264" s="52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4"/>
      <c r="Y264" s="4"/>
      <c r="Z264" s="4"/>
    </row>
    <row r="265" ht="12.75" customHeight="1">
      <c r="A265" s="24"/>
      <c r="B265" s="4"/>
      <c r="C265" s="52"/>
      <c r="D265" s="25"/>
      <c r="E265" s="25"/>
      <c r="F265" s="25"/>
      <c r="G265" s="25"/>
      <c r="H265" s="5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4"/>
      <c r="Y265" s="4"/>
      <c r="Z265" s="4"/>
    </row>
    <row r="266" ht="12.75" customHeight="1">
      <c r="A266" s="24"/>
      <c r="B266" s="4"/>
      <c r="C266" s="52"/>
      <c r="D266" s="25"/>
      <c r="E266" s="25"/>
      <c r="F266" s="25"/>
      <c r="G266" s="25"/>
      <c r="H266" s="52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4"/>
      <c r="Y266" s="4"/>
      <c r="Z266" s="4"/>
    </row>
    <row r="267" ht="12.75" customHeight="1">
      <c r="A267" s="24"/>
      <c r="B267" s="4"/>
      <c r="C267" s="52"/>
      <c r="D267" s="25"/>
      <c r="E267" s="25"/>
      <c r="F267" s="25"/>
      <c r="G267" s="25"/>
      <c r="H267" s="52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4"/>
      <c r="Y267" s="4"/>
      <c r="Z267" s="4"/>
    </row>
    <row r="268" ht="12.75" customHeight="1">
      <c r="A268" s="24"/>
      <c r="B268" s="4"/>
      <c r="C268" s="52"/>
      <c r="D268" s="25"/>
      <c r="E268" s="25"/>
      <c r="F268" s="25"/>
      <c r="G268" s="25"/>
      <c r="H268" s="52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4"/>
      <c r="Y268" s="4"/>
      <c r="Z268" s="4"/>
    </row>
    <row r="269" ht="12.75" customHeight="1">
      <c r="A269" s="24"/>
      <c r="B269" s="4"/>
      <c r="C269" s="52"/>
      <c r="D269" s="25"/>
      <c r="E269" s="25"/>
      <c r="F269" s="25"/>
      <c r="G269" s="25"/>
      <c r="H269" s="52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4"/>
      <c r="Y269" s="4"/>
      <c r="Z269" s="4"/>
    </row>
    <row r="270" ht="12.75" customHeight="1">
      <c r="A270" s="24"/>
      <c r="B270" s="4"/>
      <c r="C270" s="52"/>
      <c r="D270" s="25"/>
      <c r="E270" s="25"/>
      <c r="F270" s="25"/>
      <c r="G270" s="25"/>
      <c r="H270" s="52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4"/>
      <c r="Y270" s="4"/>
      <c r="Z270" s="4"/>
    </row>
    <row r="271" ht="12.75" customHeight="1">
      <c r="A271" s="24"/>
      <c r="B271" s="4"/>
      <c r="C271" s="52"/>
      <c r="D271" s="25"/>
      <c r="E271" s="25"/>
      <c r="F271" s="25"/>
      <c r="G271" s="25"/>
      <c r="H271" s="52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4"/>
      <c r="Y271" s="4"/>
      <c r="Z271" s="4"/>
    </row>
    <row r="272" ht="12.75" customHeight="1">
      <c r="A272" s="24"/>
      <c r="B272" s="4"/>
      <c r="C272" s="52"/>
      <c r="D272" s="25"/>
      <c r="E272" s="25"/>
      <c r="F272" s="25"/>
      <c r="G272" s="25"/>
      <c r="H272" s="52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4"/>
      <c r="Y272" s="4"/>
      <c r="Z272" s="4"/>
    </row>
    <row r="273" ht="12.75" customHeight="1">
      <c r="A273" s="24"/>
      <c r="B273" s="4"/>
      <c r="C273" s="52"/>
      <c r="D273" s="25"/>
      <c r="E273" s="25"/>
      <c r="F273" s="25"/>
      <c r="G273" s="25"/>
      <c r="H273" s="52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4"/>
      <c r="Y273" s="4"/>
      <c r="Z273" s="4"/>
    </row>
    <row r="274" ht="12.75" customHeight="1">
      <c r="A274" s="24"/>
      <c r="B274" s="4"/>
      <c r="C274" s="52"/>
      <c r="D274" s="25"/>
      <c r="E274" s="25"/>
      <c r="F274" s="25"/>
      <c r="G274" s="25"/>
      <c r="H274" s="52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4"/>
      <c r="Y274" s="4"/>
      <c r="Z274" s="4"/>
    </row>
    <row r="275" ht="12.75" customHeight="1">
      <c r="A275" s="24"/>
      <c r="B275" s="4"/>
      <c r="C275" s="52"/>
      <c r="D275" s="25"/>
      <c r="E275" s="25"/>
      <c r="F275" s="25"/>
      <c r="G275" s="25"/>
      <c r="H275" s="52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4"/>
      <c r="Y275" s="4"/>
      <c r="Z275" s="4"/>
    </row>
    <row r="276" ht="12.75" customHeight="1">
      <c r="A276" s="24"/>
      <c r="B276" s="4"/>
      <c r="C276" s="52"/>
      <c r="D276" s="25"/>
      <c r="E276" s="25"/>
      <c r="F276" s="25"/>
      <c r="G276" s="25"/>
      <c r="H276" s="52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4"/>
      <c r="Y276" s="4"/>
      <c r="Z276" s="4"/>
    </row>
    <row r="277" ht="12.75" customHeight="1">
      <c r="A277" s="24"/>
      <c r="B277" s="4"/>
      <c r="C277" s="52"/>
      <c r="D277" s="25"/>
      <c r="E277" s="25"/>
      <c r="F277" s="25"/>
      <c r="G277" s="25"/>
      <c r="H277" s="52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4"/>
      <c r="Y277" s="4"/>
      <c r="Z277" s="4"/>
    </row>
    <row r="278" ht="12.75" customHeight="1">
      <c r="A278" s="24"/>
      <c r="B278" s="4"/>
      <c r="C278" s="52"/>
      <c r="D278" s="25"/>
      <c r="E278" s="25"/>
      <c r="F278" s="25"/>
      <c r="G278" s="25"/>
      <c r="H278" s="52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4"/>
      <c r="Y278" s="4"/>
      <c r="Z278" s="4"/>
    </row>
    <row r="279" ht="12.75" customHeight="1">
      <c r="A279" s="24"/>
      <c r="B279" s="4"/>
      <c r="C279" s="52"/>
      <c r="D279" s="25"/>
      <c r="E279" s="25"/>
      <c r="F279" s="25"/>
      <c r="G279" s="25"/>
      <c r="H279" s="52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4"/>
      <c r="Y279" s="4"/>
      <c r="Z279" s="4"/>
    </row>
    <row r="280" ht="12.75" customHeight="1">
      <c r="A280" s="24"/>
      <c r="B280" s="4"/>
      <c r="C280" s="52"/>
      <c r="D280" s="25"/>
      <c r="E280" s="25"/>
      <c r="F280" s="25"/>
      <c r="G280" s="25"/>
      <c r="H280" s="52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4"/>
      <c r="Y280" s="4"/>
      <c r="Z280" s="4"/>
    </row>
    <row r="281" ht="12.75" customHeight="1">
      <c r="A281" s="24"/>
      <c r="B281" s="4"/>
      <c r="C281" s="52"/>
      <c r="D281" s="25"/>
      <c r="E281" s="25"/>
      <c r="F281" s="25"/>
      <c r="G281" s="25"/>
      <c r="H281" s="52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4"/>
      <c r="Y281" s="4"/>
      <c r="Z281" s="4"/>
    </row>
    <row r="282" ht="12.75" customHeight="1">
      <c r="A282" s="24"/>
      <c r="B282" s="4"/>
      <c r="C282" s="52"/>
      <c r="D282" s="25"/>
      <c r="E282" s="25"/>
      <c r="F282" s="25"/>
      <c r="G282" s="25"/>
      <c r="H282" s="52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4"/>
      <c r="Y282" s="4"/>
      <c r="Z282" s="4"/>
    </row>
    <row r="283" ht="12.75" customHeight="1">
      <c r="A283" s="24"/>
      <c r="B283" s="4"/>
      <c r="C283" s="52"/>
      <c r="D283" s="25"/>
      <c r="E283" s="25"/>
      <c r="F283" s="25"/>
      <c r="G283" s="25"/>
      <c r="H283" s="52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4"/>
      <c r="Y283" s="4"/>
      <c r="Z283" s="4"/>
    </row>
    <row r="284" ht="12.75" customHeight="1">
      <c r="A284" s="24"/>
      <c r="B284" s="4"/>
      <c r="C284" s="52"/>
      <c r="D284" s="25"/>
      <c r="E284" s="25"/>
      <c r="F284" s="25"/>
      <c r="G284" s="25"/>
      <c r="H284" s="52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4"/>
      <c r="Y284" s="4"/>
      <c r="Z284" s="4"/>
    </row>
    <row r="285" ht="12.75" customHeight="1">
      <c r="A285" s="24"/>
      <c r="B285" s="4"/>
      <c r="C285" s="52"/>
      <c r="D285" s="25"/>
      <c r="E285" s="25"/>
      <c r="F285" s="25"/>
      <c r="G285" s="25"/>
      <c r="H285" s="52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4"/>
      <c r="Y285" s="4"/>
      <c r="Z285" s="4"/>
    </row>
    <row r="286" ht="12.75" customHeight="1">
      <c r="A286" s="24"/>
      <c r="B286" s="4"/>
      <c r="C286" s="52"/>
      <c r="D286" s="25"/>
      <c r="E286" s="25"/>
      <c r="F286" s="25"/>
      <c r="G286" s="25"/>
      <c r="H286" s="5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4"/>
      <c r="Y286" s="4"/>
      <c r="Z286" s="4"/>
    </row>
    <row r="287" ht="12.75" customHeight="1">
      <c r="A287" s="24"/>
      <c r="B287" s="4"/>
      <c r="C287" s="52"/>
      <c r="D287" s="25"/>
      <c r="E287" s="25"/>
      <c r="F287" s="25"/>
      <c r="G287" s="25"/>
      <c r="H287" s="52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4"/>
      <c r="Y287" s="4"/>
      <c r="Z287" s="4"/>
    </row>
    <row r="288" ht="12.75" customHeight="1">
      <c r="A288" s="24"/>
      <c r="B288" s="4"/>
      <c r="C288" s="52"/>
      <c r="D288" s="25"/>
      <c r="E288" s="25"/>
      <c r="F288" s="25"/>
      <c r="G288" s="25"/>
      <c r="H288" s="52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4"/>
      <c r="Y288" s="4"/>
      <c r="Z288" s="4"/>
    </row>
    <row r="289" ht="12.75" customHeight="1">
      <c r="A289" s="24"/>
      <c r="B289" s="4"/>
      <c r="C289" s="52"/>
      <c r="D289" s="25"/>
      <c r="E289" s="25"/>
      <c r="F289" s="25"/>
      <c r="G289" s="25"/>
      <c r="H289" s="52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4"/>
      <c r="Y289" s="4"/>
      <c r="Z289" s="4"/>
    </row>
    <row r="290" ht="12.75" customHeight="1">
      <c r="A290" s="24"/>
      <c r="B290" s="4"/>
      <c r="C290" s="52"/>
      <c r="D290" s="25"/>
      <c r="E290" s="25"/>
      <c r="F290" s="25"/>
      <c r="G290" s="25"/>
      <c r="H290" s="5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4"/>
      <c r="Y290" s="4"/>
      <c r="Z290" s="4"/>
    </row>
    <row r="291" ht="12.75" customHeight="1">
      <c r="A291" s="24"/>
      <c r="B291" s="4"/>
      <c r="C291" s="52"/>
      <c r="D291" s="25"/>
      <c r="E291" s="25"/>
      <c r="F291" s="25"/>
      <c r="G291" s="25"/>
      <c r="H291" s="52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4"/>
      <c r="Y291" s="4"/>
      <c r="Z291" s="4"/>
    </row>
    <row r="292" ht="12.75" customHeight="1">
      <c r="A292" s="24"/>
      <c r="B292" s="4"/>
      <c r="C292" s="52"/>
      <c r="D292" s="25"/>
      <c r="E292" s="25"/>
      <c r="F292" s="25"/>
      <c r="G292" s="25"/>
      <c r="H292" s="52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4"/>
      <c r="Y292" s="4"/>
      <c r="Z292" s="4"/>
    </row>
    <row r="293" ht="12.75" customHeight="1">
      <c r="A293" s="24"/>
      <c r="B293" s="4"/>
      <c r="C293" s="52"/>
      <c r="D293" s="25"/>
      <c r="E293" s="25"/>
      <c r="F293" s="25"/>
      <c r="G293" s="25"/>
      <c r="H293" s="52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4"/>
      <c r="Y293" s="4"/>
      <c r="Z293" s="4"/>
    </row>
    <row r="294" ht="12.75" customHeight="1">
      <c r="A294" s="24"/>
      <c r="B294" s="4"/>
      <c r="C294" s="52"/>
      <c r="D294" s="25"/>
      <c r="E294" s="25"/>
      <c r="F294" s="25"/>
      <c r="G294" s="25"/>
      <c r="H294" s="52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4"/>
      <c r="Y294" s="4"/>
      <c r="Z294" s="4"/>
    </row>
    <row r="295" ht="12.75" customHeight="1">
      <c r="A295" s="24"/>
      <c r="B295" s="4"/>
      <c r="C295" s="52"/>
      <c r="D295" s="25"/>
      <c r="E295" s="25"/>
      <c r="F295" s="25"/>
      <c r="G295" s="25"/>
      <c r="H295" s="52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4"/>
      <c r="Y295" s="4"/>
      <c r="Z295" s="4"/>
    </row>
    <row r="296" ht="12.75" customHeight="1">
      <c r="A296" s="24"/>
      <c r="B296" s="4"/>
      <c r="C296" s="52"/>
      <c r="D296" s="25"/>
      <c r="E296" s="25"/>
      <c r="F296" s="25"/>
      <c r="G296" s="25"/>
      <c r="H296" s="52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4"/>
      <c r="Y296" s="4"/>
      <c r="Z296" s="4"/>
    </row>
    <row r="297" ht="12.75" customHeight="1">
      <c r="A297" s="24"/>
      <c r="B297" s="4"/>
      <c r="C297" s="52"/>
      <c r="D297" s="25"/>
      <c r="E297" s="25"/>
      <c r="F297" s="25"/>
      <c r="G297" s="25"/>
      <c r="H297" s="52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4"/>
      <c r="Y297" s="4"/>
      <c r="Z297" s="4"/>
    </row>
    <row r="298" ht="12.75" customHeight="1">
      <c r="A298" s="24"/>
      <c r="B298" s="4"/>
      <c r="C298" s="52"/>
      <c r="D298" s="25"/>
      <c r="E298" s="25"/>
      <c r="F298" s="25"/>
      <c r="G298" s="25"/>
      <c r="H298" s="52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4"/>
      <c r="Y298" s="4"/>
      <c r="Z298" s="4"/>
    </row>
    <row r="299" ht="12.75" customHeight="1">
      <c r="A299" s="24"/>
      <c r="B299" s="4"/>
      <c r="C299" s="52"/>
      <c r="D299" s="25"/>
      <c r="E299" s="25"/>
      <c r="F299" s="25"/>
      <c r="G299" s="25"/>
      <c r="H299" s="52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4"/>
      <c r="Y299" s="4"/>
      <c r="Z299" s="4"/>
    </row>
    <row r="300" ht="12.75" customHeight="1">
      <c r="A300" s="24"/>
      <c r="B300" s="4"/>
      <c r="C300" s="52"/>
      <c r="D300" s="25"/>
      <c r="E300" s="25"/>
      <c r="F300" s="25"/>
      <c r="G300" s="25"/>
      <c r="H300" s="52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4"/>
      <c r="Y300" s="4"/>
      <c r="Z300" s="4"/>
    </row>
    <row r="301" ht="12.75" customHeight="1">
      <c r="A301" s="24"/>
      <c r="B301" s="4"/>
      <c r="C301" s="52"/>
      <c r="D301" s="25"/>
      <c r="E301" s="25"/>
      <c r="F301" s="25"/>
      <c r="G301" s="25"/>
      <c r="H301" s="52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4"/>
      <c r="Y301" s="4"/>
      <c r="Z301" s="4"/>
    </row>
    <row r="302" ht="12.75" customHeight="1">
      <c r="A302" s="24"/>
      <c r="B302" s="4"/>
      <c r="C302" s="52"/>
      <c r="D302" s="25"/>
      <c r="E302" s="25"/>
      <c r="F302" s="25"/>
      <c r="G302" s="25"/>
      <c r="H302" s="52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4"/>
      <c r="Y302" s="4"/>
      <c r="Z302" s="4"/>
    </row>
    <row r="303" ht="12.75" customHeight="1">
      <c r="A303" s="24"/>
      <c r="B303" s="4"/>
      <c r="C303" s="52"/>
      <c r="D303" s="25"/>
      <c r="E303" s="25"/>
      <c r="F303" s="25"/>
      <c r="G303" s="25"/>
      <c r="H303" s="52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4"/>
      <c r="Y303" s="4"/>
      <c r="Z303" s="4"/>
    </row>
    <row r="304" ht="12.75" customHeight="1">
      <c r="A304" s="24"/>
      <c r="B304" s="4"/>
      <c r="C304" s="52"/>
      <c r="D304" s="25"/>
      <c r="E304" s="25"/>
      <c r="F304" s="25"/>
      <c r="G304" s="25"/>
      <c r="H304" s="52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4"/>
      <c r="Y304" s="4"/>
      <c r="Z304" s="4"/>
    </row>
    <row r="305" ht="12.75" customHeight="1">
      <c r="A305" s="24"/>
      <c r="B305" s="4"/>
      <c r="C305" s="52"/>
      <c r="D305" s="25"/>
      <c r="E305" s="25"/>
      <c r="F305" s="25"/>
      <c r="G305" s="25"/>
      <c r="H305" s="52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4"/>
      <c r="Y305" s="4"/>
      <c r="Z305" s="4"/>
    </row>
    <row r="306" ht="12.75" customHeight="1">
      <c r="A306" s="24"/>
      <c r="B306" s="4"/>
      <c r="C306" s="52"/>
      <c r="D306" s="25"/>
      <c r="E306" s="25"/>
      <c r="F306" s="25"/>
      <c r="G306" s="25"/>
      <c r="H306" s="52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4"/>
      <c r="Y306" s="4"/>
      <c r="Z306" s="4"/>
    </row>
    <row r="307" ht="12.75" customHeight="1">
      <c r="A307" s="24"/>
      <c r="B307" s="4"/>
      <c r="C307" s="52"/>
      <c r="D307" s="25"/>
      <c r="E307" s="25"/>
      <c r="F307" s="25"/>
      <c r="G307" s="25"/>
      <c r="H307" s="52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4"/>
      <c r="Y307" s="4"/>
      <c r="Z307" s="4"/>
    </row>
    <row r="308" ht="12.75" customHeight="1">
      <c r="A308" s="24"/>
      <c r="B308" s="4"/>
      <c r="C308" s="52"/>
      <c r="D308" s="25"/>
      <c r="E308" s="25"/>
      <c r="F308" s="25"/>
      <c r="G308" s="25"/>
      <c r="H308" s="52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4"/>
      <c r="Y308" s="4"/>
      <c r="Z308" s="4"/>
    </row>
    <row r="309" ht="12.75" customHeight="1">
      <c r="A309" s="24"/>
      <c r="B309" s="4"/>
      <c r="C309" s="52"/>
      <c r="D309" s="25"/>
      <c r="E309" s="25"/>
      <c r="F309" s="25"/>
      <c r="G309" s="25"/>
      <c r="H309" s="52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4"/>
      <c r="Y309" s="4"/>
      <c r="Z309" s="4"/>
    </row>
    <row r="310" ht="12.75" customHeight="1">
      <c r="A310" s="24"/>
      <c r="B310" s="4"/>
      <c r="C310" s="52"/>
      <c r="D310" s="25"/>
      <c r="E310" s="25"/>
      <c r="F310" s="25"/>
      <c r="G310" s="25"/>
      <c r="H310" s="52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4"/>
      <c r="Y310" s="4"/>
      <c r="Z310" s="4"/>
    </row>
    <row r="311" ht="12.75" customHeight="1">
      <c r="A311" s="24"/>
      <c r="B311" s="4"/>
      <c r="C311" s="52"/>
      <c r="D311" s="25"/>
      <c r="E311" s="25"/>
      <c r="F311" s="25"/>
      <c r="G311" s="25"/>
      <c r="H311" s="5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4"/>
      <c r="Y311" s="4"/>
      <c r="Z311" s="4"/>
    </row>
    <row r="312" ht="12.75" customHeight="1">
      <c r="A312" s="24"/>
      <c r="B312" s="4"/>
      <c r="C312" s="52"/>
      <c r="D312" s="25"/>
      <c r="E312" s="25"/>
      <c r="F312" s="25"/>
      <c r="G312" s="25"/>
      <c r="H312" s="52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4"/>
      <c r="Y312" s="4"/>
      <c r="Z312" s="4"/>
    </row>
    <row r="313" ht="12.75" customHeight="1">
      <c r="A313" s="24"/>
      <c r="B313" s="4"/>
      <c r="C313" s="52"/>
      <c r="D313" s="25"/>
      <c r="E313" s="25"/>
      <c r="F313" s="25"/>
      <c r="G313" s="25"/>
      <c r="H313" s="52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4"/>
      <c r="Y313" s="4"/>
      <c r="Z313" s="4"/>
    </row>
    <row r="314" ht="12.75" customHeight="1">
      <c r="A314" s="24"/>
      <c r="B314" s="4"/>
      <c r="C314" s="52"/>
      <c r="D314" s="25"/>
      <c r="E314" s="25"/>
      <c r="F314" s="25"/>
      <c r="G314" s="25"/>
      <c r="H314" s="52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4"/>
      <c r="Y314" s="4"/>
      <c r="Z314" s="4"/>
    </row>
    <row r="315" ht="12.75" customHeight="1">
      <c r="A315" s="24"/>
      <c r="B315" s="4"/>
      <c r="C315" s="52"/>
      <c r="D315" s="25"/>
      <c r="E315" s="25"/>
      <c r="F315" s="25"/>
      <c r="G315" s="25"/>
      <c r="H315" s="52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4"/>
      <c r="Y315" s="4"/>
      <c r="Z315" s="4"/>
    </row>
    <row r="316" ht="12.75" customHeight="1">
      <c r="A316" s="24"/>
      <c r="B316" s="4"/>
      <c r="C316" s="52"/>
      <c r="D316" s="25"/>
      <c r="E316" s="25"/>
      <c r="F316" s="25"/>
      <c r="G316" s="25"/>
      <c r="H316" s="52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4"/>
      <c r="Y316" s="4"/>
      <c r="Z316" s="4"/>
    </row>
    <row r="317" ht="12.75" customHeight="1">
      <c r="A317" s="24"/>
      <c r="B317" s="4"/>
      <c r="C317" s="52"/>
      <c r="D317" s="25"/>
      <c r="E317" s="25"/>
      <c r="F317" s="25"/>
      <c r="G317" s="25"/>
      <c r="H317" s="52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4"/>
      <c r="Y317" s="4"/>
      <c r="Z317" s="4"/>
    </row>
    <row r="318" ht="12.75" customHeight="1">
      <c r="A318" s="24"/>
      <c r="B318" s="4"/>
      <c r="C318" s="52"/>
      <c r="D318" s="25"/>
      <c r="E318" s="25"/>
      <c r="F318" s="25"/>
      <c r="G318" s="25"/>
      <c r="H318" s="52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4"/>
      <c r="Y318" s="4"/>
      <c r="Z318" s="4"/>
    </row>
    <row r="319" ht="12.75" customHeight="1">
      <c r="A319" s="24"/>
      <c r="B319" s="4"/>
      <c r="C319" s="52"/>
      <c r="D319" s="25"/>
      <c r="E319" s="25"/>
      <c r="F319" s="25"/>
      <c r="G319" s="25"/>
      <c r="H319" s="52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4"/>
      <c r="Y319" s="4"/>
      <c r="Z319" s="4"/>
    </row>
    <row r="320" ht="12.75" customHeight="1">
      <c r="A320" s="24"/>
      <c r="B320" s="4"/>
      <c r="C320" s="52"/>
      <c r="D320" s="25"/>
      <c r="E320" s="25"/>
      <c r="F320" s="25"/>
      <c r="G320" s="25"/>
      <c r="H320" s="52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4"/>
      <c r="Y320" s="4"/>
      <c r="Z320" s="4"/>
    </row>
    <row r="321" ht="12.75" customHeight="1">
      <c r="A321" s="24"/>
      <c r="B321" s="4"/>
      <c r="C321" s="52"/>
      <c r="D321" s="25"/>
      <c r="E321" s="25"/>
      <c r="F321" s="25"/>
      <c r="G321" s="25"/>
      <c r="H321" s="52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4"/>
      <c r="Y321" s="4"/>
      <c r="Z321" s="4"/>
    </row>
    <row r="322" ht="12.75" customHeight="1">
      <c r="A322" s="24"/>
      <c r="B322" s="4"/>
      <c r="C322" s="52"/>
      <c r="D322" s="25"/>
      <c r="E322" s="25"/>
      <c r="F322" s="25"/>
      <c r="G322" s="25"/>
      <c r="H322" s="52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4"/>
      <c r="Y322" s="4"/>
      <c r="Z322" s="4"/>
    </row>
    <row r="323" ht="12.75" customHeight="1">
      <c r="A323" s="24"/>
      <c r="B323" s="4"/>
      <c r="C323" s="52"/>
      <c r="D323" s="25"/>
      <c r="E323" s="25"/>
      <c r="F323" s="25"/>
      <c r="G323" s="25"/>
      <c r="H323" s="52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4"/>
      <c r="Y323" s="4"/>
      <c r="Z323" s="4"/>
    </row>
    <row r="324" ht="12.75" customHeight="1">
      <c r="A324" s="24"/>
      <c r="B324" s="4"/>
      <c r="C324" s="52"/>
      <c r="D324" s="25"/>
      <c r="E324" s="25"/>
      <c r="F324" s="25"/>
      <c r="G324" s="25"/>
      <c r="H324" s="52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4"/>
      <c r="Y324" s="4"/>
      <c r="Z324" s="4"/>
    </row>
    <row r="325" ht="12.75" customHeight="1">
      <c r="A325" s="24"/>
      <c r="B325" s="4"/>
      <c r="C325" s="52"/>
      <c r="D325" s="25"/>
      <c r="E325" s="25"/>
      <c r="F325" s="25"/>
      <c r="G325" s="25"/>
      <c r="H325" s="52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4"/>
      <c r="Y325" s="4"/>
      <c r="Z325" s="4"/>
    </row>
    <row r="326" ht="12.75" customHeight="1">
      <c r="A326" s="24"/>
      <c r="B326" s="4"/>
      <c r="C326" s="52"/>
      <c r="D326" s="25"/>
      <c r="E326" s="25"/>
      <c r="F326" s="25"/>
      <c r="G326" s="25"/>
      <c r="H326" s="52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4"/>
      <c r="Y326" s="4"/>
      <c r="Z326" s="4"/>
    </row>
    <row r="327" ht="12.75" customHeight="1">
      <c r="A327" s="24"/>
      <c r="B327" s="4"/>
      <c r="C327" s="52"/>
      <c r="D327" s="25"/>
      <c r="E327" s="25"/>
      <c r="F327" s="25"/>
      <c r="G327" s="25"/>
      <c r="H327" s="52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4"/>
      <c r="Y327" s="4"/>
      <c r="Z327" s="4"/>
    </row>
    <row r="328" ht="12.75" customHeight="1">
      <c r="A328" s="24"/>
      <c r="B328" s="4"/>
      <c r="C328" s="52"/>
      <c r="D328" s="25"/>
      <c r="E328" s="25"/>
      <c r="F328" s="25"/>
      <c r="G328" s="25"/>
      <c r="H328" s="52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4"/>
      <c r="Y328" s="4"/>
      <c r="Z328" s="4"/>
    </row>
    <row r="329" ht="12.75" customHeight="1">
      <c r="A329" s="24"/>
      <c r="B329" s="4"/>
      <c r="C329" s="52"/>
      <c r="D329" s="25"/>
      <c r="E329" s="25"/>
      <c r="F329" s="25"/>
      <c r="G329" s="25"/>
      <c r="H329" s="52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4"/>
      <c r="Y329" s="4"/>
      <c r="Z329" s="4"/>
    </row>
    <row r="330" ht="12.75" customHeight="1">
      <c r="A330" s="24"/>
      <c r="B330" s="4"/>
      <c r="C330" s="52"/>
      <c r="D330" s="25"/>
      <c r="E330" s="25"/>
      <c r="F330" s="25"/>
      <c r="G330" s="25"/>
      <c r="H330" s="52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4"/>
      <c r="Y330" s="4"/>
      <c r="Z330" s="4"/>
    </row>
    <row r="331" ht="12.75" customHeight="1">
      <c r="A331" s="24"/>
      <c r="B331" s="4"/>
      <c r="C331" s="52"/>
      <c r="D331" s="25"/>
      <c r="E331" s="25"/>
      <c r="F331" s="25"/>
      <c r="G331" s="25"/>
      <c r="H331" s="52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4"/>
      <c r="Y331" s="4"/>
      <c r="Z331" s="4"/>
    </row>
    <row r="332" ht="12.75" customHeight="1">
      <c r="A332" s="24"/>
      <c r="B332" s="4"/>
      <c r="C332" s="52"/>
      <c r="D332" s="25"/>
      <c r="E332" s="25"/>
      <c r="F332" s="25"/>
      <c r="G332" s="25"/>
      <c r="H332" s="52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4"/>
      <c r="Y332" s="4"/>
      <c r="Z332" s="4"/>
    </row>
    <row r="333" ht="12.75" customHeight="1">
      <c r="A333" s="24"/>
      <c r="B333" s="4"/>
      <c r="C333" s="52"/>
      <c r="D333" s="25"/>
      <c r="E333" s="25"/>
      <c r="F333" s="25"/>
      <c r="G333" s="25"/>
      <c r="H333" s="52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4"/>
      <c r="Y333" s="4"/>
      <c r="Z333" s="4"/>
    </row>
    <row r="334" ht="12.75" customHeight="1">
      <c r="A334" s="24"/>
      <c r="B334" s="4"/>
      <c r="C334" s="52"/>
      <c r="D334" s="25"/>
      <c r="E334" s="25"/>
      <c r="F334" s="25"/>
      <c r="G334" s="25"/>
      <c r="H334" s="52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4"/>
      <c r="Y334" s="4"/>
      <c r="Z334" s="4"/>
    </row>
    <row r="335" ht="12.75" customHeight="1">
      <c r="A335" s="24"/>
      <c r="B335" s="4"/>
      <c r="C335" s="52"/>
      <c r="D335" s="25"/>
      <c r="E335" s="25"/>
      <c r="F335" s="25"/>
      <c r="G335" s="25"/>
      <c r="H335" s="52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4"/>
      <c r="Y335" s="4"/>
      <c r="Z335" s="4"/>
    </row>
    <row r="336" ht="12.75" customHeight="1">
      <c r="A336" s="24"/>
      <c r="B336" s="4"/>
      <c r="C336" s="52"/>
      <c r="D336" s="25"/>
      <c r="E336" s="25"/>
      <c r="F336" s="25"/>
      <c r="G336" s="25"/>
      <c r="H336" s="52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4"/>
      <c r="Y336" s="4"/>
      <c r="Z336" s="4"/>
    </row>
    <row r="337" ht="12.75" customHeight="1">
      <c r="A337" s="24"/>
      <c r="B337" s="4"/>
      <c r="C337" s="52"/>
      <c r="D337" s="25"/>
      <c r="E337" s="25"/>
      <c r="F337" s="25"/>
      <c r="G337" s="25"/>
      <c r="H337" s="52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4"/>
      <c r="Y337" s="4"/>
      <c r="Z337" s="4"/>
    </row>
    <row r="338" ht="12.75" customHeight="1">
      <c r="A338" s="24"/>
      <c r="B338" s="4"/>
      <c r="C338" s="52"/>
      <c r="D338" s="25"/>
      <c r="E338" s="25"/>
      <c r="F338" s="25"/>
      <c r="G338" s="25"/>
      <c r="H338" s="52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4"/>
      <c r="Y338" s="4"/>
      <c r="Z338" s="4"/>
    </row>
    <row r="339" ht="12.75" customHeight="1">
      <c r="A339" s="24"/>
      <c r="B339" s="4"/>
      <c r="C339" s="52"/>
      <c r="D339" s="25"/>
      <c r="E339" s="25"/>
      <c r="F339" s="25"/>
      <c r="G339" s="25"/>
      <c r="H339" s="52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4"/>
      <c r="Y339" s="4"/>
      <c r="Z339" s="4"/>
    </row>
    <row r="340" ht="12.75" customHeight="1">
      <c r="A340" s="24"/>
      <c r="B340" s="4"/>
      <c r="C340" s="52"/>
      <c r="D340" s="25"/>
      <c r="E340" s="25"/>
      <c r="F340" s="25"/>
      <c r="G340" s="25"/>
      <c r="H340" s="52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4"/>
      <c r="Y340" s="4"/>
      <c r="Z340" s="4"/>
    </row>
    <row r="341" ht="12.75" customHeight="1">
      <c r="A341" s="24"/>
      <c r="B341" s="4"/>
      <c r="C341" s="52"/>
      <c r="D341" s="25"/>
      <c r="E341" s="25"/>
      <c r="F341" s="25"/>
      <c r="G341" s="25"/>
      <c r="H341" s="52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4"/>
      <c r="Y341" s="4"/>
      <c r="Z341" s="4"/>
    </row>
    <row r="342" ht="12.75" customHeight="1">
      <c r="A342" s="24"/>
      <c r="B342" s="4"/>
      <c r="C342" s="52"/>
      <c r="D342" s="25"/>
      <c r="E342" s="25"/>
      <c r="F342" s="25"/>
      <c r="G342" s="25"/>
      <c r="H342" s="52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4"/>
      <c r="Y342" s="4"/>
      <c r="Z342" s="4"/>
    </row>
    <row r="343" ht="12.75" customHeight="1">
      <c r="A343" s="24"/>
      <c r="B343" s="4"/>
      <c r="C343" s="52"/>
      <c r="D343" s="25"/>
      <c r="E343" s="25"/>
      <c r="F343" s="25"/>
      <c r="G343" s="25"/>
      <c r="H343" s="52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4"/>
      <c r="Y343" s="4"/>
      <c r="Z343" s="4"/>
    </row>
    <row r="344" ht="12.75" customHeight="1">
      <c r="A344" s="24"/>
      <c r="B344" s="4"/>
      <c r="C344" s="52"/>
      <c r="D344" s="25"/>
      <c r="E344" s="25"/>
      <c r="F344" s="25"/>
      <c r="G344" s="25"/>
      <c r="H344" s="52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4"/>
      <c r="Y344" s="4"/>
      <c r="Z344" s="4"/>
    </row>
    <row r="345" ht="12.75" customHeight="1">
      <c r="A345" s="24"/>
      <c r="B345" s="4"/>
      <c r="C345" s="52"/>
      <c r="D345" s="25"/>
      <c r="E345" s="25"/>
      <c r="F345" s="25"/>
      <c r="G345" s="25"/>
      <c r="H345" s="52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4"/>
      <c r="Y345" s="4"/>
      <c r="Z345" s="4"/>
    </row>
    <row r="346" ht="12.75" customHeight="1">
      <c r="A346" s="24"/>
      <c r="B346" s="4"/>
      <c r="C346" s="52"/>
      <c r="D346" s="25"/>
      <c r="E346" s="25"/>
      <c r="F346" s="25"/>
      <c r="G346" s="25"/>
      <c r="H346" s="52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4"/>
      <c r="Y346" s="4"/>
      <c r="Z346" s="4"/>
    </row>
    <row r="347" ht="12.75" customHeight="1">
      <c r="A347" s="24"/>
      <c r="B347" s="4"/>
      <c r="C347" s="52"/>
      <c r="D347" s="25"/>
      <c r="E347" s="25"/>
      <c r="F347" s="25"/>
      <c r="G347" s="25"/>
      <c r="H347" s="52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4"/>
      <c r="Y347" s="4"/>
      <c r="Z347" s="4"/>
    </row>
    <row r="348" ht="12.75" customHeight="1">
      <c r="A348" s="24"/>
      <c r="B348" s="4"/>
      <c r="C348" s="52"/>
      <c r="D348" s="25"/>
      <c r="E348" s="25"/>
      <c r="F348" s="25"/>
      <c r="G348" s="25"/>
      <c r="H348" s="52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4"/>
      <c r="Y348" s="4"/>
      <c r="Z348" s="4"/>
    </row>
    <row r="349" ht="12.75" customHeight="1">
      <c r="A349" s="24"/>
      <c r="B349" s="4"/>
      <c r="C349" s="52"/>
      <c r="D349" s="25"/>
      <c r="E349" s="25"/>
      <c r="F349" s="25"/>
      <c r="G349" s="25"/>
      <c r="H349" s="52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4"/>
      <c r="Y349" s="4"/>
      <c r="Z349" s="4"/>
    </row>
    <row r="350" ht="12.75" customHeight="1">
      <c r="A350" s="24"/>
      <c r="B350" s="4"/>
      <c r="C350" s="52"/>
      <c r="D350" s="25"/>
      <c r="E350" s="25"/>
      <c r="F350" s="25"/>
      <c r="G350" s="25"/>
      <c r="H350" s="52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4"/>
      <c r="Y350" s="4"/>
      <c r="Z350" s="4"/>
    </row>
    <row r="351" ht="12.75" customHeight="1">
      <c r="A351" s="24"/>
      <c r="B351" s="4"/>
      <c r="C351" s="52"/>
      <c r="D351" s="25"/>
      <c r="E351" s="25"/>
      <c r="F351" s="25"/>
      <c r="G351" s="25"/>
      <c r="H351" s="52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4"/>
      <c r="Y351" s="4"/>
      <c r="Z351" s="4"/>
    </row>
    <row r="352" ht="12.75" customHeight="1">
      <c r="A352" s="24"/>
      <c r="B352" s="4"/>
      <c r="C352" s="52"/>
      <c r="D352" s="25"/>
      <c r="E352" s="25"/>
      <c r="F352" s="25"/>
      <c r="G352" s="25"/>
      <c r="H352" s="52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4"/>
      <c r="Y352" s="4"/>
      <c r="Z352" s="4"/>
    </row>
    <row r="353" ht="12.75" customHeight="1">
      <c r="A353" s="24"/>
      <c r="B353" s="4"/>
      <c r="C353" s="52"/>
      <c r="D353" s="25"/>
      <c r="E353" s="25"/>
      <c r="F353" s="25"/>
      <c r="G353" s="25"/>
      <c r="H353" s="52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4"/>
      <c r="Y353" s="4"/>
      <c r="Z353" s="4"/>
    </row>
    <row r="354" ht="12.75" customHeight="1">
      <c r="A354" s="24"/>
      <c r="B354" s="4"/>
      <c r="C354" s="52"/>
      <c r="D354" s="25"/>
      <c r="E354" s="25"/>
      <c r="F354" s="25"/>
      <c r="G354" s="25"/>
      <c r="H354" s="52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4"/>
      <c r="Y354" s="4"/>
      <c r="Z354" s="4"/>
    </row>
    <row r="355" ht="12.75" customHeight="1">
      <c r="A355" s="24"/>
      <c r="B355" s="4"/>
      <c r="C355" s="52"/>
      <c r="D355" s="25"/>
      <c r="E355" s="25"/>
      <c r="F355" s="25"/>
      <c r="G355" s="25"/>
      <c r="H355" s="52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4"/>
      <c r="Y355" s="4"/>
      <c r="Z355" s="4"/>
    </row>
    <row r="356" ht="12.75" customHeight="1">
      <c r="A356" s="24"/>
      <c r="B356" s="4"/>
      <c r="C356" s="52"/>
      <c r="D356" s="25"/>
      <c r="E356" s="25"/>
      <c r="F356" s="25"/>
      <c r="G356" s="25"/>
      <c r="H356" s="52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4"/>
      <c r="Y356" s="4"/>
      <c r="Z356" s="4"/>
    </row>
    <row r="357" ht="12.75" customHeight="1">
      <c r="A357" s="24"/>
      <c r="B357" s="4"/>
      <c r="C357" s="52"/>
      <c r="D357" s="25"/>
      <c r="E357" s="25"/>
      <c r="F357" s="25"/>
      <c r="G357" s="25"/>
      <c r="H357" s="52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4"/>
      <c r="Y357" s="4"/>
      <c r="Z357" s="4"/>
    </row>
    <row r="358" ht="12.75" customHeight="1">
      <c r="A358" s="24"/>
      <c r="B358" s="4"/>
      <c r="C358" s="52"/>
      <c r="D358" s="25"/>
      <c r="E358" s="25"/>
      <c r="F358" s="25"/>
      <c r="G358" s="25"/>
      <c r="H358" s="52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4"/>
      <c r="Y358" s="4"/>
      <c r="Z358" s="4"/>
    </row>
    <row r="359" ht="12.75" customHeight="1">
      <c r="A359" s="24"/>
      <c r="B359" s="4"/>
      <c r="C359" s="52"/>
      <c r="D359" s="25"/>
      <c r="E359" s="25"/>
      <c r="F359" s="25"/>
      <c r="G359" s="25"/>
      <c r="H359" s="52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4"/>
      <c r="Y359" s="4"/>
      <c r="Z359" s="4"/>
    </row>
    <row r="360" ht="12.75" customHeight="1">
      <c r="A360" s="24"/>
      <c r="B360" s="4"/>
      <c r="C360" s="52"/>
      <c r="D360" s="25"/>
      <c r="E360" s="25"/>
      <c r="F360" s="25"/>
      <c r="G360" s="25"/>
      <c r="H360" s="52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4"/>
      <c r="Y360" s="4"/>
      <c r="Z360" s="4"/>
    </row>
    <row r="361" ht="12.75" customHeight="1">
      <c r="A361" s="24"/>
      <c r="B361" s="4"/>
      <c r="C361" s="52"/>
      <c r="D361" s="25"/>
      <c r="E361" s="25"/>
      <c r="F361" s="25"/>
      <c r="G361" s="25"/>
      <c r="H361" s="52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4"/>
      <c r="Y361" s="4"/>
      <c r="Z361" s="4"/>
    </row>
    <row r="362" ht="12.75" customHeight="1">
      <c r="A362" s="24"/>
      <c r="B362" s="4"/>
      <c r="C362" s="52"/>
      <c r="D362" s="25"/>
      <c r="E362" s="25"/>
      <c r="F362" s="25"/>
      <c r="G362" s="25"/>
      <c r="H362" s="52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4"/>
      <c r="Y362" s="4"/>
      <c r="Z362" s="4"/>
    </row>
    <row r="363" ht="12.75" customHeight="1">
      <c r="A363" s="24"/>
      <c r="B363" s="4"/>
      <c r="C363" s="52"/>
      <c r="D363" s="25"/>
      <c r="E363" s="25"/>
      <c r="F363" s="25"/>
      <c r="G363" s="25"/>
      <c r="H363" s="52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4"/>
      <c r="Y363" s="4"/>
      <c r="Z363" s="4"/>
    </row>
    <row r="364" ht="12.75" customHeight="1">
      <c r="A364" s="24"/>
      <c r="B364" s="4"/>
      <c r="C364" s="52"/>
      <c r="D364" s="25"/>
      <c r="E364" s="25"/>
      <c r="F364" s="25"/>
      <c r="G364" s="25"/>
      <c r="H364" s="52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4"/>
      <c r="Y364" s="4"/>
      <c r="Z364" s="4"/>
    </row>
    <row r="365" ht="12.75" customHeight="1">
      <c r="A365" s="24"/>
      <c r="B365" s="4"/>
      <c r="C365" s="52"/>
      <c r="D365" s="25"/>
      <c r="E365" s="25"/>
      <c r="F365" s="25"/>
      <c r="G365" s="25"/>
      <c r="H365" s="52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4"/>
      <c r="Y365" s="4"/>
      <c r="Z365" s="4"/>
    </row>
    <row r="366" ht="12.75" customHeight="1">
      <c r="A366" s="24"/>
      <c r="B366" s="4"/>
      <c r="C366" s="52"/>
      <c r="D366" s="25"/>
      <c r="E366" s="25"/>
      <c r="F366" s="25"/>
      <c r="G366" s="25"/>
      <c r="H366" s="52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4"/>
      <c r="Y366" s="4"/>
      <c r="Z366" s="4"/>
    </row>
    <row r="367" ht="12.75" customHeight="1">
      <c r="A367" s="24"/>
      <c r="B367" s="4"/>
      <c r="C367" s="52"/>
      <c r="D367" s="25"/>
      <c r="E367" s="25"/>
      <c r="F367" s="25"/>
      <c r="G367" s="25"/>
      <c r="H367" s="52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4"/>
      <c r="Y367" s="4"/>
      <c r="Z367" s="4"/>
    </row>
    <row r="368" ht="12.75" customHeight="1">
      <c r="A368" s="24"/>
      <c r="B368" s="4"/>
      <c r="C368" s="52"/>
      <c r="D368" s="25"/>
      <c r="E368" s="25"/>
      <c r="F368" s="25"/>
      <c r="G368" s="25"/>
      <c r="H368" s="52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4"/>
      <c r="Y368" s="4"/>
      <c r="Z368" s="4"/>
    </row>
    <row r="369" ht="12.75" customHeight="1">
      <c r="A369" s="24"/>
      <c r="B369" s="4"/>
      <c r="C369" s="52"/>
      <c r="D369" s="25"/>
      <c r="E369" s="25"/>
      <c r="F369" s="25"/>
      <c r="G369" s="25"/>
      <c r="H369" s="52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4"/>
      <c r="Y369" s="4"/>
      <c r="Z369" s="4"/>
    </row>
    <row r="370" ht="12.75" customHeight="1">
      <c r="A370" s="24"/>
      <c r="B370" s="4"/>
      <c r="C370" s="52"/>
      <c r="D370" s="25"/>
      <c r="E370" s="25"/>
      <c r="F370" s="25"/>
      <c r="G370" s="25"/>
      <c r="H370" s="52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4"/>
      <c r="Y370" s="4"/>
      <c r="Z370" s="4"/>
    </row>
    <row r="371" ht="12.75" customHeight="1">
      <c r="A371" s="24"/>
      <c r="B371" s="4"/>
      <c r="C371" s="52"/>
      <c r="D371" s="25"/>
      <c r="E371" s="25"/>
      <c r="F371" s="25"/>
      <c r="G371" s="25"/>
      <c r="H371" s="52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4"/>
      <c r="Y371" s="4"/>
      <c r="Z371" s="4"/>
    </row>
    <row r="372" ht="12.75" customHeight="1">
      <c r="A372" s="24"/>
      <c r="B372" s="4"/>
      <c r="C372" s="52"/>
      <c r="D372" s="25"/>
      <c r="E372" s="25"/>
      <c r="F372" s="25"/>
      <c r="G372" s="25"/>
      <c r="H372" s="52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4"/>
      <c r="Y372" s="4"/>
      <c r="Z372" s="4"/>
    </row>
    <row r="373" ht="12.75" customHeight="1">
      <c r="A373" s="24"/>
      <c r="B373" s="4"/>
      <c r="C373" s="52"/>
      <c r="D373" s="25"/>
      <c r="E373" s="25"/>
      <c r="F373" s="25"/>
      <c r="G373" s="25"/>
      <c r="H373" s="52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4"/>
      <c r="Y373" s="4"/>
      <c r="Z373" s="4"/>
    </row>
    <row r="374" ht="12.75" customHeight="1">
      <c r="A374" s="24"/>
      <c r="B374" s="4"/>
      <c r="C374" s="52"/>
      <c r="D374" s="25"/>
      <c r="E374" s="25"/>
      <c r="F374" s="25"/>
      <c r="G374" s="25"/>
      <c r="H374" s="52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4"/>
      <c r="Y374" s="4"/>
      <c r="Z374" s="4"/>
    </row>
    <row r="375" ht="12.75" customHeight="1">
      <c r="A375" s="24"/>
      <c r="B375" s="4"/>
      <c r="C375" s="52"/>
      <c r="D375" s="25"/>
      <c r="E375" s="25"/>
      <c r="F375" s="25"/>
      <c r="G375" s="25"/>
      <c r="H375" s="52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4"/>
      <c r="Y375" s="4"/>
      <c r="Z375" s="4"/>
    </row>
    <row r="376" ht="12.75" customHeight="1">
      <c r="A376" s="24"/>
      <c r="B376" s="4"/>
      <c r="C376" s="52"/>
      <c r="D376" s="25"/>
      <c r="E376" s="25"/>
      <c r="F376" s="25"/>
      <c r="G376" s="25"/>
      <c r="H376" s="52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4"/>
      <c r="Y376" s="4"/>
      <c r="Z376" s="4"/>
    </row>
    <row r="377" ht="12.75" customHeight="1">
      <c r="A377" s="24"/>
      <c r="B377" s="4"/>
      <c r="C377" s="52"/>
      <c r="D377" s="25"/>
      <c r="E377" s="25"/>
      <c r="F377" s="25"/>
      <c r="G377" s="25"/>
      <c r="H377" s="52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4"/>
      <c r="Y377" s="4"/>
      <c r="Z377" s="4"/>
    </row>
    <row r="378" ht="12.75" customHeight="1">
      <c r="A378" s="24"/>
      <c r="B378" s="4"/>
      <c r="C378" s="52"/>
      <c r="D378" s="25"/>
      <c r="E378" s="25"/>
      <c r="F378" s="25"/>
      <c r="G378" s="25"/>
      <c r="H378" s="52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4"/>
      <c r="Y378" s="4"/>
      <c r="Z378" s="4"/>
    </row>
    <row r="379" ht="12.75" customHeight="1">
      <c r="A379" s="24"/>
      <c r="B379" s="4"/>
      <c r="C379" s="52"/>
      <c r="D379" s="25"/>
      <c r="E379" s="25"/>
      <c r="F379" s="25"/>
      <c r="G379" s="25"/>
      <c r="H379" s="52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4"/>
      <c r="Y379" s="4"/>
      <c r="Z379" s="4"/>
    </row>
    <row r="380" ht="12.75" customHeight="1">
      <c r="A380" s="24"/>
      <c r="B380" s="4"/>
      <c r="C380" s="52"/>
      <c r="D380" s="25"/>
      <c r="E380" s="25"/>
      <c r="F380" s="25"/>
      <c r="G380" s="25"/>
      <c r="H380" s="52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4"/>
      <c r="Y380" s="4"/>
      <c r="Z380" s="4"/>
    </row>
    <row r="381" ht="12.75" customHeight="1">
      <c r="A381" s="24"/>
      <c r="B381" s="4"/>
      <c r="C381" s="52"/>
      <c r="D381" s="25"/>
      <c r="E381" s="25"/>
      <c r="F381" s="25"/>
      <c r="G381" s="25"/>
      <c r="H381" s="52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4"/>
      <c r="Y381" s="4"/>
      <c r="Z381" s="4"/>
    </row>
    <row r="382" ht="12.75" customHeight="1">
      <c r="A382" s="24"/>
      <c r="B382" s="4"/>
      <c r="C382" s="52"/>
      <c r="D382" s="25"/>
      <c r="E382" s="25"/>
      <c r="F382" s="25"/>
      <c r="G382" s="25"/>
      <c r="H382" s="52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4"/>
      <c r="Y382" s="4"/>
      <c r="Z382" s="4"/>
    </row>
    <row r="383" ht="12.75" customHeight="1">
      <c r="A383" s="24"/>
      <c r="B383" s="4"/>
      <c r="C383" s="52"/>
      <c r="D383" s="25"/>
      <c r="E383" s="25"/>
      <c r="F383" s="25"/>
      <c r="G383" s="25"/>
      <c r="H383" s="52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4"/>
      <c r="Y383" s="4"/>
      <c r="Z383" s="4"/>
    </row>
    <row r="384" ht="12.75" customHeight="1">
      <c r="A384" s="24"/>
      <c r="B384" s="4"/>
      <c r="C384" s="52"/>
      <c r="D384" s="25"/>
      <c r="E384" s="25"/>
      <c r="F384" s="25"/>
      <c r="G384" s="25"/>
      <c r="H384" s="52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4"/>
      <c r="Y384" s="4"/>
      <c r="Z384" s="4"/>
    </row>
    <row r="385" ht="12.75" customHeight="1">
      <c r="A385" s="24"/>
      <c r="B385" s="4"/>
      <c r="C385" s="52"/>
      <c r="D385" s="25"/>
      <c r="E385" s="25"/>
      <c r="F385" s="25"/>
      <c r="G385" s="25"/>
      <c r="H385" s="52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4"/>
      <c r="Y385" s="4"/>
      <c r="Z385" s="4"/>
    </row>
    <row r="386" ht="12.75" customHeight="1">
      <c r="A386" s="24"/>
      <c r="B386" s="4"/>
      <c r="C386" s="52"/>
      <c r="D386" s="25"/>
      <c r="E386" s="25"/>
      <c r="F386" s="25"/>
      <c r="G386" s="25"/>
      <c r="H386" s="52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4"/>
      <c r="Y386" s="4"/>
      <c r="Z386" s="4"/>
    </row>
    <row r="387" ht="12.75" customHeight="1">
      <c r="A387" s="24"/>
      <c r="B387" s="4"/>
      <c r="C387" s="52"/>
      <c r="D387" s="25"/>
      <c r="E387" s="25"/>
      <c r="F387" s="25"/>
      <c r="G387" s="25"/>
      <c r="H387" s="52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4"/>
      <c r="Y387" s="4"/>
      <c r="Z387" s="4"/>
    </row>
    <row r="388" ht="12.75" customHeight="1">
      <c r="A388" s="24"/>
      <c r="B388" s="4"/>
      <c r="C388" s="52"/>
      <c r="D388" s="25"/>
      <c r="E388" s="25"/>
      <c r="F388" s="25"/>
      <c r="G388" s="25"/>
      <c r="H388" s="52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4"/>
      <c r="Y388" s="4"/>
      <c r="Z388" s="4"/>
    </row>
    <row r="389" ht="12.75" customHeight="1">
      <c r="A389" s="24"/>
      <c r="B389" s="4"/>
      <c r="C389" s="52"/>
      <c r="D389" s="25"/>
      <c r="E389" s="25"/>
      <c r="F389" s="25"/>
      <c r="G389" s="25"/>
      <c r="H389" s="52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4"/>
      <c r="Y389" s="4"/>
      <c r="Z389" s="4"/>
    </row>
    <row r="390" ht="12.75" customHeight="1">
      <c r="A390" s="24"/>
      <c r="B390" s="4"/>
      <c r="C390" s="52"/>
      <c r="D390" s="25"/>
      <c r="E390" s="25"/>
      <c r="F390" s="25"/>
      <c r="G390" s="25"/>
      <c r="H390" s="52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4"/>
      <c r="Y390" s="4"/>
      <c r="Z390" s="4"/>
    </row>
    <row r="391" ht="12.75" customHeight="1">
      <c r="A391" s="24"/>
      <c r="B391" s="4"/>
      <c r="C391" s="52"/>
      <c r="D391" s="25"/>
      <c r="E391" s="25"/>
      <c r="F391" s="25"/>
      <c r="G391" s="25"/>
      <c r="H391" s="52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4"/>
      <c r="Y391" s="4"/>
      <c r="Z391" s="4"/>
    </row>
    <row r="392" ht="12.75" customHeight="1">
      <c r="A392" s="24"/>
      <c r="B392" s="4"/>
      <c r="C392" s="52"/>
      <c r="D392" s="25"/>
      <c r="E392" s="25"/>
      <c r="F392" s="25"/>
      <c r="G392" s="25"/>
      <c r="H392" s="52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4"/>
      <c r="Y392" s="4"/>
      <c r="Z392" s="4"/>
    </row>
    <row r="393" ht="12.75" customHeight="1">
      <c r="A393" s="24"/>
      <c r="B393" s="4"/>
      <c r="C393" s="52"/>
      <c r="D393" s="25"/>
      <c r="E393" s="25"/>
      <c r="F393" s="25"/>
      <c r="G393" s="25"/>
      <c r="H393" s="52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4"/>
      <c r="Y393" s="4"/>
      <c r="Z393" s="4"/>
    </row>
    <row r="394" ht="12.75" customHeight="1">
      <c r="A394" s="24"/>
      <c r="B394" s="4"/>
      <c r="C394" s="52"/>
      <c r="D394" s="25"/>
      <c r="E394" s="25"/>
      <c r="F394" s="25"/>
      <c r="G394" s="25"/>
      <c r="H394" s="52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4"/>
      <c r="Y394" s="4"/>
      <c r="Z394" s="4"/>
    </row>
    <row r="395" ht="12.75" customHeight="1">
      <c r="A395" s="24"/>
      <c r="B395" s="4"/>
      <c r="C395" s="52"/>
      <c r="D395" s="25"/>
      <c r="E395" s="25"/>
      <c r="F395" s="25"/>
      <c r="G395" s="25"/>
      <c r="H395" s="52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4"/>
      <c r="Y395" s="4"/>
      <c r="Z395" s="4"/>
    </row>
    <row r="396" ht="12.75" customHeight="1">
      <c r="A396" s="24"/>
      <c r="B396" s="4"/>
      <c r="C396" s="52"/>
      <c r="D396" s="25"/>
      <c r="E396" s="25"/>
      <c r="F396" s="25"/>
      <c r="G396" s="25"/>
      <c r="H396" s="52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4"/>
      <c r="Y396" s="4"/>
      <c r="Z396" s="4"/>
    </row>
    <row r="397" ht="12.75" customHeight="1">
      <c r="A397" s="24"/>
      <c r="B397" s="4"/>
      <c r="C397" s="52"/>
      <c r="D397" s="25"/>
      <c r="E397" s="25"/>
      <c r="F397" s="25"/>
      <c r="G397" s="25"/>
      <c r="H397" s="52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4"/>
      <c r="Y397" s="4"/>
      <c r="Z397" s="4"/>
    </row>
    <row r="398" ht="12.75" customHeight="1">
      <c r="A398" s="24"/>
      <c r="B398" s="4"/>
      <c r="C398" s="52"/>
      <c r="D398" s="25"/>
      <c r="E398" s="25"/>
      <c r="F398" s="25"/>
      <c r="G398" s="25"/>
      <c r="H398" s="52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4"/>
      <c r="Y398" s="4"/>
      <c r="Z398" s="4"/>
    </row>
    <row r="399" ht="12.75" customHeight="1">
      <c r="A399" s="24"/>
      <c r="B399" s="4"/>
      <c r="C399" s="52"/>
      <c r="D399" s="25"/>
      <c r="E399" s="25"/>
      <c r="F399" s="25"/>
      <c r="G399" s="25"/>
      <c r="H399" s="52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4"/>
      <c r="Y399" s="4"/>
      <c r="Z399" s="4"/>
    </row>
    <row r="400" ht="12.75" customHeight="1">
      <c r="A400" s="24"/>
      <c r="B400" s="4"/>
      <c r="C400" s="52"/>
      <c r="D400" s="25"/>
      <c r="E400" s="25"/>
      <c r="F400" s="25"/>
      <c r="G400" s="25"/>
      <c r="H400" s="52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4"/>
      <c r="Y400" s="4"/>
      <c r="Z400" s="4"/>
    </row>
    <row r="401" ht="12.75" customHeight="1">
      <c r="A401" s="24"/>
      <c r="B401" s="4"/>
      <c r="C401" s="52"/>
      <c r="D401" s="25"/>
      <c r="E401" s="25"/>
      <c r="F401" s="25"/>
      <c r="G401" s="25"/>
      <c r="H401" s="52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4"/>
      <c r="Y401" s="4"/>
      <c r="Z401" s="4"/>
    </row>
    <row r="402" ht="12.75" customHeight="1">
      <c r="A402" s="24"/>
      <c r="B402" s="4"/>
      <c r="C402" s="52"/>
      <c r="D402" s="25"/>
      <c r="E402" s="25"/>
      <c r="F402" s="25"/>
      <c r="G402" s="25"/>
      <c r="H402" s="52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4"/>
      <c r="Y402" s="4"/>
      <c r="Z402" s="4"/>
    </row>
    <row r="403" ht="12.75" customHeight="1">
      <c r="A403" s="24"/>
      <c r="B403" s="4"/>
      <c r="C403" s="52"/>
      <c r="D403" s="25"/>
      <c r="E403" s="25"/>
      <c r="F403" s="25"/>
      <c r="G403" s="25"/>
      <c r="H403" s="52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4"/>
      <c r="Y403" s="4"/>
      <c r="Z403" s="4"/>
    </row>
    <row r="404" ht="12.75" customHeight="1">
      <c r="A404" s="24"/>
      <c r="B404" s="4"/>
      <c r="C404" s="52"/>
      <c r="D404" s="25"/>
      <c r="E404" s="25"/>
      <c r="F404" s="25"/>
      <c r="G404" s="25"/>
      <c r="H404" s="52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4"/>
      <c r="Y404" s="4"/>
      <c r="Z404" s="4"/>
    </row>
    <row r="405" ht="12.75" customHeight="1">
      <c r="A405" s="24"/>
      <c r="B405" s="4"/>
      <c r="C405" s="52"/>
      <c r="D405" s="25"/>
      <c r="E405" s="25"/>
      <c r="F405" s="25"/>
      <c r="G405" s="25"/>
      <c r="H405" s="52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4"/>
      <c r="Y405" s="4"/>
      <c r="Z405" s="4"/>
    </row>
    <row r="406" ht="12.75" customHeight="1">
      <c r="A406" s="24"/>
      <c r="B406" s="4"/>
      <c r="C406" s="52"/>
      <c r="D406" s="25"/>
      <c r="E406" s="25"/>
      <c r="F406" s="25"/>
      <c r="G406" s="25"/>
      <c r="H406" s="52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4"/>
      <c r="Y406" s="4"/>
      <c r="Z406" s="4"/>
    </row>
    <row r="407" ht="12.75" customHeight="1">
      <c r="A407" s="24"/>
      <c r="B407" s="4"/>
      <c r="C407" s="52"/>
      <c r="D407" s="25"/>
      <c r="E407" s="25"/>
      <c r="F407" s="25"/>
      <c r="G407" s="25"/>
      <c r="H407" s="52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4"/>
      <c r="Y407" s="4"/>
      <c r="Z407" s="4"/>
    </row>
    <row r="408" ht="12.75" customHeight="1">
      <c r="A408" s="24"/>
      <c r="B408" s="4"/>
      <c r="C408" s="52"/>
      <c r="D408" s="25"/>
      <c r="E408" s="25"/>
      <c r="F408" s="25"/>
      <c r="G408" s="25"/>
      <c r="H408" s="52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4"/>
      <c r="Y408" s="4"/>
      <c r="Z408" s="4"/>
    </row>
    <row r="409" ht="12.75" customHeight="1">
      <c r="A409" s="24"/>
      <c r="B409" s="4"/>
      <c r="C409" s="52"/>
      <c r="D409" s="25"/>
      <c r="E409" s="25"/>
      <c r="F409" s="25"/>
      <c r="G409" s="25"/>
      <c r="H409" s="52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4"/>
      <c r="Y409" s="4"/>
      <c r="Z409" s="4"/>
    </row>
    <row r="410" ht="12.75" customHeight="1">
      <c r="A410" s="24"/>
      <c r="B410" s="4"/>
      <c r="C410" s="52"/>
      <c r="D410" s="25"/>
      <c r="E410" s="25"/>
      <c r="F410" s="25"/>
      <c r="G410" s="25"/>
      <c r="H410" s="52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4"/>
      <c r="Y410" s="4"/>
      <c r="Z410" s="4"/>
    </row>
    <row r="411" ht="12.75" customHeight="1">
      <c r="A411" s="24"/>
      <c r="B411" s="4"/>
      <c r="C411" s="52"/>
      <c r="D411" s="25"/>
      <c r="E411" s="25"/>
      <c r="F411" s="25"/>
      <c r="G411" s="25"/>
      <c r="H411" s="52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4"/>
      <c r="Y411" s="4"/>
      <c r="Z411" s="4"/>
    </row>
    <row r="412" ht="12.75" customHeight="1">
      <c r="A412" s="24"/>
      <c r="B412" s="4"/>
      <c r="C412" s="52"/>
      <c r="D412" s="25"/>
      <c r="E412" s="25"/>
      <c r="F412" s="25"/>
      <c r="G412" s="25"/>
      <c r="H412" s="52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4"/>
      <c r="Y412" s="4"/>
      <c r="Z412" s="4"/>
    </row>
    <row r="413" ht="12.75" customHeight="1">
      <c r="A413" s="24"/>
      <c r="B413" s="4"/>
      <c r="C413" s="52"/>
      <c r="D413" s="25"/>
      <c r="E413" s="25"/>
      <c r="F413" s="25"/>
      <c r="G413" s="25"/>
      <c r="H413" s="52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4"/>
      <c r="Y413" s="4"/>
      <c r="Z413" s="4"/>
    </row>
    <row r="414" ht="12.75" customHeight="1">
      <c r="A414" s="24"/>
      <c r="B414" s="4"/>
      <c r="C414" s="52"/>
      <c r="D414" s="25"/>
      <c r="E414" s="25"/>
      <c r="F414" s="25"/>
      <c r="G414" s="25"/>
      <c r="H414" s="52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4"/>
      <c r="Y414" s="4"/>
      <c r="Z414" s="4"/>
    </row>
    <row r="415" ht="12.75" customHeight="1">
      <c r="A415" s="24"/>
      <c r="B415" s="4"/>
      <c r="C415" s="52"/>
      <c r="D415" s="25"/>
      <c r="E415" s="25"/>
      <c r="F415" s="25"/>
      <c r="G415" s="25"/>
      <c r="H415" s="52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4"/>
      <c r="Y415" s="4"/>
      <c r="Z415" s="4"/>
    </row>
    <row r="416" ht="12.75" customHeight="1">
      <c r="A416" s="24"/>
      <c r="B416" s="4"/>
      <c r="C416" s="52"/>
      <c r="D416" s="25"/>
      <c r="E416" s="25"/>
      <c r="F416" s="25"/>
      <c r="G416" s="25"/>
      <c r="H416" s="52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4"/>
      <c r="Y416" s="4"/>
      <c r="Z416" s="4"/>
    </row>
    <row r="417" ht="12.75" customHeight="1">
      <c r="A417" s="24"/>
      <c r="B417" s="4"/>
      <c r="C417" s="52"/>
      <c r="D417" s="25"/>
      <c r="E417" s="25"/>
      <c r="F417" s="25"/>
      <c r="G417" s="25"/>
      <c r="H417" s="52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4"/>
      <c r="Y417" s="4"/>
      <c r="Z417" s="4"/>
    </row>
    <row r="418" ht="12.75" customHeight="1">
      <c r="A418" s="24"/>
      <c r="B418" s="4"/>
      <c r="C418" s="52"/>
      <c r="D418" s="25"/>
      <c r="E418" s="25"/>
      <c r="F418" s="25"/>
      <c r="G418" s="25"/>
      <c r="H418" s="52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4"/>
      <c r="Y418" s="4"/>
      <c r="Z418" s="4"/>
    </row>
    <row r="419" ht="12.75" customHeight="1">
      <c r="A419" s="24"/>
      <c r="B419" s="4"/>
      <c r="C419" s="52"/>
      <c r="D419" s="25"/>
      <c r="E419" s="25"/>
      <c r="F419" s="25"/>
      <c r="G419" s="25"/>
      <c r="H419" s="52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4"/>
      <c r="Y419" s="4"/>
      <c r="Z419" s="4"/>
    </row>
    <row r="420" ht="12.75" customHeight="1">
      <c r="A420" s="24"/>
      <c r="B420" s="4"/>
      <c r="C420" s="52"/>
      <c r="D420" s="25"/>
      <c r="E420" s="25"/>
      <c r="F420" s="25"/>
      <c r="G420" s="25"/>
      <c r="H420" s="52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4"/>
      <c r="Y420" s="4"/>
      <c r="Z420" s="4"/>
    </row>
    <row r="421" ht="12.75" customHeight="1">
      <c r="A421" s="24"/>
      <c r="B421" s="4"/>
      <c r="C421" s="52"/>
      <c r="D421" s="25"/>
      <c r="E421" s="25"/>
      <c r="F421" s="25"/>
      <c r="G421" s="25"/>
      <c r="H421" s="52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4"/>
      <c r="Y421" s="4"/>
      <c r="Z421" s="4"/>
    </row>
    <row r="422" ht="12.75" customHeight="1">
      <c r="A422" s="24"/>
      <c r="B422" s="4"/>
      <c r="C422" s="52"/>
      <c r="D422" s="25"/>
      <c r="E422" s="25"/>
      <c r="F422" s="25"/>
      <c r="G422" s="25"/>
      <c r="H422" s="52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4"/>
      <c r="Y422" s="4"/>
      <c r="Z422" s="4"/>
    </row>
    <row r="423" ht="12.75" customHeight="1">
      <c r="A423" s="24"/>
      <c r="B423" s="4"/>
      <c r="C423" s="52"/>
      <c r="D423" s="25"/>
      <c r="E423" s="25"/>
      <c r="F423" s="25"/>
      <c r="G423" s="25"/>
      <c r="H423" s="52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4"/>
      <c r="Y423" s="4"/>
      <c r="Z423" s="4"/>
    </row>
    <row r="424" ht="12.75" customHeight="1">
      <c r="A424" s="24"/>
      <c r="B424" s="4"/>
      <c r="C424" s="52"/>
      <c r="D424" s="25"/>
      <c r="E424" s="25"/>
      <c r="F424" s="25"/>
      <c r="G424" s="25"/>
      <c r="H424" s="52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4"/>
      <c r="Y424" s="4"/>
      <c r="Z424" s="4"/>
    </row>
    <row r="425" ht="12.75" customHeight="1">
      <c r="A425" s="24"/>
      <c r="B425" s="4"/>
      <c r="C425" s="52"/>
      <c r="D425" s="25"/>
      <c r="E425" s="25"/>
      <c r="F425" s="25"/>
      <c r="G425" s="25"/>
      <c r="H425" s="52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4"/>
      <c r="Y425" s="4"/>
      <c r="Z425" s="4"/>
    </row>
    <row r="426" ht="12.75" customHeight="1">
      <c r="A426" s="24"/>
      <c r="B426" s="4"/>
      <c r="C426" s="52"/>
      <c r="D426" s="25"/>
      <c r="E426" s="25"/>
      <c r="F426" s="25"/>
      <c r="G426" s="25"/>
      <c r="H426" s="52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4"/>
      <c r="Y426" s="4"/>
      <c r="Z426" s="4"/>
    </row>
    <row r="427" ht="12.75" customHeight="1">
      <c r="A427" s="24"/>
      <c r="B427" s="4"/>
      <c r="C427" s="52"/>
      <c r="D427" s="25"/>
      <c r="E427" s="25"/>
      <c r="F427" s="25"/>
      <c r="G427" s="25"/>
      <c r="H427" s="52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4"/>
      <c r="Y427" s="4"/>
      <c r="Z427" s="4"/>
    </row>
    <row r="428" ht="12.75" customHeight="1">
      <c r="A428" s="24"/>
      <c r="B428" s="4"/>
      <c r="C428" s="52"/>
      <c r="D428" s="25"/>
      <c r="E428" s="25"/>
      <c r="F428" s="25"/>
      <c r="G428" s="25"/>
      <c r="H428" s="52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4"/>
      <c r="Y428" s="4"/>
      <c r="Z428" s="4"/>
    </row>
    <row r="429" ht="12.75" customHeight="1">
      <c r="A429" s="24"/>
      <c r="B429" s="4"/>
      <c r="C429" s="52"/>
      <c r="D429" s="25"/>
      <c r="E429" s="25"/>
      <c r="F429" s="25"/>
      <c r="G429" s="25"/>
      <c r="H429" s="52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4"/>
      <c r="Y429" s="4"/>
      <c r="Z429" s="4"/>
    </row>
    <row r="430" ht="12.75" customHeight="1">
      <c r="A430" s="24"/>
      <c r="B430" s="4"/>
      <c r="C430" s="52"/>
      <c r="D430" s="25"/>
      <c r="E430" s="25"/>
      <c r="F430" s="25"/>
      <c r="G430" s="25"/>
      <c r="H430" s="52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4"/>
      <c r="Y430" s="4"/>
      <c r="Z430" s="4"/>
    </row>
    <row r="431" ht="12.75" customHeight="1">
      <c r="A431" s="24"/>
      <c r="B431" s="4"/>
      <c r="C431" s="52"/>
      <c r="D431" s="25"/>
      <c r="E431" s="25"/>
      <c r="F431" s="25"/>
      <c r="G431" s="25"/>
      <c r="H431" s="52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4"/>
      <c r="Y431" s="4"/>
      <c r="Z431" s="4"/>
    </row>
    <row r="432" ht="12.75" customHeight="1">
      <c r="A432" s="24"/>
      <c r="B432" s="4"/>
      <c r="C432" s="52"/>
      <c r="D432" s="25"/>
      <c r="E432" s="25"/>
      <c r="F432" s="25"/>
      <c r="G432" s="25"/>
      <c r="H432" s="52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4"/>
      <c r="Y432" s="4"/>
      <c r="Z432" s="4"/>
    </row>
    <row r="433" ht="12.75" customHeight="1">
      <c r="A433" s="24"/>
      <c r="B433" s="4"/>
      <c r="C433" s="52"/>
      <c r="D433" s="25"/>
      <c r="E433" s="25"/>
      <c r="F433" s="25"/>
      <c r="G433" s="25"/>
      <c r="H433" s="52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4"/>
      <c r="Y433" s="4"/>
      <c r="Z433" s="4"/>
    </row>
    <row r="434" ht="12.75" customHeight="1">
      <c r="A434" s="24"/>
      <c r="B434" s="4"/>
      <c r="C434" s="52"/>
      <c r="D434" s="25"/>
      <c r="E434" s="25"/>
      <c r="F434" s="25"/>
      <c r="G434" s="25"/>
      <c r="H434" s="52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4"/>
      <c r="Y434" s="4"/>
      <c r="Z434" s="4"/>
    </row>
    <row r="435" ht="12.75" customHeight="1">
      <c r="A435" s="24"/>
      <c r="B435" s="4"/>
      <c r="C435" s="52"/>
      <c r="D435" s="25"/>
      <c r="E435" s="25"/>
      <c r="F435" s="25"/>
      <c r="G435" s="25"/>
      <c r="H435" s="52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4"/>
      <c r="Y435" s="4"/>
      <c r="Z435" s="4"/>
    </row>
    <row r="436" ht="12.75" customHeight="1">
      <c r="A436" s="24"/>
      <c r="B436" s="4"/>
      <c r="C436" s="52"/>
      <c r="D436" s="25"/>
      <c r="E436" s="25"/>
      <c r="F436" s="25"/>
      <c r="G436" s="25"/>
      <c r="H436" s="52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4"/>
      <c r="Y436" s="4"/>
      <c r="Z436" s="4"/>
    </row>
    <row r="437" ht="12.75" customHeight="1">
      <c r="A437" s="24"/>
      <c r="B437" s="4"/>
      <c r="C437" s="52"/>
      <c r="D437" s="25"/>
      <c r="E437" s="25"/>
      <c r="F437" s="25"/>
      <c r="G437" s="25"/>
      <c r="H437" s="52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4"/>
      <c r="Y437" s="4"/>
      <c r="Z437" s="4"/>
    </row>
    <row r="438" ht="12.75" customHeight="1">
      <c r="A438" s="24"/>
      <c r="B438" s="4"/>
      <c r="C438" s="52"/>
      <c r="D438" s="25"/>
      <c r="E438" s="25"/>
      <c r="F438" s="25"/>
      <c r="G438" s="25"/>
      <c r="H438" s="52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4"/>
      <c r="Y438" s="4"/>
      <c r="Z438" s="4"/>
    </row>
    <row r="439" ht="12.75" customHeight="1">
      <c r="A439" s="24"/>
      <c r="B439" s="4"/>
      <c r="C439" s="52"/>
      <c r="D439" s="25"/>
      <c r="E439" s="25"/>
      <c r="F439" s="25"/>
      <c r="G439" s="25"/>
      <c r="H439" s="52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4"/>
      <c r="Y439" s="4"/>
      <c r="Z439" s="4"/>
    </row>
    <row r="440" ht="12.75" customHeight="1">
      <c r="A440" s="24"/>
      <c r="B440" s="4"/>
      <c r="C440" s="52"/>
      <c r="D440" s="25"/>
      <c r="E440" s="25"/>
      <c r="F440" s="25"/>
      <c r="G440" s="25"/>
      <c r="H440" s="52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4"/>
      <c r="Y440" s="4"/>
      <c r="Z440" s="4"/>
    </row>
    <row r="441" ht="12.75" customHeight="1">
      <c r="A441" s="24"/>
      <c r="B441" s="4"/>
      <c r="C441" s="52"/>
      <c r="D441" s="25"/>
      <c r="E441" s="25"/>
      <c r="F441" s="25"/>
      <c r="G441" s="25"/>
      <c r="H441" s="52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4"/>
      <c r="Y441" s="4"/>
      <c r="Z441" s="4"/>
    </row>
    <row r="442" ht="12.75" customHeight="1">
      <c r="A442" s="24"/>
      <c r="B442" s="4"/>
      <c r="C442" s="52"/>
      <c r="D442" s="25"/>
      <c r="E442" s="25"/>
      <c r="F442" s="25"/>
      <c r="G442" s="25"/>
      <c r="H442" s="52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4"/>
      <c r="Y442" s="4"/>
      <c r="Z442" s="4"/>
    </row>
    <row r="443" ht="12.75" customHeight="1">
      <c r="A443" s="24"/>
      <c r="B443" s="4"/>
      <c r="C443" s="52"/>
      <c r="D443" s="25"/>
      <c r="E443" s="25"/>
      <c r="F443" s="25"/>
      <c r="G443" s="25"/>
      <c r="H443" s="52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4"/>
      <c r="Y443" s="4"/>
      <c r="Z443" s="4"/>
    </row>
    <row r="444" ht="12.75" customHeight="1">
      <c r="A444" s="24"/>
      <c r="B444" s="4"/>
      <c r="C444" s="52"/>
      <c r="D444" s="25"/>
      <c r="E444" s="25"/>
      <c r="F444" s="25"/>
      <c r="G444" s="25"/>
      <c r="H444" s="52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4"/>
      <c r="Y444" s="4"/>
      <c r="Z444" s="4"/>
    </row>
    <row r="445" ht="12.75" customHeight="1">
      <c r="A445" s="24"/>
      <c r="B445" s="4"/>
      <c r="C445" s="52"/>
      <c r="D445" s="25"/>
      <c r="E445" s="25"/>
      <c r="F445" s="25"/>
      <c r="G445" s="25"/>
      <c r="H445" s="52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4"/>
      <c r="Y445" s="4"/>
      <c r="Z445" s="4"/>
    </row>
    <row r="446" ht="12.75" customHeight="1">
      <c r="A446" s="24"/>
      <c r="B446" s="4"/>
      <c r="C446" s="52"/>
      <c r="D446" s="25"/>
      <c r="E446" s="25"/>
      <c r="F446" s="25"/>
      <c r="G446" s="25"/>
      <c r="H446" s="52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4"/>
      <c r="Y446" s="4"/>
      <c r="Z446" s="4"/>
    </row>
    <row r="447" ht="12.75" customHeight="1">
      <c r="A447" s="24"/>
      <c r="B447" s="4"/>
      <c r="C447" s="52"/>
      <c r="D447" s="25"/>
      <c r="E447" s="25"/>
      <c r="F447" s="25"/>
      <c r="G447" s="25"/>
      <c r="H447" s="52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4"/>
      <c r="Y447" s="4"/>
      <c r="Z447" s="4"/>
    </row>
    <row r="448" ht="12.75" customHeight="1">
      <c r="A448" s="24"/>
      <c r="B448" s="4"/>
      <c r="C448" s="52"/>
      <c r="D448" s="25"/>
      <c r="E448" s="25"/>
      <c r="F448" s="25"/>
      <c r="G448" s="25"/>
      <c r="H448" s="52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4"/>
      <c r="Y448" s="4"/>
      <c r="Z448" s="4"/>
    </row>
    <row r="449" ht="12.75" customHeight="1">
      <c r="A449" s="24"/>
      <c r="B449" s="4"/>
      <c r="C449" s="52"/>
      <c r="D449" s="25"/>
      <c r="E449" s="25"/>
      <c r="F449" s="25"/>
      <c r="G449" s="25"/>
      <c r="H449" s="52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4"/>
      <c r="Y449" s="4"/>
      <c r="Z449" s="4"/>
    </row>
    <row r="450" ht="12.75" customHeight="1">
      <c r="A450" s="24"/>
      <c r="B450" s="4"/>
      <c r="C450" s="52"/>
      <c r="D450" s="25"/>
      <c r="E450" s="25"/>
      <c r="F450" s="25"/>
      <c r="G450" s="25"/>
      <c r="H450" s="52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4"/>
      <c r="Y450" s="4"/>
      <c r="Z450" s="4"/>
    </row>
    <row r="451" ht="12.75" customHeight="1">
      <c r="A451" s="24"/>
      <c r="B451" s="4"/>
      <c r="C451" s="52"/>
      <c r="D451" s="25"/>
      <c r="E451" s="25"/>
      <c r="F451" s="25"/>
      <c r="G451" s="25"/>
      <c r="H451" s="52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4"/>
      <c r="Y451" s="4"/>
      <c r="Z451" s="4"/>
    </row>
    <row r="452" ht="12.75" customHeight="1">
      <c r="A452" s="24"/>
      <c r="B452" s="4"/>
      <c r="C452" s="52"/>
      <c r="D452" s="25"/>
      <c r="E452" s="25"/>
      <c r="F452" s="25"/>
      <c r="G452" s="25"/>
      <c r="H452" s="52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4"/>
      <c r="Y452" s="4"/>
      <c r="Z452" s="4"/>
    </row>
    <row r="453" ht="12.75" customHeight="1">
      <c r="A453" s="24"/>
      <c r="B453" s="4"/>
      <c r="C453" s="52"/>
      <c r="D453" s="25"/>
      <c r="E453" s="25"/>
      <c r="F453" s="25"/>
      <c r="G453" s="25"/>
      <c r="H453" s="52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4"/>
      <c r="Y453" s="4"/>
      <c r="Z453" s="4"/>
    </row>
    <row r="454" ht="12.75" customHeight="1">
      <c r="A454" s="24"/>
      <c r="B454" s="4"/>
      <c r="C454" s="52"/>
      <c r="D454" s="25"/>
      <c r="E454" s="25"/>
      <c r="F454" s="25"/>
      <c r="G454" s="25"/>
      <c r="H454" s="52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4"/>
      <c r="Y454" s="4"/>
      <c r="Z454" s="4"/>
    </row>
    <row r="455" ht="12.75" customHeight="1">
      <c r="A455" s="24"/>
      <c r="B455" s="4"/>
      <c r="C455" s="52"/>
      <c r="D455" s="25"/>
      <c r="E455" s="25"/>
      <c r="F455" s="25"/>
      <c r="G455" s="25"/>
      <c r="H455" s="52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4"/>
      <c r="Y455" s="4"/>
      <c r="Z455" s="4"/>
    </row>
    <row r="456" ht="12.75" customHeight="1">
      <c r="A456" s="24"/>
      <c r="B456" s="4"/>
      <c r="C456" s="52"/>
      <c r="D456" s="25"/>
      <c r="E456" s="25"/>
      <c r="F456" s="25"/>
      <c r="G456" s="25"/>
      <c r="H456" s="52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4"/>
      <c r="Y456" s="4"/>
      <c r="Z456" s="4"/>
    </row>
    <row r="457" ht="12.75" customHeight="1">
      <c r="A457" s="24"/>
      <c r="B457" s="4"/>
      <c r="C457" s="52"/>
      <c r="D457" s="25"/>
      <c r="E457" s="25"/>
      <c r="F457" s="25"/>
      <c r="G457" s="25"/>
      <c r="H457" s="52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4"/>
      <c r="Y457" s="4"/>
      <c r="Z457" s="4"/>
    </row>
    <row r="458" ht="12.75" customHeight="1">
      <c r="A458" s="24"/>
      <c r="B458" s="4"/>
      <c r="C458" s="52"/>
      <c r="D458" s="25"/>
      <c r="E458" s="25"/>
      <c r="F458" s="25"/>
      <c r="G458" s="25"/>
      <c r="H458" s="52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4"/>
      <c r="Y458" s="4"/>
      <c r="Z458" s="4"/>
    </row>
    <row r="459" ht="12.75" customHeight="1">
      <c r="A459" s="24"/>
      <c r="B459" s="4"/>
      <c r="C459" s="52"/>
      <c r="D459" s="25"/>
      <c r="E459" s="25"/>
      <c r="F459" s="25"/>
      <c r="G459" s="25"/>
      <c r="H459" s="52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4"/>
      <c r="Y459" s="4"/>
      <c r="Z459" s="4"/>
    </row>
    <row r="460" ht="12.75" customHeight="1">
      <c r="A460" s="24"/>
      <c r="B460" s="4"/>
      <c r="C460" s="52"/>
      <c r="D460" s="25"/>
      <c r="E460" s="25"/>
      <c r="F460" s="25"/>
      <c r="G460" s="25"/>
      <c r="H460" s="52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4"/>
      <c r="Y460" s="4"/>
      <c r="Z460" s="4"/>
    </row>
    <row r="461" ht="12.75" customHeight="1">
      <c r="A461" s="24"/>
      <c r="B461" s="4"/>
      <c r="C461" s="52"/>
      <c r="D461" s="25"/>
      <c r="E461" s="25"/>
      <c r="F461" s="25"/>
      <c r="G461" s="25"/>
      <c r="H461" s="52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4"/>
      <c r="Y461" s="4"/>
      <c r="Z461" s="4"/>
    </row>
    <row r="462" ht="12.75" customHeight="1">
      <c r="A462" s="24"/>
      <c r="B462" s="4"/>
      <c r="C462" s="52"/>
      <c r="D462" s="25"/>
      <c r="E462" s="25"/>
      <c r="F462" s="25"/>
      <c r="G462" s="25"/>
      <c r="H462" s="52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4"/>
      <c r="Y462" s="4"/>
      <c r="Z462" s="4"/>
    </row>
    <row r="463" ht="12.75" customHeight="1">
      <c r="A463" s="24"/>
      <c r="B463" s="4"/>
      <c r="C463" s="52"/>
      <c r="D463" s="25"/>
      <c r="E463" s="25"/>
      <c r="F463" s="25"/>
      <c r="G463" s="25"/>
      <c r="H463" s="52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4"/>
      <c r="Y463" s="4"/>
      <c r="Z463" s="4"/>
    </row>
    <row r="464" ht="12.75" customHeight="1">
      <c r="A464" s="24"/>
      <c r="B464" s="4"/>
      <c r="C464" s="52"/>
      <c r="D464" s="25"/>
      <c r="E464" s="25"/>
      <c r="F464" s="25"/>
      <c r="G464" s="25"/>
      <c r="H464" s="52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4"/>
      <c r="Y464" s="4"/>
      <c r="Z464" s="4"/>
    </row>
    <row r="465" ht="12.75" customHeight="1">
      <c r="A465" s="24"/>
      <c r="B465" s="4"/>
      <c r="C465" s="52"/>
      <c r="D465" s="25"/>
      <c r="E465" s="25"/>
      <c r="F465" s="25"/>
      <c r="G465" s="25"/>
      <c r="H465" s="52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4"/>
      <c r="Y465" s="4"/>
      <c r="Z465" s="4"/>
    </row>
    <row r="466" ht="12.75" customHeight="1">
      <c r="A466" s="24"/>
      <c r="B466" s="4"/>
      <c r="C466" s="52"/>
      <c r="D466" s="25"/>
      <c r="E466" s="25"/>
      <c r="F466" s="25"/>
      <c r="G466" s="25"/>
      <c r="H466" s="52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4"/>
      <c r="Y466" s="4"/>
      <c r="Z466" s="4"/>
    </row>
    <row r="467" ht="12.75" customHeight="1">
      <c r="A467" s="24"/>
      <c r="B467" s="4"/>
      <c r="C467" s="52"/>
      <c r="D467" s="25"/>
      <c r="E467" s="25"/>
      <c r="F467" s="25"/>
      <c r="G467" s="25"/>
      <c r="H467" s="52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4"/>
      <c r="Y467" s="4"/>
      <c r="Z467" s="4"/>
    </row>
    <row r="468" ht="12.75" customHeight="1">
      <c r="A468" s="24"/>
      <c r="B468" s="4"/>
      <c r="C468" s="52"/>
      <c r="D468" s="25"/>
      <c r="E468" s="25"/>
      <c r="F468" s="25"/>
      <c r="G468" s="25"/>
      <c r="H468" s="52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4"/>
      <c r="Y468" s="4"/>
      <c r="Z468" s="4"/>
    </row>
    <row r="469" ht="12.75" customHeight="1">
      <c r="A469" s="24"/>
      <c r="B469" s="4"/>
      <c r="C469" s="52"/>
      <c r="D469" s="25"/>
      <c r="E469" s="25"/>
      <c r="F469" s="25"/>
      <c r="G469" s="25"/>
      <c r="H469" s="52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4"/>
      <c r="Y469" s="4"/>
      <c r="Z469" s="4"/>
    </row>
    <row r="470" ht="12.75" customHeight="1">
      <c r="A470" s="24"/>
      <c r="B470" s="4"/>
      <c r="C470" s="52"/>
      <c r="D470" s="25"/>
      <c r="E470" s="25"/>
      <c r="F470" s="25"/>
      <c r="G470" s="25"/>
      <c r="H470" s="52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4"/>
      <c r="Y470" s="4"/>
      <c r="Z470" s="4"/>
    </row>
    <row r="471" ht="12.75" customHeight="1">
      <c r="A471" s="24"/>
      <c r="B471" s="4"/>
      <c r="C471" s="52"/>
      <c r="D471" s="25"/>
      <c r="E471" s="25"/>
      <c r="F471" s="25"/>
      <c r="G471" s="25"/>
      <c r="H471" s="52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4"/>
      <c r="Y471" s="4"/>
      <c r="Z471" s="4"/>
    </row>
    <row r="472" ht="12.75" customHeight="1">
      <c r="A472" s="24"/>
      <c r="B472" s="4"/>
      <c r="C472" s="52"/>
      <c r="D472" s="25"/>
      <c r="E472" s="25"/>
      <c r="F472" s="25"/>
      <c r="G472" s="25"/>
      <c r="H472" s="52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4"/>
      <c r="Y472" s="4"/>
      <c r="Z472" s="4"/>
    </row>
    <row r="473" ht="12.75" customHeight="1">
      <c r="A473" s="24"/>
      <c r="B473" s="4"/>
      <c r="C473" s="52"/>
      <c r="D473" s="25"/>
      <c r="E473" s="25"/>
      <c r="F473" s="25"/>
      <c r="G473" s="25"/>
      <c r="H473" s="52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4"/>
      <c r="Y473" s="4"/>
      <c r="Z473" s="4"/>
    </row>
    <row r="474" ht="12.75" customHeight="1">
      <c r="A474" s="24"/>
      <c r="B474" s="4"/>
      <c r="C474" s="52"/>
      <c r="D474" s="25"/>
      <c r="E474" s="25"/>
      <c r="F474" s="25"/>
      <c r="G474" s="25"/>
      <c r="H474" s="52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4"/>
      <c r="Y474" s="4"/>
      <c r="Z474" s="4"/>
    </row>
    <row r="475" ht="12.75" customHeight="1">
      <c r="A475" s="24"/>
      <c r="B475" s="4"/>
      <c r="C475" s="52"/>
      <c r="D475" s="25"/>
      <c r="E475" s="25"/>
      <c r="F475" s="25"/>
      <c r="G475" s="25"/>
      <c r="H475" s="52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4"/>
      <c r="Y475" s="4"/>
      <c r="Z475" s="4"/>
    </row>
    <row r="476" ht="12.75" customHeight="1">
      <c r="A476" s="24"/>
      <c r="B476" s="4"/>
      <c r="C476" s="52"/>
      <c r="D476" s="25"/>
      <c r="E476" s="25"/>
      <c r="F476" s="25"/>
      <c r="G476" s="25"/>
      <c r="H476" s="52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4"/>
      <c r="Y476" s="4"/>
      <c r="Z476" s="4"/>
    </row>
    <row r="477" ht="12.75" customHeight="1">
      <c r="A477" s="24"/>
      <c r="B477" s="4"/>
      <c r="C477" s="52"/>
      <c r="D477" s="25"/>
      <c r="E477" s="25"/>
      <c r="F477" s="25"/>
      <c r="G477" s="25"/>
      <c r="H477" s="52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4"/>
      <c r="Y477" s="4"/>
      <c r="Z477" s="4"/>
    </row>
    <row r="478" ht="12.75" customHeight="1">
      <c r="A478" s="24"/>
      <c r="B478" s="4"/>
      <c r="C478" s="52"/>
      <c r="D478" s="25"/>
      <c r="E478" s="25"/>
      <c r="F478" s="25"/>
      <c r="G478" s="25"/>
      <c r="H478" s="52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4"/>
      <c r="Y478" s="4"/>
      <c r="Z478" s="4"/>
    </row>
    <row r="479" ht="12.75" customHeight="1">
      <c r="A479" s="24"/>
      <c r="B479" s="4"/>
      <c r="C479" s="52"/>
      <c r="D479" s="25"/>
      <c r="E479" s="25"/>
      <c r="F479" s="25"/>
      <c r="G479" s="25"/>
      <c r="H479" s="52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4"/>
      <c r="Y479" s="4"/>
      <c r="Z479" s="4"/>
    </row>
    <row r="480" ht="12.75" customHeight="1">
      <c r="A480" s="24"/>
      <c r="B480" s="4"/>
      <c r="C480" s="52"/>
      <c r="D480" s="25"/>
      <c r="E480" s="25"/>
      <c r="F480" s="25"/>
      <c r="G480" s="25"/>
      <c r="H480" s="52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4"/>
      <c r="Y480" s="4"/>
      <c r="Z480" s="4"/>
    </row>
    <row r="481" ht="12.75" customHeight="1">
      <c r="A481" s="24"/>
      <c r="B481" s="4"/>
      <c r="C481" s="52"/>
      <c r="D481" s="25"/>
      <c r="E481" s="25"/>
      <c r="F481" s="25"/>
      <c r="G481" s="25"/>
      <c r="H481" s="52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4"/>
      <c r="Y481" s="4"/>
      <c r="Z481" s="4"/>
    </row>
    <row r="482" ht="12.75" customHeight="1">
      <c r="A482" s="24"/>
      <c r="B482" s="4"/>
      <c r="C482" s="52"/>
      <c r="D482" s="25"/>
      <c r="E482" s="25"/>
      <c r="F482" s="25"/>
      <c r="G482" s="25"/>
      <c r="H482" s="52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4"/>
      <c r="Y482" s="4"/>
      <c r="Z482" s="4"/>
    </row>
    <row r="483" ht="12.75" customHeight="1">
      <c r="A483" s="24"/>
      <c r="B483" s="4"/>
      <c r="C483" s="52"/>
      <c r="D483" s="25"/>
      <c r="E483" s="25"/>
      <c r="F483" s="25"/>
      <c r="G483" s="25"/>
      <c r="H483" s="52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4"/>
      <c r="Y483" s="4"/>
      <c r="Z483" s="4"/>
    </row>
    <row r="484" ht="12.75" customHeight="1">
      <c r="A484" s="24"/>
      <c r="B484" s="4"/>
      <c r="C484" s="52"/>
      <c r="D484" s="25"/>
      <c r="E484" s="25"/>
      <c r="F484" s="25"/>
      <c r="G484" s="25"/>
      <c r="H484" s="52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4"/>
      <c r="Y484" s="4"/>
      <c r="Z484" s="4"/>
    </row>
    <row r="485" ht="12.75" customHeight="1">
      <c r="A485" s="24"/>
      <c r="B485" s="4"/>
      <c r="C485" s="52"/>
      <c r="D485" s="25"/>
      <c r="E485" s="25"/>
      <c r="F485" s="25"/>
      <c r="G485" s="25"/>
      <c r="H485" s="52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4"/>
      <c r="Y485" s="4"/>
      <c r="Z485" s="4"/>
    </row>
    <row r="486" ht="12.75" customHeight="1">
      <c r="A486" s="24"/>
      <c r="B486" s="4"/>
      <c r="C486" s="52"/>
      <c r="D486" s="25"/>
      <c r="E486" s="25"/>
      <c r="F486" s="25"/>
      <c r="G486" s="25"/>
      <c r="H486" s="52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4"/>
      <c r="Y486" s="4"/>
      <c r="Z486" s="4"/>
    </row>
    <row r="487" ht="12.75" customHeight="1">
      <c r="A487" s="24"/>
      <c r="B487" s="4"/>
      <c r="C487" s="52"/>
      <c r="D487" s="25"/>
      <c r="E487" s="25"/>
      <c r="F487" s="25"/>
      <c r="G487" s="25"/>
      <c r="H487" s="52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4"/>
      <c r="Y487" s="4"/>
      <c r="Z487" s="4"/>
    </row>
    <row r="488" ht="12.75" customHeight="1">
      <c r="A488" s="24"/>
      <c r="B488" s="4"/>
      <c r="C488" s="52"/>
      <c r="D488" s="25"/>
      <c r="E488" s="25"/>
      <c r="F488" s="25"/>
      <c r="G488" s="25"/>
      <c r="H488" s="52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4"/>
      <c r="Y488" s="4"/>
      <c r="Z488" s="4"/>
    </row>
    <row r="489" ht="12.75" customHeight="1">
      <c r="A489" s="24"/>
      <c r="B489" s="4"/>
      <c r="C489" s="52"/>
      <c r="D489" s="25"/>
      <c r="E489" s="25"/>
      <c r="F489" s="25"/>
      <c r="G489" s="25"/>
      <c r="H489" s="52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4"/>
      <c r="Y489" s="4"/>
      <c r="Z489" s="4"/>
    </row>
    <row r="490" ht="12.75" customHeight="1">
      <c r="A490" s="24"/>
      <c r="B490" s="4"/>
      <c r="C490" s="52"/>
      <c r="D490" s="25"/>
      <c r="E490" s="25"/>
      <c r="F490" s="25"/>
      <c r="G490" s="25"/>
      <c r="H490" s="52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4"/>
      <c r="Y490" s="4"/>
      <c r="Z490" s="4"/>
    </row>
    <row r="491" ht="12.75" customHeight="1">
      <c r="A491" s="24"/>
      <c r="B491" s="4"/>
      <c r="C491" s="52"/>
      <c r="D491" s="25"/>
      <c r="E491" s="25"/>
      <c r="F491" s="25"/>
      <c r="G491" s="25"/>
      <c r="H491" s="52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4"/>
      <c r="Y491" s="4"/>
      <c r="Z491" s="4"/>
    </row>
    <row r="492" ht="12.75" customHeight="1">
      <c r="A492" s="24"/>
      <c r="B492" s="4"/>
      <c r="C492" s="52"/>
      <c r="D492" s="25"/>
      <c r="E492" s="25"/>
      <c r="F492" s="25"/>
      <c r="G492" s="25"/>
      <c r="H492" s="52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4"/>
      <c r="Y492" s="4"/>
      <c r="Z492" s="4"/>
    </row>
    <row r="493" ht="12.75" customHeight="1">
      <c r="A493" s="24"/>
      <c r="B493" s="4"/>
      <c r="C493" s="52"/>
      <c r="D493" s="25"/>
      <c r="E493" s="25"/>
      <c r="F493" s="25"/>
      <c r="G493" s="25"/>
      <c r="H493" s="52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4"/>
      <c r="Y493" s="4"/>
      <c r="Z493" s="4"/>
    </row>
    <row r="494" ht="12.75" customHeight="1">
      <c r="A494" s="24"/>
      <c r="B494" s="4"/>
      <c r="C494" s="52"/>
      <c r="D494" s="25"/>
      <c r="E494" s="25"/>
      <c r="F494" s="25"/>
      <c r="G494" s="25"/>
      <c r="H494" s="52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4"/>
      <c r="Y494" s="4"/>
      <c r="Z494" s="4"/>
    </row>
    <row r="495" ht="12.75" customHeight="1">
      <c r="A495" s="24"/>
      <c r="B495" s="4"/>
      <c r="C495" s="52"/>
      <c r="D495" s="25"/>
      <c r="E495" s="25"/>
      <c r="F495" s="25"/>
      <c r="G495" s="25"/>
      <c r="H495" s="52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4"/>
      <c r="Y495" s="4"/>
      <c r="Z495" s="4"/>
    </row>
    <row r="496" ht="12.75" customHeight="1">
      <c r="A496" s="24"/>
      <c r="B496" s="4"/>
      <c r="C496" s="52"/>
      <c r="D496" s="25"/>
      <c r="E496" s="25"/>
      <c r="F496" s="25"/>
      <c r="G496" s="25"/>
      <c r="H496" s="52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4"/>
      <c r="Y496" s="4"/>
      <c r="Z496" s="4"/>
    </row>
    <row r="497" ht="12.75" customHeight="1">
      <c r="A497" s="24"/>
      <c r="B497" s="4"/>
      <c r="C497" s="52"/>
      <c r="D497" s="25"/>
      <c r="E497" s="25"/>
      <c r="F497" s="25"/>
      <c r="G497" s="25"/>
      <c r="H497" s="52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4"/>
      <c r="Y497" s="4"/>
      <c r="Z497" s="4"/>
    </row>
    <row r="498" ht="12.75" customHeight="1">
      <c r="A498" s="24"/>
      <c r="B498" s="4"/>
      <c r="C498" s="52"/>
      <c r="D498" s="25"/>
      <c r="E498" s="25"/>
      <c r="F498" s="25"/>
      <c r="G498" s="25"/>
      <c r="H498" s="52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4"/>
      <c r="Y498" s="4"/>
      <c r="Z498" s="4"/>
    </row>
    <row r="499" ht="12.75" customHeight="1">
      <c r="A499" s="24"/>
      <c r="B499" s="4"/>
      <c r="C499" s="52"/>
      <c r="D499" s="25"/>
      <c r="E499" s="25"/>
      <c r="F499" s="25"/>
      <c r="G499" s="25"/>
      <c r="H499" s="52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4"/>
      <c r="Y499" s="4"/>
      <c r="Z499" s="4"/>
    </row>
    <row r="500" ht="12.75" customHeight="1">
      <c r="A500" s="24"/>
      <c r="B500" s="4"/>
      <c r="C500" s="52"/>
      <c r="D500" s="25"/>
      <c r="E500" s="25"/>
      <c r="F500" s="25"/>
      <c r="G500" s="25"/>
      <c r="H500" s="52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4"/>
      <c r="Y500" s="4"/>
      <c r="Z500" s="4"/>
    </row>
    <row r="501" ht="12.75" customHeight="1">
      <c r="A501" s="24"/>
      <c r="B501" s="4"/>
      <c r="C501" s="52"/>
      <c r="D501" s="25"/>
      <c r="E501" s="25"/>
      <c r="F501" s="25"/>
      <c r="G501" s="25"/>
      <c r="H501" s="52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4"/>
      <c r="Y501" s="4"/>
      <c r="Z501" s="4"/>
    </row>
    <row r="502" ht="12.75" customHeight="1">
      <c r="A502" s="24"/>
      <c r="B502" s="4"/>
      <c r="C502" s="52"/>
      <c r="D502" s="25"/>
      <c r="E502" s="25"/>
      <c r="F502" s="25"/>
      <c r="G502" s="25"/>
      <c r="H502" s="52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4"/>
      <c r="Y502" s="4"/>
      <c r="Z502" s="4"/>
    </row>
    <row r="503" ht="12.75" customHeight="1">
      <c r="A503" s="24"/>
      <c r="B503" s="4"/>
      <c r="C503" s="52"/>
      <c r="D503" s="25"/>
      <c r="E503" s="25"/>
      <c r="F503" s="25"/>
      <c r="G503" s="25"/>
      <c r="H503" s="52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4"/>
      <c r="Y503" s="4"/>
      <c r="Z503" s="4"/>
    </row>
    <row r="504" ht="12.75" customHeight="1">
      <c r="A504" s="24"/>
      <c r="B504" s="4"/>
      <c r="C504" s="52"/>
      <c r="D504" s="25"/>
      <c r="E504" s="25"/>
      <c r="F504" s="25"/>
      <c r="G504" s="25"/>
      <c r="H504" s="52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4"/>
      <c r="Y504" s="4"/>
      <c r="Z504" s="4"/>
    </row>
    <row r="505" ht="12.75" customHeight="1">
      <c r="A505" s="24"/>
      <c r="B505" s="4"/>
      <c r="C505" s="52"/>
      <c r="D505" s="25"/>
      <c r="E505" s="25"/>
      <c r="F505" s="25"/>
      <c r="G505" s="25"/>
      <c r="H505" s="52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4"/>
      <c r="Y505" s="4"/>
      <c r="Z505" s="4"/>
    </row>
    <row r="506" ht="12.75" customHeight="1">
      <c r="A506" s="24"/>
      <c r="B506" s="4"/>
      <c r="C506" s="52"/>
      <c r="D506" s="25"/>
      <c r="E506" s="25"/>
      <c r="F506" s="25"/>
      <c r="G506" s="25"/>
      <c r="H506" s="52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4"/>
      <c r="Y506" s="4"/>
      <c r="Z506" s="4"/>
    </row>
    <row r="507" ht="12.75" customHeight="1">
      <c r="A507" s="24"/>
      <c r="B507" s="4"/>
      <c r="C507" s="52"/>
      <c r="D507" s="25"/>
      <c r="E507" s="25"/>
      <c r="F507" s="25"/>
      <c r="G507" s="25"/>
      <c r="H507" s="52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4"/>
      <c r="Y507" s="4"/>
      <c r="Z507" s="4"/>
    </row>
    <row r="508" ht="12.75" customHeight="1">
      <c r="A508" s="24"/>
      <c r="B508" s="4"/>
      <c r="C508" s="52"/>
      <c r="D508" s="25"/>
      <c r="E508" s="25"/>
      <c r="F508" s="25"/>
      <c r="G508" s="25"/>
      <c r="H508" s="52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4"/>
      <c r="Y508" s="4"/>
      <c r="Z508" s="4"/>
    </row>
    <row r="509" ht="12.75" customHeight="1">
      <c r="A509" s="24"/>
      <c r="B509" s="4"/>
      <c r="C509" s="52"/>
      <c r="D509" s="25"/>
      <c r="E509" s="25"/>
      <c r="F509" s="25"/>
      <c r="G509" s="25"/>
      <c r="H509" s="52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4"/>
      <c r="Y509" s="4"/>
      <c r="Z509" s="4"/>
    </row>
    <row r="510" ht="12.75" customHeight="1">
      <c r="A510" s="24"/>
      <c r="B510" s="4"/>
      <c r="C510" s="52"/>
      <c r="D510" s="25"/>
      <c r="E510" s="25"/>
      <c r="F510" s="25"/>
      <c r="G510" s="25"/>
      <c r="H510" s="52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4"/>
      <c r="Y510" s="4"/>
      <c r="Z510" s="4"/>
    </row>
    <row r="511" ht="12.75" customHeight="1">
      <c r="A511" s="24"/>
      <c r="B511" s="4"/>
      <c r="C511" s="52"/>
      <c r="D511" s="25"/>
      <c r="E511" s="25"/>
      <c r="F511" s="25"/>
      <c r="G511" s="25"/>
      <c r="H511" s="52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4"/>
      <c r="Y511" s="4"/>
      <c r="Z511" s="4"/>
    </row>
    <row r="512" ht="12.75" customHeight="1">
      <c r="A512" s="24"/>
      <c r="B512" s="4"/>
      <c r="C512" s="52"/>
      <c r="D512" s="25"/>
      <c r="E512" s="25"/>
      <c r="F512" s="25"/>
      <c r="G512" s="25"/>
      <c r="H512" s="52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4"/>
      <c r="Y512" s="4"/>
      <c r="Z512" s="4"/>
    </row>
    <row r="513" ht="12.75" customHeight="1">
      <c r="A513" s="24"/>
      <c r="B513" s="4"/>
      <c r="C513" s="52"/>
      <c r="D513" s="25"/>
      <c r="E513" s="25"/>
      <c r="F513" s="25"/>
      <c r="G513" s="25"/>
      <c r="H513" s="52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4"/>
      <c r="Y513" s="4"/>
      <c r="Z513" s="4"/>
    </row>
    <row r="514" ht="12.75" customHeight="1">
      <c r="A514" s="24"/>
      <c r="B514" s="4"/>
      <c r="C514" s="52"/>
      <c r="D514" s="25"/>
      <c r="E514" s="25"/>
      <c r="F514" s="25"/>
      <c r="G514" s="25"/>
      <c r="H514" s="52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4"/>
      <c r="Y514" s="4"/>
      <c r="Z514" s="4"/>
    </row>
    <row r="515" ht="12.75" customHeight="1">
      <c r="A515" s="24"/>
      <c r="B515" s="4"/>
      <c r="C515" s="52"/>
      <c r="D515" s="25"/>
      <c r="E515" s="25"/>
      <c r="F515" s="25"/>
      <c r="G515" s="25"/>
      <c r="H515" s="52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4"/>
      <c r="Y515" s="4"/>
      <c r="Z515" s="4"/>
    </row>
    <row r="516" ht="12.75" customHeight="1">
      <c r="A516" s="24"/>
      <c r="B516" s="4"/>
      <c r="C516" s="52"/>
      <c r="D516" s="25"/>
      <c r="E516" s="25"/>
      <c r="F516" s="25"/>
      <c r="G516" s="25"/>
      <c r="H516" s="52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4"/>
      <c r="Y516" s="4"/>
      <c r="Z516" s="4"/>
    </row>
    <row r="517" ht="12.75" customHeight="1">
      <c r="A517" s="24"/>
      <c r="B517" s="4"/>
      <c r="C517" s="52"/>
      <c r="D517" s="25"/>
      <c r="E517" s="25"/>
      <c r="F517" s="25"/>
      <c r="G517" s="25"/>
      <c r="H517" s="52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4"/>
      <c r="Y517" s="4"/>
      <c r="Z517" s="4"/>
    </row>
    <row r="518" ht="12.75" customHeight="1">
      <c r="A518" s="24"/>
      <c r="B518" s="4"/>
      <c r="C518" s="52"/>
      <c r="D518" s="25"/>
      <c r="E518" s="25"/>
      <c r="F518" s="25"/>
      <c r="G518" s="25"/>
      <c r="H518" s="5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4"/>
      <c r="Y518" s="4"/>
      <c r="Z518" s="4"/>
    </row>
    <row r="519" ht="12.75" customHeight="1">
      <c r="A519" s="24"/>
      <c r="B519" s="4"/>
      <c r="C519" s="52"/>
      <c r="D519" s="25"/>
      <c r="E519" s="25"/>
      <c r="F519" s="25"/>
      <c r="G519" s="25"/>
      <c r="H519" s="52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4"/>
      <c r="Y519" s="4"/>
      <c r="Z519" s="4"/>
    </row>
    <row r="520" ht="12.75" customHeight="1">
      <c r="A520" s="24"/>
      <c r="B520" s="4"/>
      <c r="C520" s="52"/>
      <c r="D520" s="25"/>
      <c r="E520" s="25"/>
      <c r="F520" s="25"/>
      <c r="G520" s="25"/>
      <c r="H520" s="52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4"/>
      <c r="Y520" s="4"/>
      <c r="Z520" s="4"/>
    </row>
    <row r="521" ht="12.75" customHeight="1">
      <c r="A521" s="24"/>
      <c r="B521" s="4"/>
      <c r="C521" s="52"/>
      <c r="D521" s="25"/>
      <c r="E521" s="25"/>
      <c r="F521" s="25"/>
      <c r="G521" s="25"/>
      <c r="H521" s="52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4"/>
      <c r="Y521" s="4"/>
      <c r="Z521" s="4"/>
    </row>
    <row r="522" ht="12.75" customHeight="1">
      <c r="A522" s="24"/>
      <c r="B522" s="4"/>
      <c r="C522" s="52"/>
      <c r="D522" s="25"/>
      <c r="E522" s="25"/>
      <c r="F522" s="25"/>
      <c r="G522" s="25"/>
      <c r="H522" s="52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4"/>
      <c r="Y522" s="4"/>
      <c r="Z522" s="4"/>
    </row>
    <row r="523" ht="12.75" customHeight="1">
      <c r="A523" s="24"/>
      <c r="B523" s="4"/>
      <c r="C523" s="52"/>
      <c r="D523" s="25"/>
      <c r="E523" s="25"/>
      <c r="F523" s="25"/>
      <c r="G523" s="25"/>
      <c r="H523" s="52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4"/>
      <c r="Y523" s="4"/>
      <c r="Z523" s="4"/>
    </row>
    <row r="524" ht="12.75" customHeight="1">
      <c r="A524" s="24"/>
      <c r="B524" s="4"/>
      <c r="C524" s="52"/>
      <c r="D524" s="25"/>
      <c r="E524" s="25"/>
      <c r="F524" s="25"/>
      <c r="G524" s="25"/>
      <c r="H524" s="52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4"/>
      <c r="Y524" s="4"/>
      <c r="Z524" s="4"/>
    </row>
    <row r="525" ht="12.75" customHeight="1">
      <c r="A525" s="24"/>
      <c r="B525" s="4"/>
      <c r="C525" s="52"/>
      <c r="D525" s="25"/>
      <c r="E525" s="25"/>
      <c r="F525" s="25"/>
      <c r="G525" s="25"/>
      <c r="H525" s="52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4"/>
      <c r="Y525" s="4"/>
      <c r="Z525" s="4"/>
    </row>
    <row r="526" ht="12.75" customHeight="1">
      <c r="A526" s="24"/>
      <c r="B526" s="4"/>
      <c r="C526" s="52"/>
      <c r="D526" s="25"/>
      <c r="E526" s="25"/>
      <c r="F526" s="25"/>
      <c r="G526" s="25"/>
      <c r="H526" s="5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4"/>
      <c r="Y526" s="4"/>
      <c r="Z526" s="4"/>
    </row>
    <row r="527" ht="12.75" customHeight="1">
      <c r="A527" s="24"/>
      <c r="B527" s="4"/>
      <c r="C527" s="52"/>
      <c r="D527" s="25"/>
      <c r="E527" s="25"/>
      <c r="F527" s="25"/>
      <c r="G527" s="25"/>
      <c r="H527" s="5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4"/>
      <c r="Y527" s="4"/>
      <c r="Z527" s="4"/>
    </row>
    <row r="528" ht="12.75" customHeight="1">
      <c r="A528" s="24"/>
      <c r="B528" s="4"/>
      <c r="C528" s="52"/>
      <c r="D528" s="25"/>
      <c r="E528" s="25"/>
      <c r="F528" s="25"/>
      <c r="G528" s="25"/>
      <c r="H528" s="5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4"/>
      <c r="Y528" s="4"/>
      <c r="Z528" s="4"/>
    </row>
    <row r="529" ht="12.75" customHeight="1">
      <c r="A529" s="24"/>
      <c r="B529" s="4"/>
      <c r="C529" s="52"/>
      <c r="D529" s="25"/>
      <c r="E529" s="25"/>
      <c r="F529" s="25"/>
      <c r="G529" s="25"/>
      <c r="H529" s="5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4"/>
      <c r="Y529" s="4"/>
      <c r="Z529" s="4"/>
    </row>
    <row r="530" ht="12.75" customHeight="1">
      <c r="A530" s="24"/>
      <c r="B530" s="4"/>
      <c r="C530" s="52"/>
      <c r="D530" s="25"/>
      <c r="E530" s="25"/>
      <c r="F530" s="25"/>
      <c r="G530" s="25"/>
      <c r="H530" s="52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4"/>
      <c r="Y530" s="4"/>
      <c r="Z530" s="4"/>
    </row>
    <row r="531" ht="12.75" customHeight="1">
      <c r="A531" s="24"/>
      <c r="B531" s="4"/>
      <c r="C531" s="52"/>
      <c r="D531" s="25"/>
      <c r="E531" s="25"/>
      <c r="F531" s="25"/>
      <c r="G531" s="25"/>
      <c r="H531" s="5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4"/>
      <c r="Y531" s="4"/>
      <c r="Z531" s="4"/>
    </row>
    <row r="532" ht="12.75" customHeight="1">
      <c r="A532" s="24"/>
      <c r="B532" s="4"/>
      <c r="C532" s="52"/>
      <c r="D532" s="25"/>
      <c r="E532" s="25"/>
      <c r="F532" s="25"/>
      <c r="G532" s="25"/>
      <c r="H532" s="52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4"/>
      <c r="Y532" s="4"/>
      <c r="Z532" s="4"/>
    </row>
    <row r="533" ht="12.75" customHeight="1">
      <c r="A533" s="24"/>
      <c r="B533" s="4"/>
      <c r="C533" s="52"/>
      <c r="D533" s="25"/>
      <c r="E533" s="25"/>
      <c r="F533" s="25"/>
      <c r="G533" s="25"/>
      <c r="H533" s="52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4"/>
      <c r="Y533" s="4"/>
      <c r="Z533" s="4"/>
    </row>
    <row r="534" ht="12.75" customHeight="1">
      <c r="A534" s="24"/>
      <c r="B534" s="4"/>
      <c r="C534" s="52"/>
      <c r="D534" s="25"/>
      <c r="E534" s="25"/>
      <c r="F534" s="25"/>
      <c r="G534" s="25"/>
      <c r="H534" s="52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4"/>
      <c r="Y534" s="4"/>
      <c r="Z534" s="4"/>
    </row>
    <row r="535" ht="12.75" customHeight="1">
      <c r="A535" s="24"/>
      <c r="B535" s="4"/>
      <c r="C535" s="52"/>
      <c r="D535" s="25"/>
      <c r="E535" s="25"/>
      <c r="F535" s="25"/>
      <c r="G535" s="25"/>
      <c r="H535" s="52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4"/>
      <c r="Y535" s="4"/>
      <c r="Z535" s="4"/>
    </row>
    <row r="536" ht="12.75" customHeight="1">
      <c r="A536" s="24"/>
      <c r="B536" s="4"/>
      <c r="C536" s="52"/>
      <c r="D536" s="25"/>
      <c r="E536" s="25"/>
      <c r="F536" s="25"/>
      <c r="G536" s="25"/>
      <c r="H536" s="52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4"/>
      <c r="Y536" s="4"/>
      <c r="Z536" s="4"/>
    </row>
    <row r="537" ht="12.75" customHeight="1">
      <c r="A537" s="24"/>
      <c r="B537" s="4"/>
      <c r="C537" s="52"/>
      <c r="D537" s="25"/>
      <c r="E537" s="25"/>
      <c r="F537" s="25"/>
      <c r="G537" s="25"/>
      <c r="H537" s="52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4"/>
      <c r="Y537" s="4"/>
      <c r="Z537" s="4"/>
    </row>
    <row r="538" ht="12.75" customHeight="1">
      <c r="A538" s="24"/>
      <c r="B538" s="4"/>
      <c r="C538" s="52"/>
      <c r="D538" s="25"/>
      <c r="E538" s="25"/>
      <c r="F538" s="25"/>
      <c r="G538" s="25"/>
      <c r="H538" s="52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4"/>
      <c r="Y538" s="4"/>
      <c r="Z538" s="4"/>
    </row>
    <row r="539" ht="12.75" customHeight="1">
      <c r="A539" s="24"/>
      <c r="B539" s="4"/>
      <c r="C539" s="52"/>
      <c r="D539" s="25"/>
      <c r="E539" s="25"/>
      <c r="F539" s="25"/>
      <c r="G539" s="25"/>
      <c r="H539" s="52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4"/>
      <c r="Y539" s="4"/>
      <c r="Z539" s="4"/>
    </row>
    <row r="540" ht="12.75" customHeight="1">
      <c r="A540" s="24"/>
      <c r="B540" s="4"/>
      <c r="C540" s="52"/>
      <c r="D540" s="25"/>
      <c r="E540" s="25"/>
      <c r="F540" s="25"/>
      <c r="G540" s="25"/>
      <c r="H540" s="52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4"/>
      <c r="Y540" s="4"/>
      <c r="Z540" s="4"/>
    </row>
    <row r="541" ht="12.75" customHeight="1">
      <c r="A541" s="24"/>
      <c r="B541" s="4"/>
      <c r="C541" s="52"/>
      <c r="D541" s="25"/>
      <c r="E541" s="25"/>
      <c r="F541" s="25"/>
      <c r="G541" s="25"/>
      <c r="H541" s="52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4"/>
      <c r="Y541" s="4"/>
      <c r="Z541" s="4"/>
    </row>
    <row r="542" ht="12.75" customHeight="1">
      <c r="A542" s="24"/>
      <c r="B542" s="4"/>
      <c r="C542" s="52"/>
      <c r="D542" s="25"/>
      <c r="E542" s="25"/>
      <c r="F542" s="25"/>
      <c r="G542" s="25"/>
      <c r="H542" s="52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4"/>
      <c r="Y542" s="4"/>
      <c r="Z542" s="4"/>
    </row>
    <row r="543" ht="12.75" customHeight="1">
      <c r="A543" s="24"/>
      <c r="B543" s="4"/>
      <c r="C543" s="52"/>
      <c r="D543" s="25"/>
      <c r="E543" s="25"/>
      <c r="F543" s="25"/>
      <c r="G543" s="25"/>
      <c r="H543" s="52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4"/>
      <c r="Y543" s="4"/>
      <c r="Z543" s="4"/>
    </row>
    <row r="544" ht="12.75" customHeight="1">
      <c r="A544" s="24"/>
      <c r="B544" s="4"/>
      <c r="C544" s="52"/>
      <c r="D544" s="25"/>
      <c r="E544" s="25"/>
      <c r="F544" s="25"/>
      <c r="G544" s="25"/>
      <c r="H544" s="52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4"/>
      <c r="Y544" s="4"/>
      <c r="Z544" s="4"/>
    </row>
    <row r="545" ht="12.75" customHeight="1">
      <c r="A545" s="24"/>
      <c r="B545" s="4"/>
      <c r="C545" s="52"/>
      <c r="D545" s="25"/>
      <c r="E545" s="25"/>
      <c r="F545" s="25"/>
      <c r="G545" s="25"/>
      <c r="H545" s="52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4"/>
      <c r="Y545" s="4"/>
      <c r="Z545" s="4"/>
    </row>
    <row r="546" ht="12.75" customHeight="1">
      <c r="A546" s="24"/>
      <c r="B546" s="4"/>
      <c r="C546" s="52"/>
      <c r="D546" s="25"/>
      <c r="E546" s="25"/>
      <c r="F546" s="25"/>
      <c r="G546" s="25"/>
      <c r="H546" s="5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4"/>
      <c r="Y546" s="4"/>
      <c r="Z546" s="4"/>
    </row>
    <row r="547" ht="12.75" customHeight="1">
      <c r="A547" s="24"/>
      <c r="B547" s="4"/>
      <c r="C547" s="52"/>
      <c r="D547" s="25"/>
      <c r="E547" s="25"/>
      <c r="F547" s="25"/>
      <c r="G547" s="25"/>
      <c r="H547" s="52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4"/>
      <c r="Y547" s="4"/>
      <c r="Z547" s="4"/>
    </row>
    <row r="548" ht="12.75" customHeight="1">
      <c r="A548" s="24"/>
      <c r="B548" s="4"/>
      <c r="C548" s="52"/>
      <c r="D548" s="25"/>
      <c r="E548" s="25"/>
      <c r="F548" s="25"/>
      <c r="G548" s="25"/>
      <c r="H548" s="52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4"/>
      <c r="Y548" s="4"/>
      <c r="Z548" s="4"/>
    </row>
    <row r="549" ht="12.75" customHeight="1">
      <c r="A549" s="24"/>
      <c r="B549" s="4"/>
      <c r="C549" s="52"/>
      <c r="D549" s="25"/>
      <c r="E549" s="25"/>
      <c r="F549" s="25"/>
      <c r="G549" s="25"/>
      <c r="H549" s="52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4"/>
      <c r="Y549" s="4"/>
      <c r="Z549" s="4"/>
    </row>
    <row r="550" ht="12.75" customHeight="1">
      <c r="A550" s="24"/>
      <c r="B550" s="4"/>
      <c r="C550" s="52"/>
      <c r="D550" s="25"/>
      <c r="E550" s="25"/>
      <c r="F550" s="25"/>
      <c r="G550" s="25"/>
      <c r="H550" s="52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4"/>
      <c r="Y550" s="4"/>
      <c r="Z550" s="4"/>
    </row>
    <row r="551" ht="12.75" customHeight="1">
      <c r="A551" s="24"/>
      <c r="B551" s="4"/>
      <c r="C551" s="52"/>
      <c r="D551" s="25"/>
      <c r="E551" s="25"/>
      <c r="F551" s="25"/>
      <c r="G551" s="25"/>
      <c r="H551" s="52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4"/>
      <c r="Y551" s="4"/>
      <c r="Z551" s="4"/>
    </row>
    <row r="552" ht="12.75" customHeight="1">
      <c r="A552" s="24"/>
      <c r="B552" s="4"/>
      <c r="C552" s="52"/>
      <c r="D552" s="25"/>
      <c r="E552" s="25"/>
      <c r="F552" s="25"/>
      <c r="G552" s="25"/>
      <c r="H552" s="52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4"/>
      <c r="Y552" s="4"/>
      <c r="Z552" s="4"/>
    </row>
    <row r="553" ht="12.75" customHeight="1">
      <c r="A553" s="24"/>
      <c r="B553" s="4"/>
      <c r="C553" s="52"/>
      <c r="D553" s="25"/>
      <c r="E553" s="25"/>
      <c r="F553" s="25"/>
      <c r="G553" s="25"/>
      <c r="H553" s="52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4"/>
      <c r="Y553" s="4"/>
      <c r="Z553" s="4"/>
    </row>
    <row r="554" ht="12.75" customHeight="1">
      <c r="A554" s="24"/>
      <c r="B554" s="4"/>
      <c r="C554" s="52"/>
      <c r="D554" s="25"/>
      <c r="E554" s="25"/>
      <c r="F554" s="25"/>
      <c r="G554" s="25"/>
      <c r="H554" s="52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4"/>
      <c r="Y554" s="4"/>
      <c r="Z554" s="4"/>
    </row>
    <row r="555" ht="12.75" customHeight="1">
      <c r="A555" s="24"/>
      <c r="B555" s="4"/>
      <c r="C555" s="52"/>
      <c r="D555" s="25"/>
      <c r="E555" s="25"/>
      <c r="F555" s="25"/>
      <c r="G555" s="25"/>
      <c r="H555" s="52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4"/>
      <c r="Y555" s="4"/>
      <c r="Z555" s="4"/>
    </row>
    <row r="556" ht="12.75" customHeight="1">
      <c r="A556" s="24"/>
      <c r="B556" s="4"/>
      <c r="C556" s="52"/>
      <c r="D556" s="25"/>
      <c r="E556" s="25"/>
      <c r="F556" s="25"/>
      <c r="G556" s="25"/>
      <c r="H556" s="52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4"/>
      <c r="Y556" s="4"/>
      <c r="Z556" s="4"/>
    </row>
    <row r="557" ht="12.75" customHeight="1">
      <c r="A557" s="24"/>
      <c r="B557" s="4"/>
      <c r="C557" s="52"/>
      <c r="D557" s="25"/>
      <c r="E557" s="25"/>
      <c r="F557" s="25"/>
      <c r="G557" s="25"/>
      <c r="H557" s="5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4"/>
      <c r="Y557" s="4"/>
      <c r="Z557" s="4"/>
    </row>
    <row r="558" ht="12.75" customHeight="1">
      <c r="A558" s="24"/>
      <c r="B558" s="4"/>
      <c r="C558" s="52"/>
      <c r="D558" s="25"/>
      <c r="E558" s="25"/>
      <c r="F558" s="25"/>
      <c r="G558" s="25"/>
      <c r="H558" s="52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4"/>
      <c r="Y558" s="4"/>
      <c r="Z558" s="4"/>
    </row>
    <row r="559" ht="12.75" customHeight="1">
      <c r="A559" s="24"/>
      <c r="B559" s="4"/>
      <c r="C559" s="52"/>
      <c r="D559" s="25"/>
      <c r="E559" s="25"/>
      <c r="F559" s="25"/>
      <c r="G559" s="25"/>
      <c r="H559" s="52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4"/>
      <c r="Y559" s="4"/>
      <c r="Z559" s="4"/>
    </row>
    <row r="560" ht="12.75" customHeight="1">
      <c r="A560" s="24"/>
      <c r="B560" s="4"/>
      <c r="C560" s="52"/>
      <c r="D560" s="25"/>
      <c r="E560" s="25"/>
      <c r="F560" s="25"/>
      <c r="G560" s="25"/>
      <c r="H560" s="52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4"/>
      <c r="Y560" s="4"/>
      <c r="Z560" s="4"/>
    </row>
    <row r="561" ht="12.75" customHeight="1">
      <c r="A561" s="24"/>
      <c r="B561" s="4"/>
      <c r="C561" s="52"/>
      <c r="D561" s="25"/>
      <c r="E561" s="25"/>
      <c r="F561" s="25"/>
      <c r="G561" s="25"/>
      <c r="H561" s="52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4"/>
      <c r="Y561" s="4"/>
      <c r="Z561" s="4"/>
    </row>
    <row r="562" ht="12.75" customHeight="1">
      <c r="A562" s="24"/>
      <c r="B562" s="4"/>
      <c r="C562" s="52"/>
      <c r="D562" s="25"/>
      <c r="E562" s="25"/>
      <c r="F562" s="25"/>
      <c r="G562" s="25"/>
      <c r="H562" s="52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4"/>
      <c r="Y562" s="4"/>
      <c r="Z562" s="4"/>
    </row>
    <row r="563" ht="12.75" customHeight="1">
      <c r="A563" s="24"/>
      <c r="B563" s="4"/>
      <c r="C563" s="52"/>
      <c r="D563" s="25"/>
      <c r="E563" s="25"/>
      <c r="F563" s="25"/>
      <c r="G563" s="25"/>
      <c r="H563" s="5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4"/>
      <c r="Y563" s="4"/>
      <c r="Z563" s="4"/>
    </row>
    <row r="564" ht="12.75" customHeight="1">
      <c r="A564" s="24"/>
      <c r="B564" s="4"/>
      <c r="C564" s="52"/>
      <c r="D564" s="25"/>
      <c r="E564" s="25"/>
      <c r="F564" s="25"/>
      <c r="G564" s="25"/>
      <c r="H564" s="52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4"/>
      <c r="Y564" s="4"/>
      <c r="Z564" s="4"/>
    </row>
    <row r="565" ht="12.75" customHeight="1">
      <c r="A565" s="24"/>
      <c r="B565" s="4"/>
      <c r="C565" s="52"/>
      <c r="D565" s="25"/>
      <c r="E565" s="25"/>
      <c r="F565" s="25"/>
      <c r="G565" s="25"/>
      <c r="H565" s="52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4"/>
      <c r="Y565" s="4"/>
      <c r="Z565" s="4"/>
    </row>
    <row r="566" ht="12.75" customHeight="1">
      <c r="A566" s="24"/>
      <c r="B566" s="4"/>
      <c r="C566" s="52"/>
      <c r="D566" s="25"/>
      <c r="E566" s="25"/>
      <c r="F566" s="25"/>
      <c r="G566" s="25"/>
      <c r="H566" s="52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4"/>
      <c r="Y566" s="4"/>
      <c r="Z566" s="4"/>
    </row>
    <row r="567" ht="12.75" customHeight="1">
      <c r="A567" s="24"/>
      <c r="B567" s="4"/>
      <c r="C567" s="52"/>
      <c r="D567" s="25"/>
      <c r="E567" s="25"/>
      <c r="F567" s="25"/>
      <c r="G567" s="25"/>
      <c r="H567" s="5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4"/>
      <c r="Y567" s="4"/>
      <c r="Z567" s="4"/>
    </row>
    <row r="568" ht="12.75" customHeight="1">
      <c r="A568" s="24"/>
      <c r="B568" s="4"/>
      <c r="C568" s="52"/>
      <c r="D568" s="25"/>
      <c r="E568" s="25"/>
      <c r="F568" s="25"/>
      <c r="G568" s="25"/>
      <c r="H568" s="52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4"/>
      <c r="Y568" s="4"/>
      <c r="Z568" s="4"/>
    </row>
    <row r="569" ht="12.75" customHeight="1">
      <c r="A569" s="24"/>
      <c r="B569" s="4"/>
      <c r="C569" s="52"/>
      <c r="D569" s="25"/>
      <c r="E569" s="25"/>
      <c r="F569" s="25"/>
      <c r="G569" s="25"/>
      <c r="H569" s="52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4"/>
      <c r="Y569" s="4"/>
      <c r="Z569" s="4"/>
    </row>
    <row r="570" ht="12.75" customHeight="1">
      <c r="A570" s="24"/>
      <c r="B570" s="4"/>
      <c r="C570" s="52"/>
      <c r="D570" s="25"/>
      <c r="E570" s="25"/>
      <c r="F570" s="25"/>
      <c r="G570" s="25"/>
      <c r="H570" s="52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4"/>
      <c r="Y570" s="4"/>
      <c r="Z570" s="4"/>
    </row>
    <row r="571" ht="12.75" customHeight="1">
      <c r="A571" s="24"/>
      <c r="B571" s="4"/>
      <c r="C571" s="52"/>
      <c r="D571" s="25"/>
      <c r="E571" s="25"/>
      <c r="F571" s="25"/>
      <c r="G571" s="25"/>
      <c r="H571" s="5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4"/>
      <c r="Y571" s="4"/>
      <c r="Z571" s="4"/>
    </row>
    <row r="572" ht="12.75" customHeight="1">
      <c r="A572" s="24"/>
      <c r="B572" s="4"/>
      <c r="C572" s="52"/>
      <c r="D572" s="25"/>
      <c r="E572" s="25"/>
      <c r="F572" s="25"/>
      <c r="G572" s="25"/>
      <c r="H572" s="52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4"/>
      <c r="Y572" s="4"/>
      <c r="Z572" s="4"/>
    </row>
    <row r="573" ht="12.75" customHeight="1">
      <c r="A573" s="24"/>
      <c r="B573" s="4"/>
      <c r="C573" s="52"/>
      <c r="D573" s="25"/>
      <c r="E573" s="25"/>
      <c r="F573" s="25"/>
      <c r="G573" s="25"/>
      <c r="H573" s="52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4"/>
      <c r="Y573" s="4"/>
      <c r="Z573" s="4"/>
    </row>
    <row r="574" ht="12.75" customHeight="1">
      <c r="A574" s="24"/>
      <c r="B574" s="4"/>
      <c r="C574" s="52"/>
      <c r="D574" s="25"/>
      <c r="E574" s="25"/>
      <c r="F574" s="25"/>
      <c r="G574" s="25"/>
      <c r="H574" s="52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4"/>
      <c r="Y574" s="4"/>
      <c r="Z574" s="4"/>
    </row>
    <row r="575" ht="12.75" customHeight="1">
      <c r="A575" s="24"/>
      <c r="B575" s="4"/>
      <c r="C575" s="52"/>
      <c r="D575" s="25"/>
      <c r="E575" s="25"/>
      <c r="F575" s="25"/>
      <c r="G575" s="25"/>
      <c r="H575" s="52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4"/>
      <c r="Y575" s="4"/>
      <c r="Z575" s="4"/>
    </row>
    <row r="576" ht="12.75" customHeight="1">
      <c r="A576" s="24"/>
      <c r="B576" s="4"/>
      <c r="C576" s="52"/>
      <c r="D576" s="25"/>
      <c r="E576" s="25"/>
      <c r="F576" s="25"/>
      <c r="G576" s="25"/>
      <c r="H576" s="52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4"/>
      <c r="Y576" s="4"/>
      <c r="Z576" s="4"/>
    </row>
    <row r="577" ht="12.75" customHeight="1">
      <c r="A577" s="24"/>
      <c r="B577" s="4"/>
      <c r="C577" s="52"/>
      <c r="D577" s="25"/>
      <c r="E577" s="25"/>
      <c r="F577" s="25"/>
      <c r="G577" s="25"/>
      <c r="H577" s="52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4"/>
      <c r="Y577" s="4"/>
      <c r="Z577" s="4"/>
    </row>
    <row r="578" ht="12.75" customHeight="1">
      <c r="A578" s="24"/>
      <c r="B578" s="4"/>
      <c r="C578" s="52"/>
      <c r="D578" s="25"/>
      <c r="E578" s="25"/>
      <c r="F578" s="25"/>
      <c r="G578" s="25"/>
      <c r="H578" s="52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4"/>
      <c r="Y578" s="4"/>
      <c r="Z578" s="4"/>
    </row>
    <row r="579" ht="12.75" customHeight="1">
      <c r="A579" s="24"/>
      <c r="B579" s="4"/>
      <c r="C579" s="52"/>
      <c r="D579" s="25"/>
      <c r="E579" s="25"/>
      <c r="F579" s="25"/>
      <c r="G579" s="25"/>
      <c r="H579" s="52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4"/>
      <c r="Y579" s="4"/>
      <c r="Z579" s="4"/>
    </row>
    <row r="580" ht="12.75" customHeight="1">
      <c r="A580" s="24"/>
      <c r="B580" s="4"/>
      <c r="C580" s="52"/>
      <c r="D580" s="25"/>
      <c r="E580" s="25"/>
      <c r="F580" s="25"/>
      <c r="G580" s="25"/>
      <c r="H580" s="52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4"/>
      <c r="Y580" s="4"/>
      <c r="Z580" s="4"/>
    </row>
    <row r="581" ht="12.75" customHeight="1">
      <c r="A581" s="24"/>
      <c r="B581" s="4"/>
      <c r="C581" s="52"/>
      <c r="D581" s="25"/>
      <c r="E581" s="25"/>
      <c r="F581" s="25"/>
      <c r="G581" s="25"/>
      <c r="H581" s="52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4"/>
      <c r="Y581" s="4"/>
      <c r="Z581" s="4"/>
    </row>
    <row r="582" ht="12.75" customHeight="1">
      <c r="A582" s="24"/>
      <c r="B582" s="4"/>
      <c r="C582" s="52"/>
      <c r="D582" s="25"/>
      <c r="E582" s="25"/>
      <c r="F582" s="25"/>
      <c r="G582" s="25"/>
      <c r="H582" s="52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4"/>
      <c r="Y582" s="4"/>
      <c r="Z582" s="4"/>
    </row>
    <row r="583" ht="12.75" customHeight="1">
      <c r="A583" s="24"/>
      <c r="B583" s="4"/>
      <c r="C583" s="52"/>
      <c r="D583" s="25"/>
      <c r="E583" s="25"/>
      <c r="F583" s="25"/>
      <c r="G583" s="25"/>
      <c r="H583" s="52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4"/>
      <c r="Y583" s="4"/>
      <c r="Z583" s="4"/>
    </row>
    <row r="584" ht="12.75" customHeight="1">
      <c r="A584" s="24"/>
      <c r="B584" s="4"/>
      <c r="C584" s="52"/>
      <c r="D584" s="25"/>
      <c r="E584" s="25"/>
      <c r="F584" s="25"/>
      <c r="G584" s="25"/>
      <c r="H584" s="52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4"/>
      <c r="Y584" s="4"/>
      <c r="Z584" s="4"/>
    </row>
    <row r="585" ht="12.75" customHeight="1">
      <c r="A585" s="24"/>
      <c r="B585" s="4"/>
      <c r="C585" s="52"/>
      <c r="D585" s="25"/>
      <c r="E585" s="25"/>
      <c r="F585" s="25"/>
      <c r="G585" s="25"/>
      <c r="H585" s="52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4"/>
      <c r="Y585" s="4"/>
      <c r="Z585" s="4"/>
    </row>
    <row r="586" ht="12.75" customHeight="1">
      <c r="A586" s="24"/>
      <c r="B586" s="4"/>
      <c r="C586" s="52"/>
      <c r="D586" s="25"/>
      <c r="E586" s="25"/>
      <c r="F586" s="25"/>
      <c r="G586" s="25"/>
      <c r="H586" s="52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4"/>
      <c r="Y586" s="4"/>
      <c r="Z586" s="4"/>
    </row>
    <row r="587" ht="12.75" customHeight="1">
      <c r="A587" s="24"/>
      <c r="B587" s="4"/>
      <c r="C587" s="52"/>
      <c r="D587" s="25"/>
      <c r="E587" s="25"/>
      <c r="F587" s="25"/>
      <c r="G587" s="25"/>
      <c r="H587" s="52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4"/>
      <c r="Y587" s="4"/>
      <c r="Z587" s="4"/>
    </row>
    <row r="588" ht="12.75" customHeight="1">
      <c r="A588" s="24"/>
      <c r="B588" s="4"/>
      <c r="C588" s="52"/>
      <c r="D588" s="25"/>
      <c r="E588" s="25"/>
      <c r="F588" s="25"/>
      <c r="G588" s="25"/>
      <c r="H588" s="52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4"/>
      <c r="Y588" s="4"/>
      <c r="Z588" s="4"/>
    </row>
    <row r="589" ht="12.75" customHeight="1">
      <c r="A589" s="24"/>
      <c r="B589" s="4"/>
      <c r="C589" s="52"/>
      <c r="D589" s="25"/>
      <c r="E589" s="25"/>
      <c r="F589" s="25"/>
      <c r="G589" s="25"/>
      <c r="H589" s="52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4"/>
      <c r="Y589" s="4"/>
      <c r="Z589" s="4"/>
    </row>
    <row r="590" ht="12.75" customHeight="1">
      <c r="A590" s="24"/>
      <c r="B590" s="4"/>
      <c r="C590" s="52"/>
      <c r="D590" s="25"/>
      <c r="E590" s="25"/>
      <c r="F590" s="25"/>
      <c r="G590" s="25"/>
      <c r="H590" s="52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4"/>
      <c r="Y590" s="4"/>
      <c r="Z590" s="4"/>
    </row>
    <row r="591" ht="12.75" customHeight="1">
      <c r="A591" s="24"/>
      <c r="B591" s="4"/>
      <c r="C591" s="52"/>
      <c r="D591" s="25"/>
      <c r="E591" s="25"/>
      <c r="F591" s="25"/>
      <c r="G591" s="25"/>
      <c r="H591" s="52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4"/>
      <c r="Y591" s="4"/>
      <c r="Z591" s="4"/>
    </row>
    <row r="592" ht="12.75" customHeight="1">
      <c r="A592" s="24"/>
      <c r="B592" s="4"/>
      <c r="C592" s="52"/>
      <c r="D592" s="25"/>
      <c r="E592" s="25"/>
      <c r="F592" s="25"/>
      <c r="G592" s="25"/>
      <c r="H592" s="52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4"/>
      <c r="Y592" s="4"/>
      <c r="Z592" s="4"/>
    </row>
    <row r="593" ht="12.75" customHeight="1">
      <c r="A593" s="24"/>
      <c r="B593" s="4"/>
      <c r="C593" s="52"/>
      <c r="D593" s="25"/>
      <c r="E593" s="25"/>
      <c r="F593" s="25"/>
      <c r="G593" s="25"/>
      <c r="H593" s="52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4"/>
      <c r="Y593" s="4"/>
      <c r="Z593" s="4"/>
    </row>
    <row r="594" ht="12.75" customHeight="1">
      <c r="A594" s="24"/>
      <c r="B594" s="4"/>
      <c r="C594" s="52"/>
      <c r="D594" s="25"/>
      <c r="E594" s="25"/>
      <c r="F594" s="25"/>
      <c r="G594" s="25"/>
      <c r="H594" s="52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4"/>
      <c r="Y594" s="4"/>
      <c r="Z594" s="4"/>
    </row>
    <row r="595" ht="12.75" customHeight="1">
      <c r="A595" s="24"/>
      <c r="B595" s="4"/>
      <c r="C595" s="52"/>
      <c r="D595" s="25"/>
      <c r="E595" s="25"/>
      <c r="F595" s="25"/>
      <c r="G595" s="25"/>
      <c r="H595" s="52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4"/>
      <c r="Y595" s="4"/>
      <c r="Z595" s="4"/>
    </row>
    <row r="596" ht="12.75" customHeight="1">
      <c r="A596" s="24"/>
      <c r="B596" s="4"/>
      <c r="C596" s="52"/>
      <c r="D596" s="25"/>
      <c r="E596" s="25"/>
      <c r="F596" s="25"/>
      <c r="G596" s="25"/>
      <c r="H596" s="52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4"/>
      <c r="Y596" s="4"/>
      <c r="Z596" s="4"/>
    </row>
    <row r="597" ht="12.75" customHeight="1">
      <c r="A597" s="24"/>
      <c r="B597" s="4"/>
      <c r="C597" s="52"/>
      <c r="D597" s="25"/>
      <c r="E597" s="25"/>
      <c r="F597" s="25"/>
      <c r="G597" s="25"/>
      <c r="H597" s="52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4"/>
      <c r="Y597" s="4"/>
      <c r="Z597" s="4"/>
    </row>
    <row r="598" ht="12.75" customHeight="1">
      <c r="A598" s="24"/>
      <c r="B598" s="4"/>
      <c r="C598" s="52"/>
      <c r="D598" s="25"/>
      <c r="E598" s="25"/>
      <c r="F598" s="25"/>
      <c r="G598" s="25"/>
      <c r="H598" s="52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4"/>
      <c r="Y598" s="4"/>
      <c r="Z598" s="4"/>
    </row>
    <row r="599" ht="12.75" customHeight="1">
      <c r="A599" s="24"/>
      <c r="B599" s="4"/>
      <c r="C599" s="52"/>
      <c r="D599" s="25"/>
      <c r="E599" s="25"/>
      <c r="F599" s="25"/>
      <c r="G599" s="25"/>
      <c r="H599" s="52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4"/>
      <c r="Y599" s="4"/>
      <c r="Z599" s="4"/>
    </row>
    <row r="600" ht="12.75" customHeight="1">
      <c r="A600" s="24"/>
      <c r="B600" s="4"/>
      <c r="C600" s="52"/>
      <c r="D600" s="25"/>
      <c r="E600" s="25"/>
      <c r="F600" s="25"/>
      <c r="G600" s="25"/>
      <c r="H600" s="52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4"/>
      <c r="Y600" s="4"/>
      <c r="Z600" s="4"/>
    </row>
    <row r="601" ht="12.75" customHeight="1">
      <c r="A601" s="24"/>
      <c r="B601" s="4"/>
      <c r="C601" s="52"/>
      <c r="D601" s="25"/>
      <c r="E601" s="25"/>
      <c r="F601" s="25"/>
      <c r="G601" s="25"/>
      <c r="H601" s="52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4"/>
      <c r="Y601" s="4"/>
      <c r="Z601" s="4"/>
    </row>
    <row r="602" ht="12.75" customHeight="1">
      <c r="A602" s="24"/>
      <c r="B602" s="4"/>
      <c r="C602" s="52"/>
      <c r="D602" s="25"/>
      <c r="E602" s="25"/>
      <c r="F602" s="25"/>
      <c r="G602" s="25"/>
      <c r="H602" s="52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4"/>
      <c r="Y602" s="4"/>
      <c r="Z602" s="4"/>
    </row>
    <row r="603" ht="12.75" customHeight="1">
      <c r="A603" s="24"/>
      <c r="B603" s="4"/>
      <c r="C603" s="52"/>
      <c r="D603" s="25"/>
      <c r="E603" s="25"/>
      <c r="F603" s="25"/>
      <c r="G603" s="25"/>
      <c r="H603" s="52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4"/>
      <c r="Y603" s="4"/>
      <c r="Z603" s="4"/>
    </row>
    <row r="604" ht="12.75" customHeight="1">
      <c r="A604" s="24"/>
      <c r="B604" s="4"/>
      <c r="C604" s="52"/>
      <c r="D604" s="25"/>
      <c r="E604" s="25"/>
      <c r="F604" s="25"/>
      <c r="G604" s="25"/>
      <c r="H604" s="52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4"/>
      <c r="Y604" s="4"/>
      <c r="Z604" s="4"/>
    </row>
    <row r="605" ht="12.75" customHeight="1">
      <c r="A605" s="24"/>
      <c r="B605" s="4"/>
      <c r="C605" s="52"/>
      <c r="D605" s="25"/>
      <c r="E605" s="25"/>
      <c r="F605" s="25"/>
      <c r="G605" s="25"/>
      <c r="H605" s="52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4"/>
      <c r="Y605" s="4"/>
      <c r="Z605" s="4"/>
    </row>
    <row r="606" ht="12.75" customHeight="1">
      <c r="A606" s="24"/>
      <c r="B606" s="4"/>
      <c r="C606" s="52"/>
      <c r="D606" s="25"/>
      <c r="E606" s="25"/>
      <c r="F606" s="25"/>
      <c r="G606" s="25"/>
      <c r="H606" s="52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4"/>
      <c r="Y606" s="4"/>
      <c r="Z606" s="4"/>
    </row>
    <row r="607" ht="12.75" customHeight="1">
      <c r="A607" s="24"/>
      <c r="B607" s="4"/>
      <c r="C607" s="52"/>
      <c r="D607" s="25"/>
      <c r="E607" s="25"/>
      <c r="F607" s="25"/>
      <c r="G607" s="25"/>
      <c r="H607" s="52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4"/>
      <c r="Y607" s="4"/>
      <c r="Z607" s="4"/>
    </row>
    <row r="608" ht="12.75" customHeight="1">
      <c r="A608" s="24"/>
      <c r="B608" s="4"/>
      <c r="C608" s="52"/>
      <c r="D608" s="25"/>
      <c r="E608" s="25"/>
      <c r="F608" s="25"/>
      <c r="G608" s="25"/>
      <c r="H608" s="52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4"/>
      <c r="Y608" s="4"/>
      <c r="Z608" s="4"/>
    </row>
    <row r="609" ht="12.75" customHeight="1">
      <c r="A609" s="24"/>
      <c r="B609" s="4"/>
      <c r="C609" s="52"/>
      <c r="D609" s="25"/>
      <c r="E609" s="25"/>
      <c r="F609" s="25"/>
      <c r="G609" s="25"/>
      <c r="H609" s="52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4"/>
      <c r="Y609" s="4"/>
      <c r="Z609" s="4"/>
    </row>
    <row r="610" ht="12.75" customHeight="1">
      <c r="A610" s="24"/>
      <c r="B610" s="4"/>
      <c r="C610" s="52"/>
      <c r="D610" s="25"/>
      <c r="E610" s="25"/>
      <c r="F610" s="25"/>
      <c r="G610" s="25"/>
      <c r="H610" s="52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4"/>
      <c r="Y610" s="4"/>
      <c r="Z610" s="4"/>
    </row>
    <row r="611" ht="12.75" customHeight="1">
      <c r="A611" s="24"/>
      <c r="B611" s="4"/>
      <c r="C611" s="52"/>
      <c r="D611" s="25"/>
      <c r="E611" s="25"/>
      <c r="F611" s="25"/>
      <c r="G611" s="25"/>
      <c r="H611" s="52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4"/>
      <c r="Y611" s="4"/>
      <c r="Z611" s="4"/>
    </row>
    <row r="612" ht="12.75" customHeight="1">
      <c r="A612" s="24"/>
      <c r="B612" s="4"/>
      <c r="C612" s="52"/>
      <c r="D612" s="25"/>
      <c r="E612" s="25"/>
      <c r="F612" s="25"/>
      <c r="G612" s="25"/>
      <c r="H612" s="52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4"/>
      <c r="Y612" s="4"/>
      <c r="Z612" s="4"/>
    </row>
    <row r="613" ht="12.75" customHeight="1">
      <c r="A613" s="24"/>
      <c r="B613" s="4"/>
      <c r="C613" s="52"/>
      <c r="D613" s="25"/>
      <c r="E613" s="25"/>
      <c r="F613" s="25"/>
      <c r="G613" s="25"/>
      <c r="H613" s="52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4"/>
      <c r="Y613" s="4"/>
      <c r="Z613" s="4"/>
    </row>
    <row r="614" ht="12.75" customHeight="1">
      <c r="A614" s="24"/>
      <c r="B614" s="4"/>
      <c r="C614" s="52"/>
      <c r="D614" s="25"/>
      <c r="E614" s="25"/>
      <c r="F614" s="25"/>
      <c r="G614" s="25"/>
      <c r="H614" s="52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4"/>
      <c r="Y614" s="4"/>
      <c r="Z614" s="4"/>
    </row>
    <row r="615" ht="12.75" customHeight="1">
      <c r="A615" s="24"/>
      <c r="B615" s="4"/>
      <c r="C615" s="52"/>
      <c r="D615" s="25"/>
      <c r="E615" s="25"/>
      <c r="F615" s="25"/>
      <c r="G615" s="25"/>
      <c r="H615" s="52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4"/>
      <c r="Y615" s="4"/>
      <c r="Z615" s="4"/>
    </row>
    <row r="616" ht="12.75" customHeight="1">
      <c r="A616" s="24"/>
      <c r="B616" s="4"/>
      <c r="C616" s="52"/>
      <c r="D616" s="25"/>
      <c r="E616" s="25"/>
      <c r="F616" s="25"/>
      <c r="G616" s="25"/>
      <c r="H616" s="52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4"/>
      <c r="Y616" s="4"/>
      <c r="Z616" s="4"/>
    </row>
    <row r="617" ht="12.75" customHeight="1">
      <c r="A617" s="24"/>
      <c r="B617" s="4"/>
      <c r="C617" s="52"/>
      <c r="D617" s="25"/>
      <c r="E617" s="25"/>
      <c r="F617" s="25"/>
      <c r="G617" s="25"/>
      <c r="H617" s="52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4"/>
      <c r="Y617" s="4"/>
      <c r="Z617" s="4"/>
    </row>
    <row r="618" ht="12.75" customHeight="1">
      <c r="A618" s="24"/>
      <c r="B618" s="4"/>
      <c r="C618" s="52"/>
      <c r="D618" s="25"/>
      <c r="E618" s="25"/>
      <c r="F618" s="25"/>
      <c r="G618" s="25"/>
      <c r="H618" s="52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4"/>
      <c r="Y618" s="4"/>
      <c r="Z618" s="4"/>
    </row>
    <row r="619" ht="12.75" customHeight="1">
      <c r="A619" s="24"/>
      <c r="B619" s="4"/>
      <c r="C619" s="52"/>
      <c r="D619" s="25"/>
      <c r="E619" s="25"/>
      <c r="F619" s="25"/>
      <c r="G619" s="25"/>
      <c r="H619" s="52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4"/>
      <c r="Y619" s="4"/>
      <c r="Z619" s="4"/>
    </row>
    <row r="620" ht="12.75" customHeight="1">
      <c r="A620" s="24"/>
      <c r="B620" s="4"/>
      <c r="C620" s="52"/>
      <c r="D620" s="25"/>
      <c r="E620" s="25"/>
      <c r="F620" s="25"/>
      <c r="G620" s="25"/>
      <c r="H620" s="52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4"/>
      <c r="Y620" s="4"/>
      <c r="Z620" s="4"/>
    </row>
    <row r="621" ht="12.75" customHeight="1">
      <c r="A621" s="24"/>
      <c r="B621" s="4"/>
      <c r="C621" s="52"/>
      <c r="D621" s="25"/>
      <c r="E621" s="25"/>
      <c r="F621" s="25"/>
      <c r="G621" s="25"/>
      <c r="H621" s="52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4"/>
      <c r="Y621" s="4"/>
      <c r="Z621" s="4"/>
    </row>
    <row r="622" ht="12.75" customHeight="1">
      <c r="A622" s="24"/>
      <c r="B622" s="4"/>
      <c r="C622" s="52"/>
      <c r="D622" s="25"/>
      <c r="E622" s="25"/>
      <c r="F622" s="25"/>
      <c r="G622" s="25"/>
      <c r="H622" s="52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4"/>
      <c r="Y622" s="4"/>
      <c r="Z622" s="4"/>
    </row>
    <row r="623" ht="12.75" customHeight="1">
      <c r="A623" s="24"/>
      <c r="B623" s="4"/>
      <c r="C623" s="52"/>
      <c r="D623" s="25"/>
      <c r="E623" s="25"/>
      <c r="F623" s="25"/>
      <c r="G623" s="25"/>
      <c r="H623" s="52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4"/>
      <c r="Y623" s="4"/>
      <c r="Z623" s="4"/>
    </row>
    <row r="624" ht="12.75" customHeight="1">
      <c r="A624" s="24"/>
      <c r="B624" s="4"/>
      <c r="C624" s="52"/>
      <c r="D624" s="25"/>
      <c r="E624" s="25"/>
      <c r="F624" s="25"/>
      <c r="G624" s="25"/>
      <c r="H624" s="52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4"/>
      <c r="Y624" s="4"/>
      <c r="Z624" s="4"/>
    </row>
    <row r="625" ht="12.75" customHeight="1">
      <c r="A625" s="24"/>
      <c r="B625" s="4"/>
      <c r="C625" s="52"/>
      <c r="D625" s="25"/>
      <c r="E625" s="25"/>
      <c r="F625" s="25"/>
      <c r="G625" s="25"/>
      <c r="H625" s="52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4"/>
      <c r="Y625" s="4"/>
      <c r="Z625" s="4"/>
    </row>
    <row r="626" ht="12.75" customHeight="1">
      <c r="A626" s="24"/>
      <c r="B626" s="4"/>
      <c r="C626" s="52"/>
      <c r="D626" s="25"/>
      <c r="E626" s="25"/>
      <c r="F626" s="25"/>
      <c r="G626" s="25"/>
      <c r="H626" s="52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4"/>
      <c r="Y626" s="4"/>
      <c r="Z626" s="4"/>
    </row>
    <row r="627" ht="12.75" customHeight="1">
      <c r="A627" s="24"/>
      <c r="B627" s="4"/>
      <c r="C627" s="52"/>
      <c r="D627" s="25"/>
      <c r="E627" s="25"/>
      <c r="F627" s="25"/>
      <c r="G627" s="25"/>
      <c r="H627" s="52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4"/>
      <c r="Y627" s="4"/>
      <c r="Z627" s="4"/>
    </row>
    <row r="628" ht="12.75" customHeight="1">
      <c r="A628" s="24"/>
      <c r="B628" s="4"/>
      <c r="C628" s="52"/>
      <c r="D628" s="25"/>
      <c r="E628" s="25"/>
      <c r="F628" s="25"/>
      <c r="G628" s="25"/>
      <c r="H628" s="52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4"/>
      <c r="Y628" s="4"/>
      <c r="Z628" s="4"/>
    </row>
    <row r="629" ht="12.75" customHeight="1">
      <c r="A629" s="24"/>
      <c r="B629" s="4"/>
      <c r="C629" s="52"/>
      <c r="D629" s="25"/>
      <c r="E629" s="25"/>
      <c r="F629" s="25"/>
      <c r="G629" s="25"/>
      <c r="H629" s="52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4"/>
      <c r="Y629" s="4"/>
      <c r="Z629" s="4"/>
    </row>
    <row r="630" ht="12.75" customHeight="1">
      <c r="A630" s="24"/>
      <c r="B630" s="4"/>
      <c r="C630" s="52"/>
      <c r="D630" s="25"/>
      <c r="E630" s="25"/>
      <c r="F630" s="25"/>
      <c r="G630" s="25"/>
      <c r="H630" s="52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4"/>
      <c r="Y630" s="4"/>
      <c r="Z630" s="4"/>
    </row>
    <row r="631" ht="12.75" customHeight="1">
      <c r="A631" s="24"/>
      <c r="B631" s="4"/>
      <c r="C631" s="52"/>
      <c r="D631" s="25"/>
      <c r="E631" s="25"/>
      <c r="F631" s="25"/>
      <c r="G631" s="25"/>
      <c r="H631" s="52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4"/>
      <c r="Y631" s="4"/>
      <c r="Z631" s="4"/>
    </row>
    <row r="632" ht="12.75" customHeight="1">
      <c r="A632" s="24"/>
      <c r="B632" s="4"/>
      <c r="C632" s="52"/>
      <c r="D632" s="25"/>
      <c r="E632" s="25"/>
      <c r="F632" s="25"/>
      <c r="G632" s="25"/>
      <c r="H632" s="52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4"/>
      <c r="Y632" s="4"/>
      <c r="Z632" s="4"/>
    </row>
    <row r="633" ht="12.75" customHeight="1">
      <c r="A633" s="24"/>
      <c r="B633" s="4"/>
      <c r="C633" s="52"/>
      <c r="D633" s="25"/>
      <c r="E633" s="25"/>
      <c r="F633" s="25"/>
      <c r="G633" s="25"/>
      <c r="H633" s="52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4"/>
      <c r="Y633" s="4"/>
      <c r="Z633" s="4"/>
    </row>
    <row r="634" ht="12.75" customHeight="1">
      <c r="A634" s="24"/>
      <c r="B634" s="4"/>
      <c r="C634" s="52"/>
      <c r="D634" s="25"/>
      <c r="E634" s="25"/>
      <c r="F634" s="25"/>
      <c r="G634" s="25"/>
      <c r="H634" s="52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4"/>
      <c r="Y634" s="4"/>
      <c r="Z634" s="4"/>
    </row>
    <row r="635" ht="12.75" customHeight="1">
      <c r="A635" s="24"/>
      <c r="B635" s="4"/>
      <c r="C635" s="52"/>
      <c r="D635" s="25"/>
      <c r="E635" s="25"/>
      <c r="F635" s="25"/>
      <c r="G635" s="25"/>
      <c r="H635" s="52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4"/>
      <c r="Y635" s="4"/>
      <c r="Z635" s="4"/>
    </row>
    <row r="636" ht="12.75" customHeight="1">
      <c r="A636" s="24"/>
      <c r="B636" s="4"/>
      <c r="C636" s="52"/>
      <c r="D636" s="25"/>
      <c r="E636" s="25"/>
      <c r="F636" s="25"/>
      <c r="G636" s="25"/>
      <c r="H636" s="52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4"/>
      <c r="Y636" s="4"/>
      <c r="Z636" s="4"/>
    </row>
    <row r="637" ht="12.75" customHeight="1">
      <c r="A637" s="24"/>
      <c r="B637" s="4"/>
      <c r="C637" s="52"/>
      <c r="D637" s="25"/>
      <c r="E637" s="25"/>
      <c r="F637" s="25"/>
      <c r="G637" s="25"/>
      <c r="H637" s="52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4"/>
      <c r="Y637" s="4"/>
      <c r="Z637" s="4"/>
    </row>
    <row r="638" ht="12.75" customHeight="1">
      <c r="A638" s="24"/>
      <c r="B638" s="4"/>
      <c r="C638" s="52"/>
      <c r="D638" s="25"/>
      <c r="E638" s="25"/>
      <c r="F638" s="25"/>
      <c r="G638" s="25"/>
      <c r="H638" s="52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4"/>
      <c r="Y638" s="4"/>
      <c r="Z638" s="4"/>
    </row>
    <row r="639" ht="12.75" customHeight="1">
      <c r="A639" s="24"/>
      <c r="B639" s="4"/>
      <c r="C639" s="52"/>
      <c r="D639" s="25"/>
      <c r="E639" s="25"/>
      <c r="F639" s="25"/>
      <c r="G639" s="25"/>
      <c r="H639" s="52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4"/>
      <c r="Y639" s="4"/>
      <c r="Z639" s="4"/>
    </row>
    <row r="640" ht="12.75" customHeight="1">
      <c r="A640" s="24"/>
      <c r="B640" s="4"/>
      <c r="C640" s="52"/>
      <c r="D640" s="25"/>
      <c r="E640" s="25"/>
      <c r="F640" s="25"/>
      <c r="G640" s="25"/>
      <c r="H640" s="52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4"/>
      <c r="Y640" s="4"/>
      <c r="Z640" s="4"/>
    </row>
    <row r="641" ht="12.75" customHeight="1">
      <c r="A641" s="24"/>
      <c r="B641" s="4"/>
      <c r="C641" s="52"/>
      <c r="D641" s="25"/>
      <c r="E641" s="25"/>
      <c r="F641" s="25"/>
      <c r="G641" s="25"/>
      <c r="H641" s="52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4"/>
      <c r="Y641" s="4"/>
      <c r="Z641" s="4"/>
    </row>
    <row r="642" ht="12.75" customHeight="1">
      <c r="A642" s="24"/>
      <c r="B642" s="4"/>
      <c r="C642" s="52"/>
      <c r="D642" s="25"/>
      <c r="E642" s="25"/>
      <c r="F642" s="25"/>
      <c r="G642" s="25"/>
      <c r="H642" s="52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4"/>
      <c r="Y642" s="4"/>
      <c r="Z642" s="4"/>
    </row>
    <row r="643" ht="12.75" customHeight="1">
      <c r="A643" s="24"/>
      <c r="B643" s="4"/>
      <c r="C643" s="52"/>
      <c r="D643" s="25"/>
      <c r="E643" s="25"/>
      <c r="F643" s="25"/>
      <c r="G643" s="25"/>
      <c r="H643" s="52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4"/>
      <c r="Y643" s="4"/>
      <c r="Z643" s="4"/>
    </row>
    <row r="644" ht="12.75" customHeight="1">
      <c r="A644" s="24"/>
      <c r="B644" s="4"/>
      <c r="C644" s="52"/>
      <c r="D644" s="25"/>
      <c r="E644" s="25"/>
      <c r="F644" s="25"/>
      <c r="G644" s="25"/>
      <c r="H644" s="52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4"/>
      <c r="Y644" s="4"/>
      <c r="Z644" s="4"/>
    </row>
    <row r="645" ht="12.75" customHeight="1">
      <c r="A645" s="24"/>
      <c r="B645" s="4"/>
      <c r="C645" s="52"/>
      <c r="D645" s="25"/>
      <c r="E645" s="25"/>
      <c r="F645" s="25"/>
      <c r="G645" s="25"/>
      <c r="H645" s="52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4"/>
      <c r="Y645" s="4"/>
      <c r="Z645" s="4"/>
    </row>
    <row r="646" ht="12.75" customHeight="1">
      <c r="A646" s="24"/>
      <c r="B646" s="4"/>
      <c r="C646" s="52"/>
      <c r="D646" s="25"/>
      <c r="E646" s="25"/>
      <c r="F646" s="25"/>
      <c r="G646" s="25"/>
      <c r="H646" s="52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4"/>
      <c r="Y646" s="4"/>
      <c r="Z646" s="4"/>
    </row>
    <row r="647" ht="12.75" customHeight="1">
      <c r="A647" s="24"/>
      <c r="B647" s="4"/>
      <c r="C647" s="52"/>
      <c r="D647" s="25"/>
      <c r="E647" s="25"/>
      <c r="F647" s="25"/>
      <c r="G647" s="25"/>
      <c r="H647" s="52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4"/>
      <c r="Y647" s="4"/>
      <c r="Z647" s="4"/>
    </row>
    <row r="648" ht="12.75" customHeight="1">
      <c r="A648" s="24"/>
      <c r="B648" s="4"/>
      <c r="C648" s="52"/>
      <c r="D648" s="25"/>
      <c r="E648" s="25"/>
      <c r="F648" s="25"/>
      <c r="G648" s="25"/>
      <c r="H648" s="52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4"/>
      <c r="Y648" s="4"/>
      <c r="Z648" s="4"/>
    </row>
    <row r="649" ht="12.75" customHeight="1">
      <c r="A649" s="24"/>
      <c r="B649" s="4"/>
      <c r="C649" s="52"/>
      <c r="D649" s="25"/>
      <c r="E649" s="25"/>
      <c r="F649" s="25"/>
      <c r="G649" s="25"/>
      <c r="H649" s="52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4"/>
      <c r="Y649" s="4"/>
      <c r="Z649" s="4"/>
    </row>
    <row r="650" ht="12.75" customHeight="1">
      <c r="A650" s="24"/>
      <c r="B650" s="4"/>
      <c r="C650" s="52"/>
      <c r="D650" s="25"/>
      <c r="E650" s="25"/>
      <c r="F650" s="25"/>
      <c r="G650" s="25"/>
      <c r="H650" s="52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4"/>
      <c r="Y650" s="4"/>
      <c r="Z650" s="4"/>
    </row>
    <row r="651" ht="12.75" customHeight="1">
      <c r="A651" s="24"/>
      <c r="B651" s="4"/>
      <c r="C651" s="52"/>
      <c r="D651" s="25"/>
      <c r="E651" s="25"/>
      <c r="F651" s="25"/>
      <c r="G651" s="25"/>
      <c r="H651" s="52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4"/>
      <c r="Y651" s="4"/>
      <c r="Z651" s="4"/>
    </row>
    <row r="652" ht="12.75" customHeight="1">
      <c r="A652" s="24"/>
      <c r="B652" s="4"/>
      <c r="C652" s="52"/>
      <c r="D652" s="25"/>
      <c r="E652" s="25"/>
      <c r="F652" s="25"/>
      <c r="G652" s="25"/>
      <c r="H652" s="52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4"/>
      <c r="Y652" s="4"/>
      <c r="Z652" s="4"/>
    </row>
    <row r="653" ht="12.75" customHeight="1">
      <c r="A653" s="24"/>
      <c r="B653" s="4"/>
      <c r="C653" s="52"/>
      <c r="D653" s="25"/>
      <c r="E653" s="25"/>
      <c r="F653" s="25"/>
      <c r="G653" s="25"/>
      <c r="H653" s="52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4"/>
      <c r="Y653" s="4"/>
      <c r="Z653" s="4"/>
    </row>
    <row r="654" ht="12.75" customHeight="1">
      <c r="A654" s="24"/>
      <c r="B654" s="4"/>
      <c r="C654" s="52"/>
      <c r="D654" s="25"/>
      <c r="E654" s="25"/>
      <c r="F654" s="25"/>
      <c r="G654" s="25"/>
      <c r="H654" s="52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4"/>
      <c r="Y654" s="4"/>
      <c r="Z654" s="4"/>
    </row>
    <row r="655" ht="12.75" customHeight="1">
      <c r="A655" s="24"/>
      <c r="B655" s="4"/>
      <c r="C655" s="52"/>
      <c r="D655" s="25"/>
      <c r="E655" s="25"/>
      <c r="F655" s="25"/>
      <c r="G655" s="25"/>
      <c r="H655" s="52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4"/>
      <c r="Y655" s="4"/>
      <c r="Z655" s="4"/>
    </row>
    <row r="656" ht="12.75" customHeight="1">
      <c r="A656" s="24"/>
      <c r="B656" s="4"/>
      <c r="C656" s="52"/>
      <c r="D656" s="25"/>
      <c r="E656" s="25"/>
      <c r="F656" s="25"/>
      <c r="G656" s="25"/>
      <c r="H656" s="52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4"/>
      <c r="Y656" s="4"/>
      <c r="Z656" s="4"/>
    </row>
    <row r="657" ht="12.75" customHeight="1">
      <c r="A657" s="24"/>
      <c r="B657" s="4"/>
      <c r="C657" s="52"/>
      <c r="D657" s="25"/>
      <c r="E657" s="25"/>
      <c r="F657" s="25"/>
      <c r="G657" s="25"/>
      <c r="H657" s="52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4"/>
      <c r="Y657" s="4"/>
      <c r="Z657" s="4"/>
    </row>
    <row r="658" ht="12.75" customHeight="1">
      <c r="A658" s="24"/>
      <c r="B658" s="4"/>
      <c r="C658" s="52"/>
      <c r="D658" s="25"/>
      <c r="E658" s="25"/>
      <c r="F658" s="25"/>
      <c r="G658" s="25"/>
      <c r="H658" s="52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4"/>
      <c r="Y658" s="4"/>
      <c r="Z658" s="4"/>
    </row>
    <row r="659" ht="12.75" customHeight="1">
      <c r="A659" s="24"/>
      <c r="B659" s="4"/>
      <c r="C659" s="52"/>
      <c r="D659" s="25"/>
      <c r="E659" s="25"/>
      <c r="F659" s="25"/>
      <c r="G659" s="25"/>
      <c r="H659" s="52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4"/>
      <c r="Y659" s="4"/>
      <c r="Z659" s="4"/>
    </row>
    <row r="660" ht="12.75" customHeight="1">
      <c r="A660" s="24"/>
      <c r="B660" s="4"/>
      <c r="C660" s="52"/>
      <c r="D660" s="25"/>
      <c r="E660" s="25"/>
      <c r="F660" s="25"/>
      <c r="G660" s="25"/>
      <c r="H660" s="52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4"/>
      <c r="Y660" s="4"/>
      <c r="Z660" s="4"/>
    </row>
    <row r="661" ht="12.75" customHeight="1">
      <c r="A661" s="24"/>
      <c r="B661" s="4"/>
      <c r="C661" s="52"/>
      <c r="D661" s="25"/>
      <c r="E661" s="25"/>
      <c r="F661" s="25"/>
      <c r="G661" s="25"/>
      <c r="H661" s="52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4"/>
      <c r="Y661" s="4"/>
      <c r="Z661" s="4"/>
    </row>
    <row r="662" ht="12.75" customHeight="1">
      <c r="A662" s="24"/>
      <c r="B662" s="4"/>
      <c r="C662" s="52"/>
      <c r="D662" s="25"/>
      <c r="E662" s="25"/>
      <c r="F662" s="25"/>
      <c r="G662" s="25"/>
      <c r="H662" s="52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4"/>
      <c r="Y662" s="4"/>
      <c r="Z662" s="4"/>
    </row>
    <row r="663" ht="12.75" customHeight="1">
      <c r="A663" s="24"/>
      <c r="B663" s="4"/>
      <c r="C663" s="52"/>
      <c r="D663" s="25"/>
      <c r="E663" s="25"/>
      <c r="F663" s="25"/>
      <c r="G663" s="25"/>
      <c r="H663" s="52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4"/>
      <c r="Y663" s="4"/>
      <c r="Z663" s="4"/>
    </row>
    <row r="664" ht="12.75" customHeight="1">
      <c r="A664" s="24"/>
      <c r="B664" s="4"/>
      <c r="C664" s="52"/>
      <c r="D664" s="25"/>
      <c r="E664" s="25"/>
      <c r="F664" s="25"/>
      <c r="G664" s="25"/>
      <c r="H664" s="52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4"/>
      <c r="Y664" s="4"/>
      <c r="Z664" s="4"/>
    </row>
    <row r="665" ht="12.75" customHeight="1">
      <c r="A665" s="24"/>
      <c r="B665" s="4"/>
      <c r="C665" s="52"/>
      <c r="D665" s="25"/>
      <c r="E665" s="25"/>
      <c r="F665" s="25"/>
      <c r="G665" s="25"/>
      <c r="H665" s="52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4"/>
      <c r="Y665" s="4"/>
      <c r="Z665" s="4"/>
    </row>
    <row r="666" ht="12.75" customHeight="1">
      <c r="A666" s="24"/>
      <c r="B666" s="4"/>
      <c r="C666" s="52"/>
      <c r="D666" s="25"/>
      <c r="E666" s="25"/>
      <c r="F666" s="25"/>
      <c r="G666" s="25"/>
      <c r="H666" s="52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4"/>
      <c r="Y666" s="4"/>
      <c r="Z666" s="4"/>
    </row>
    <row r="667" ht="12.75" customHeight="1">
      <c r="A667" s="24"/>
      <c r="B667" s="4"/>
      <c r="C667" s="52"/>
      <c r="D667" s="25"/>
      <c r="E667" s="25"/>
      <c r="F667" s="25"/>
      <c r="G667" s="25"/>
      <c r="H667" s="52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4"/>
      <c r="Y667" s="4"/>
      <c r="Z667" s="4"/>
    </row>
    <row r="668" ht="12.75" customHeight="1">
      <c r="A668" s="24"/>
      <c r="B668" s="4"/>
      <c r="C668" s="52"/>
      <c r="D668" s="25"/>
      <c r="E668" s="25"/>
      <c r="F668" s="25"/>
      <c r="G668" s="25"/>
      <c r="H668" s="52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4"/>
      <c r="Y668" s="4"/>
      <c r="Z668" s="4"/>
    </row>
    <row r="669" ht="12.75" customHeight="1">
      <c r="A669" s="24"/>
      <c r="B669" s="4"/>
      <c r="C669" s="52"/>
      <c r="D669" s="25"/>
      <c r="E669" s="25"/>
      <c r="F669" s="25"/>
      <c r="G669" s="25"/>
      <c r="H669" s="52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4"/>
      <c r="Y669" s="4"/>
      <c r="Z669" s="4"/>
    </row>
    <row r="670" ht="12.75" customHeight="1">
      <c r="A670" s="24"/>
      <c r="B670" s="4"/>
      <c r="C670" s="52"/>
      <c r="D670" s="25"/>
      <c r="E670" s="25"/>
      <c r="F670" s="25"/>
      <c r="G670" s="25"/>
      <c r="H670" s="52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4"/>
      <c r="Y670" s="4"/>
      <c r="Z670" s="4"/>
    </row>
    <row r="671" ht="12.75" customHeight="1">
      <c r="A671" s="24"/>
      <c r="B671" s="4"/>
      <c r="C671" s="52"/>
      <c r="D671" s="25"/>
      <c r="E671" s="25"/>
      <c r="F671" s="25"/>
      <c r="G671" s="25"/>
      <c r="H671" s="52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4"/>
      <c r="Y671" s="4"/>
      <c r="Z671" s="4"/>
    </row>
    <row r="672" ht="12.75" customHeight="1">
      <c r="A672" s="24"/>
      <c r="B672" s="4"/>
      <c r="C672" s="52"/>
      <c r="D672" s="25"/>
      <c r="E672" s="25"/>
      <c r="F672" s="25"/>
      <c r="G672" s="25"/>
      <c r="H672" s="52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4"/>
      <c r="Y672" s="4"/>
      <c r="Z672" s="4"/>
    </row>
    <row r="673" ht="12.75" customHeight="1">
      <c r="A673" s="24"/>
      <c r="B673" s="4"/>
      <c r="C673" s="52"/>
      <c r="D673" s="25"/>
      <c r="E673" s="25"/>
      <c r="F673" s="25"/>
      <c r="G673" s="25"/>
      <c r="H673" s="52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4"/>
      <c r="Y673" s="4"/>
      <c r="Z673" s="4"/>
    </row>
    <row r="674" ht="12.75" customHeight="1">
      <c r="A674" s="24"/>
      <c r="B674" s="4"/>
      <c r="C674" s="52"/>
      <c r="D674" s="25"/>
      <c r="E674" s="25"/>
      <c r="F674" s="25"/>
      <c r="G674" s="25"/>
      <c r="H674" s="52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4"/>
      <c r="Y674" s="4"/>
      <c r="Z674" s="4"/>
    </row>
    <row r="675" ht="12.75" customHeight="1">
      <c r="A675" s="24"/>
      <c r="B675" s="4"/>
      <c r="C675" s="52"/>
      <c r="D675" s="25"/>
      <c r="E675" s="25"/>
      <c r="F675" s="25"/>
      <c r="G675" s="25"/>
      <c r="H675" s="52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4"/>
      <c r="Y675" s="4"/>
      <c r="Z675" s="4"/>
    </row>
    <row r="676" ht="12.75" customHeight="1">
      <c r="A676" s="24"/>
      <c r="B676" s="4"/>
      <c r="C676" s="52"/>
      <c r="D676" s="25"/>
      <c r="E676" s="25"/>
      <c r="F676" s="25"/>
      <c r="G676" s="25"/>
      <c r="H676" s="52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4"/>
      <c r="Y676" s="4"/>
      <c r="Z676" s="4"/>
    </row>
    <row r="677" ht="12.75" customHeight="1">
      <c r="A677" s="24"/>
      <c r="B677" s="4"/>
      <c r="C677" s="52"/>
      <c r="D677" s="25"/>
      <c r="E677" s="25"/>
      <c r="F677" s="25"/>
      <c r="G677" s="25"/>
      <c r="H677" s="52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4"/>
      <c r="Y677" s="4"/>
      <c r="Z677" s="4"/>
    </row>
    <row r="678" ht="12.75" customHeight="1">
      <c r="A678" s="24"/>
      <c r="B678" s="4"/>
      <c r="C678" s="52"/>
      <c r="D678" s="25"/>
      <c r="E678" s="25"/>
      <c r="F678" s="25"/>
      <c r="G678" s="25"/>
      <c r="H678" s="52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4"/>
      <c r="Y678" s="4"/>
      <c r="Z678" s="4"/>
    </row>
    <row r="679" ht="12.75" customHeight="1">
      <c r="A679" s="24"/>
      <c r="B679" s="4"/>
      <c r="C679" s="52"/>
      <c r="D679" s="25"/>
      <c r="E679" s="25"/>
      <c r="F679" s="25"/>
      <c r="G679" s="25"/>
      <c r="H679" s="52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4"/>
      <c r="Y679" s="4"/>
      <c r="Z679" s="4"/>
    </row>
    <row r="680" ht="12.75" customHeight="1">
      <c r="A680" s="24"/>
      <c r="B680" s="4"/>
      <c r="C680" s="52"/>
      <c r="D680" s="25"/>
      <c r="E680" s="25"/>
      <c r="F680" s="25"/>
      <c r="G680" s="25"/>
      <c r="H680" s="52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4"/>
      <c r="Y680" s="4"/>
      <c r="Z680" s="4"/>
    </row>
    <row r="681" ht="12.75" customHeight="1">
      <c r="A681" s="24"/>
      <c r="B681" s="4"/>
      <c r="C681" s="52"/>
      <c r="D681" s="25"/>
      <c r="E681" s="25"/>
      <c r="F681" s="25"/>
      <c r="G681" s="25"/>
      <c r="H681" s="52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4"/>
      <c r="Y681" s="4"/>
      <c r="Z681" s="4"/>
    </row>
    <row r="682" ht="12.75" customHeight="1">
      <c r="A682" s="24"/>
      <c r="B682" s="4"/>
      <c r="C682" s="52"/>
      <c r="D682" s="25"/>
      <c r="E682" s="25"/>
      <c r="F682" s="25"/>
      <c r="G682" s="25"/>
      <c r="H682" s="52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4"/>
      <c r="Y682" s="4"/>
      <c r="Z682" s="4"/>
    </row>
    <row r="683" ht="12.75" customHeight="1">
      <c r="A683" s="24"/>
      <c r="B683" s="4"/>
      <c r="C683" s="52"/>
      <c r="D683" s="25"/>
      <c r="E683" s="25"/>
      <c r="F683" s="25"/>
      <c r="G683" s="25"/>
      <c r="H683" s="52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4"/>
      <c r="Y683" s="4"/>
      <c r="Z683" s="4"/>
    </row>
    <row r="684" ht="12.75" customHeight="1">
      <c r="A684" s="24"/>
      <c r="B684" s="4"/>
      <c r="C684" s="52"/>
      <c r="D684" s="25"/>
      <c r="E684" s="25"/>
      <c r="F684" s="25"/>
      <c r="G684" s="25"/>
      <c r="H684" s="52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4"/>
      <c r="Y684" s="4"/>
      <c r="Z684" s="4"/>
    </row>
    <row r="685" ht="12.75" customHeight="1">
      <c r="A685" s="24"/>
      <c r="B685" s="4"/>
      <c r="C685" s="52"/>
      <c r="D685" s="25"/>
      <c r="E685" s="25"/>
      <c r="F685" s="25"/>
      <c r="G685" s="25"/>
      <c r="H685" s="52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4"/>
      <c r="Y685" s="4"/>
      <c r="Z685" s="4"/>
    </row>
    <row r="686" ht="12.75" customHeight="1">
      <c r="A686" s="24"/>
      <c r="B686" s="4"/>
      <c r="C686" s="52"/>
      <c r="D686" s="25"/>
      <c r="E686" s="25"/>
      <c r="F686" s="25"/>
      <c r="G686" s="25"/>
      <c r="H686" s="52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4"/>
      <c r="Y686" s="4"/>
      <c r="Z686" s="4"/>
    </row>
    <row r="687" ht="12.75" customHeight="1">
      <c r="A687" s="24"/>
      <c r="B687" s="4"/>
      <c r="C687" s="52"/>
      <c r="D687" s="25"/>
      <c r="E687" s="25"/>
      <c r="F687" s="25"/>
      <c r="G687" s="25"/>
      <c r="H687" s="52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4"/>
      <c r="Y687" s="4"/>
      <c r="Z687" s="4"/>
    </row>
    <row r="688" ht="12.75" customHeight="1">
      <c r="A688" s="24"/>
      <c r="B688" s="4"/>
      <c r="C688" s="52"/>
      <c r="D688" s="25"/>
      <c r="E688" s="25"/>
      <c r="F688" s="25"/>
      <c r="G688" s="25"/>
      <c r="H688" s="52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4"/>
      <c r="Y688" s="4"/>
      <c r="Z688" s="4"/>
    </row>
    <row r="689" ht="12.75" customHeight="1">
      <c r="A689" s="24"/>
      <c r="B689" s="4"/>
      <c r="C689" s="52"/>
      <c r="D689" s="25"/>
      <c r="E689" s="25"/>
      <c r="F689" s="25"/>
      <c r="G689" s="25"/>
      <c r="H689" s="52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4"/>
      <c r="Y689" s="4"/>
      <c r="Z689" s="4"/>
    </row>
    <row r="690" ht="12.75" customHeight="1">
      <c r="A690" s="24"/>
      <c r="B690" s="4"/>
      <c r="C690" s="52"/>
      <c r="D690" s="25"/>
      <c r="E690" s="25"/>
      <c r="F690" s="25"/>
      <c r="G690" s="25"/>
      <c r="H690" s="52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4"/>
      <c r="Y690" s="4"/>
      <c r="Z690" s="4"/>
    </row>
    <row r="691" ht="12.75" customHeight="1">
      <c r="A691" s="24"/>
      <c r="B691" s="4"/>
      <c r="C691" s="52"/>
      <c r="D691" s="25"/>
      <c r="E691" s="25"/>
      <c r="F691" s="25"/>
      <c r="G691" s="25"/>
      <c r="H691" s="52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4"/>
      <c r="Y691" s="4"/>
      <c r="Z691" s="4"/>
    </row>
    <row r="692" ht="12.75" customHeight="1">
      <c r="A692" s="24"/>
      <c r="B692" s="4"/>
      <c r="C692" s="52"/>
      <c r="D692" s="25"/>
      <c r="E692" s="25"/>
      <c r="F692" s="25"/>
      <c r="G692" s="25"/>
      <c r="H692" s="52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4"/>
      <c r="Y692" s="4"/>
      <c r="Z692" s="4"/>
    </row>
    <row r="693" ht="12.75" customHeight="1">
      <c r="A693" s="24"/>
      <c r="B693" s="4"/>
      <c r="C693" s="52"/>
      <c r="D693" s="25"/>
      <c r="E693" s="25"/>
      <c r="F693" s="25"/>
      <c r="G693" s="25"/>
      <c r="H693" s="52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4"/>
      <c r="Y693" s="4"/>
      <c r="Z693" s="4"/>
    </row>
    <row r="694" ht="12.75" customHeight="1">
      <c r="A694" s="24"/>
      <c r="B694" s="4"/>
      <c r="C694" s="52"/>
      <c r="D694" s="25"/>
      <c r="E694" s="25"/>
      <c r="F694" s="25"/>
      <c r="G694" s="25"/>
      <c r="H694" s="52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4"/>
      <c r="Y694" s="4"/>
      <c r="Z694" s="4"/>
    </row>
    <row r="695" ht="12.75" customHeight="1">
      <c r="A695" s="24"/>
      <c r="B695" s="4"/>
      <c r="C695" s="52"/>
      <c r="D695" s="25"/>
      <c r="E695" s="25"/>
      <c r="F695" s="25"/>
      <c r="G695" s="25"/>
      <c r="H695" s="52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4"/>
      <c r="Y695" s="4"/>
      <c r="Z695" s="4"/>
    </row>
    <row r="696" ht="12.75" customHeight="1">
      <c r="A696" s="24"/>
      <c r="B696" s="4"/>
      <c r="C696" s="52"/>
      <c r="D696" s="25"/>
      <c r="E696" s="25"/>
      <c r="F696" s="25"/>
      <c r="G696" s="25"/>
      <c r="H696" s="52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4"/>
      <c r="Y696" s="4"/>
      <c r="Z696" s="4"/>
    </row>
    <row r="697" ht="12.75" customHeight="1">
      <c r="A697" s="24"/>
      <c r="B697" s="4"/>
      <c r="C697" s="52"/>
      <c r="D697" s="25"/>
      <c r="E697" s="25"/>
      <c r="F697" s="25"/>
      <c r="G697" s="25"/>
      <c r="H697" s="52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4"/>
      <c r="Y697" s="4"/>
      <c r="Z697" s="4"/>
    </row>
    <row r="698" ht="12.75" customHeight="1">
      <c r="A698" s="24"/>
      <c r="B698" s="4"/>
      <c r="C698" s="52"/>
      <c r="D698" s="25"/>
      <c r="E698" s="25"/>
      <c r="F698" s="25"/>
      <c r="G698" s="25"/>
      <c r="H698" s="52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4"/>
      <c r="Y698" s="4"/>
      <c r="Z698" s="4"/>
    </row>
    <row r="699" ht="12.75" customHeight="1">
      <c r="A699" s="24"/>
      <c r="B699" s="4"/>
      <c r="C699" s="52"/>
      <c r="D699" s="25"/>
      <c r="E699" s="25"/>
      <c r="F699" s="25"/>
      <c r="G699" s="25"/>
      <c r="H699" s="52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4"/>
      <c r="Y699" s="4"/>
      <c r="Z699" s="4"/>
    </row>
    <row r="700" ht="12.75" customHeight="1">
      <c r="A700" s="24"/>
      <c r="B700" s="4"/>
      <c r="C700" s="52"/>
      <c r="D700" s="25"/>
      <c r="E700" s="25"/>
      <c r="F700" s="25"/>
      <c r="G700" s="25"/>
      <c r="H700" s="52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4"/>
      <c r="Y700" s="4"/>
      <c r="Z700" s="4"/>
    </row>
    <row r="701" ht="12.75" customHeight="1">
      <c r="A701" s="24"/>
      <c r="B701" s="4"/>
      <c r="C701" s="52"/>
      <c r="D701" s="25"/>
      <c r="E701" s="25"/>
      <c r="F701" s="25"/>
      <c r="G701" s="25"/>
      <c r="H701" s="52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4"/>
      <c r="Y701" s="4"/>
      <c r="Z701" s="4"/>
    </row>
    <row r="702" ht="12.75" customHeight="1">
      <c r="A702" s="24"/>
      <c r="B702" s="4"/>
      <c r="C702" s="52"/>
      <c r="D702" s="25"/>
      <c r="E702" s="25"/>
      <c r="F702" s="25"/>
      <c r="G702" s="25"/>
      <c r="H702" s="52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4"/>
      <c r="Y702" s="4"/>
      <c r="Z702" s="4"/>
    </row>
    <row r="703" ht="12.75" customHeight="1">
      <c r="A703" s="24"/>
      <c r="B703" s="4"/>
      <c r="C703" s="52"/>
      <c r="D703" s="25"/>
      <c r="E703" s="25"/>
      <c r="F703" s="25"/>
      <c r="G703" s="25"/>
      <c r="H703" s="52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4"/>
      <c r="Y703" s="4"/>
      <c r="Z703" s="4"/>
    </row>
    <row r="704" ht="12.75" customHeight="1">
      <c r="A704" s="24"/>
      <c r="B704" s="4"/>
      <c r="C704" s="52"/>
      <c r="D704" s="25"/>
      <c r="E704" s="25"/>
      <c r="F704" s="25"/>
      <c r="G704" s="25"/>
      <c r="H704" s="52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4"/>
      <c r="Y704" s="4"/>
      <c r="Z704" s="4"/>
    </row>
    <row r="705" ht="12.75" customHeight="1">
      <c r="A705" s="24"/>
      <c r="B705" s="4"/>
      <c r="C705" s="52"/>
      <c r="D705" s="25"/>
      <c r="E705" s="25"/>
      <c r="F705" s="25"/>
      <c r="G705" s="25"/>
      <c r="H705" s="52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4"/>
      <c r="Y705" s="4"/>
      <c r="Z705" s="4"/>
    </row>
    <row r="706" ht="12.75" customHeight="1">
      <c r="A706" s="24"/>
      <c r="B706" s="4"/>
      <c r="C706" s="52"/>
      <c r="D706" s="25"/>
      <c r="E706" s="25"/>
      <c r="F706" s="25"/>
      <c r="G706" s="25"/>
      <c r="H706" s="52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4"/>
      <c r="Y706" s="4"/>
      <c r="Z706" s="4"/>
    </row>
    <row r="707" ht="12.75" customHeight="1">
      <c r="A707" s="24"/>
      <c r="B707" s="4"/>
      <c r="C707" s="52"/>
      <c r="D707" s="25"/>
      <c r="E707" s="25"/>
      <c r="F707" s="25"/>
      <c r="G707" s="25"/>
      <c r="H707" s="52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4"/>
      <c r="Y707" s="4"/>
      <c r="Z707" s="4"/>
    </row>
    <row r="708" ht="12.75" customHeight="1">
      <c r="A708" s="24"/>
      <c r="B708" s="4"/>
      <c r="C708" s="52"/>
      <c r="D708" s="25"/>
      <c r="E708" s="25"/>
      <c r="F708" s="25"/>
      <c r="G708" s="25"/>
      <c r="H708" s="52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4"/>
      <c r="Y708" s="4"/>
      <c r="Z708" s="4"/>
    </row>
    <row r="709" ht="12.75" customHeight="1">
      <c r="A709" s="24"/>
      <c r="B709" s="4"/>
      <c r="C709" s="52"/>
      <c r="D709" s="25"/>
      <c r="E709" s="25"/>
      <c r="F709" s="25"/>
      <c r="G709" s="25"/>
      <c r="H709" s="52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4"/>
      <c r="Y709" s="4"/>
      <c r="Z709" s="4"/>
    </row>
    <row r="710" ht="12.75" customHeight="1">
      <c r="A710" s="24"/>
      <c r="B710" s="4"/>
      <c r="C710" s="52"/>
      <c r="D710" s="25"/>
      <c r="E710" s="25"/>
      <c r="F710" s="25"/>
      <c r="G710" s="25"/>
      <c r="H710" s="52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4"/>
      <c r="Y710" s="4"/>
      <c r="Z710" s="4"/>
    </row>
    <row r="711" ht="12.75" customHeight="1">
      <c r="A711" s="24"/>
      <c r="B711" s="4"/>
      <c r="C711" s="52"/>
      <c r="D711" s="25"/>
      <c r="E711" s="25"/>
      <c r="F711" s="25"/>
      <c r="G711" s="25"/>
      <c r="H711" s="52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4"/>
      <c r="Y711" s="4"/>
      <c r="Z711" s="4"/>
    </row>
    <row r="712" ht="12.75" customHeight="1">
      <c r="A712" s="24"/>
      <c r="B712" s="4"/>
      <c r="C712" s="52"/>
      <c r="D712" s="25"/>
      <c r="E712" s="25"/>
      <c r="F712" s="25"/>
      <c r="G712" s="25"/>
      <c r="H712" s="52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4"/>
      <c r="Y712" s="4"/>
      <c r="Z712" s="4"/>
    </row>
    <row r="713" ht="12.75" customHeight="1">
      <c r="A713" s="24"/>
      <c r="B713" s="4"/>
      <c r="C713" s="52"/>
      <c r="D713" s="25"/>
      <c r="E713" s="25"/>
      <c r="F713" s="25"/>
      <c r="G713" s="25"/>
      <c r="H713" s="52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4"/>
      <c r="Y713" s="4"/>
      <c r="Z713" s="4"/>
    </row>
    <row r="714" ht="12.75" customHeight="1">
      <c r="A714" s="24"/>
      <c r="B714" s="4"/>
      <c r="C714" s="52"/>
      <c r="D714" s="25"/>
      <c r="E714" s="25"/>
      <c r="F714" s="25"/>
      <c r="G714" s="25"/>
      <c r="H714" s="52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4"/>
      <c r="Y714" s="4"/>
      <c r="Z714" s="4"/>
    </row>
    <row r="715" ht="12.75" customHeight="1">
      <c r="A715" s="24"/>
      <c r="B715" s="4"/>
      <c r="C715" s="52"/>
      <c r="D715" s="25"/>
      <c r="E715" s="25"/>
      <c r="F715" s="25"/>
      <c r="G715" s="25"/>
      <c r="H715" s="52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4"/>
      <c r="Y715" s="4"/>
      <c r="Z715" s="4"/>
    </row>
    <row r="716" ht="12.75" customHeight="1">
      <c r="A716" s="24"/>
      <c r="B716" s="4"/>
      <c r="C716" s="52"/>
      <c r="D716" s="25"/>
      <c r="E716" s="25"/>
      <c r="F716" s="25"/>
      <c r="G716" s="25"/>
      <c r="H716" s="52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4"/>
      <c r="Y716" s="4"/>
      <c r="Z716" s="4"/>
    </row>
    <row r="717" ht="12.75" customHeight="1">
      <c r="A717" s="24"/>
      <c r="B717" s="4"/>
      <c r="C717" s="52"/>
      <c r="D717" s="25"/>
      <c r="E717" s="25"/>
      <c r="F717" s="25"/>
      <c r="G717" s="25"/>
      <c r="H717" s="52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4"/>
      <c r="Y717" s="4"/>
      <c r="Z717" s="4"/>
    </row>
    <row r="718" ht="12.75" customHeight="1">
      <c r="A718" s="24"/>
      <c r="B718" s="4"/>
      <c r="C718" s="52"/>
      <c r="D718" s="25"/>
      <c r="E718" s="25"/>
      <c r="F718" s="25"/>
      <c r="G718" s="25"/>
      <c r="H718" s="52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4"/>
      <c r="Y718" s="4"/>
      <c r="Z718" s="4"/>
    </row>
    <row r="719" ht="12.75" customHeight="1">
      <c r="A719" s="24"/>
      <c r="B719" s="4"/>
      <c r="C719" s="52"/>
      <c r="D719" s="25"/>
      <c r="E719" s="25"/>
      <c r="F719" s="25"/>
      <c r="G719" s="25"/>
      <c r="H719" s="52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4"/>
      <c r="Y719" s="4"/>
      <c r="Z719" s="4"/>
    </row>
    <row r="720" ht="12.75" customHeight="1">
      <c r="A720" s="24"/>
      <c r="B720" s="4"/>
      <c r="C720" s="52"/>
      <c r="D720" s="25"/>
      <c r="E720" s="25"/>
      <c r="F720" s="25"/>
      <c r="G720" s="25"/>
      <c r="H720" s="52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4"/>
      <c r="Y720" s="4"/>
      <c r="Z720" s="4"/>
    </row>
    <row r="721" ht="12.75" customHeight="1">
      <c r="A721" s="24"/>
      <c r="B721" s="4"/>
      <c r="C721" s="52"/>
      <c r="D721" s="25"/>
      <c r="E721" s="25"/>
      <c r="F721" s="25"/>
      <c r="G721" s="25"/>
      <c r="H721" s="52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4"/>
      <c r="Y721" s="4"/>
      <c r="Z721" s="4"/>
    </row>
    <row r="722" ht="12.75" customHeight="1">
      <c r="A722" s="24"/>
      <c r="B722" s="4"/>
      <c r="C722" s="52"/>
      <c r="D722" s="25"/>
      <c r="E722" s="25"/>
      <c r="F722" s="25"/>
      <c r="G722" s="25"/>
      <c r="H722" s="52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4"/>
      <c r="Y722" s="4"/>
      <c r="Z722" s="4"/>
    </row>
    <row r="723" ht="12.75" customHeight="1">
      <c r="A723" s="24"/>
      <c r="B723" s="4"/>
      <c r="C723" s="52"/>
      <c r="D723" s="25"/>
      <c r="E723" s="25"/>
      <c r="F723" s="25"/>
      <c r="G723" s="25"/>
      <c r="H723" s="52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4"/>
      <c r="Y723" s="4"/>
      <c r="Z723" s="4"/>
    </row>
    <row r="724" ht="12.75" customHeight="1">
      <c r="A724" s="24"/>
      <c r="B724" s="4"/>
      <c r="C724" s="52"/>
      <c r="D724" s="25"/>
      <c r="E724" s="25"/>
      <c r="F724" s="25"/>
      <c r="G724" s="25"/>
      <c r="H724" s="52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4"/>
      <c r="Y724" s="4"/>
      <c r="Z724" s="4"/>
    </row>
    <row r="725" ht="12.75" customHeight="1">
      <c r="A725" s="24"/>
      <c r="B725" s="4"/>
      <c r="C725" s="52"/>
      <c r="D725" s="25"/>
      <c r="E725" s="25"/>
      <c r="F725" s="25"/>
      <c r="G725" s="25"/>
      <c r="H725" s="52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4"/>
      <c r="Y725" s="4"/>
      <c r="Z725" s="4"/>
    </row>
    <row r="726" ht="12.75" customHeight="1">
      <c r="A726" s="24"/>
      <c r="B726" s="4"/>
      <c r="C726" s="52"/>
      <c r="D726" s="25"/>
      <c r="E726" s="25"/>
      <c r="F726" s="25"/>
      <c r="G726" s="25"/>
      <c r="H726" s="52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4"/>
      <c r="Y726" s="4"/>
      <c r="Z726" s="4"/>
    </row>
    <row r="727" ht="12.75" customHeight="1">
      <c r="A727" s="24"/>
      <c r="B727" s="4"/>
      <c r="C727" s="52"/>
      <c r="D727" s="25"/>
      <c r="E727" s="25"/>
      <c r="F727" s="25"/>
      <c r="G727" s="25"/>
      <c r="H727" s="52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4"/>
      <c r="Y727" s="4"/>
      <c r="Z727" s="4"/>
    </row>
    <row r="728" ht="12.75" customHeight="1">
      <c r="A728" s="24"/>
      <c r="B728" s="4"/>
      <c r="C728" s="52"/>
      <c r="D728" s="25"/>
      <c r="E728" s="25"/>
      <c r="F728" s="25"/>
      <c r="G728" s="25"/>
      <c r="H728" s="52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4"/>
      <c r="Y728" s="4"/>
      <c r="Z728" s="4"/>
    </row>
    <row r="729" ht="12.75" customHeight="1">
      <c r="A729" s="24"/>
      <c r="B729" s="4"/>
      <c r="C729" s="52"/>
      <c r="D729" s="25"/>
      <c r="E729" s="25"/>
      <c r="F729" s="25"/>
      <c r="G729" s="25"/>
      <c r="H729" s="52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4"/>
      <c r="Y729" s="4"/>
      <c r="Z729" s="4"/>
    </row>
    <row r="730" ht="12.75" customHeight="1">
      <c r="A730" s="24"/>
      <c r="B730" s="4"/>
      <c r="C730" s="52"/>
      <c r="D730" s="25"/>
      <c r="E730" s="25"/>
      <c r="F730" s="25"/>
      <c r="G730" s="25"/>
      <c r="H730" s="52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4"/>
      <c r="Y730" s="4"/>
      <c r="Z730" s="4"/>
    </row>
    <row r="731" ht="12.75" customHeight="1">
      <c r="A731" s="24"/>
      <c r="B731" s="4"/>
      <c r="C731" s="52"/>
      <c r="D731" s="25"/>
      <c r="E731" s="25"/>
      <c r="F731" s="25"/>
      <c r="G731" s="25"/>
      <c r="H731" s="52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4"/>
      <c r="Y731" s="4"/>
      <c r="Z731" s="4"/>
    </row>
    <row r="732" ht="12.75" customHeight="1">
      <c r="A732" s="24"/>
      <c r="B732" s="4"/>
      <c r="C732" s="52"/>
      <c r="D732" s="25"/>
      <c r="E732" s="25"/>
      <c r="F732" s="25"/>
      <c r="G732" s="25"/>
      <c r="H732" s="52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4"/>
      <c r="Y732" s="4"/>
      <c r="Z732" s="4"/>
    </row>
    <row r="733" ht="12.75" customHeight="1">
      <c r="A733" s="24"/>
      <c r="B733" s="4"/>
      <c r="C733" s="52"/>
      <c r="D733" s="25"/>
      <c r="E733" s="25"/>
      <c r="F733" s="25"/>
      <c r="G733" s="25"/>
      <c r="H733" s="52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4"/>
      <c r="Y733" s="4"/>
      <c r="Z733" s="4"/>
    </row>
    <row r="734" ht="12.75" customHeight="1">
      <c r="A734" s="24"/>
      <c r="B734" s="4"/>
      <c r="C734" s="52"/>
      <c r="D734" s="25"/>
      <c r="E734" s="25"/>
      <c r="F734" s="25"/>
      <c r="G734" s="25"/>
      <c r="H734" s="52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4"/>
      <c r="Y734" s="4"/>
      <c r="Z734" s="4"/>
    </row>
    <row r="735" ht="12.75" customHeight="1">
      <c r="A735" s="24"/>
      <c r="B735" s="4"/>
      <c r="C735" s="52"/>
      <c r="D735" s="25"/>
      <c r="E735" s="25"/>
      <c r="F735" s="25"/>
      <c r="G735" s="25"/>
      <c r="H735" s="52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4"/>
      <c r="Y735" s="4"/>
      <c r="Z735" s="4"/>
    </row>
    <row r="736" ht="12.75" customHeight="1">
      <c r="A736" s="24"/>
      <c r="B736" s="4"/>
      <c r="C736" s="52"/>
      <c r="D736" s="25"/>
      <c r="E736" s="25"/>
      <c r="F736" s="25"/>
      <c r="G736" s="25"/>
      <c r="H736" s="52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4"/>
      <c r="Y736" s="4"/>
      <c r="Z736" s="4"/>
    </row>
    <row r="737" ht="12.75" customHeight="1">
      <c r="A737" s="24"/>
      <c r="B737" s="4"/>
      <c r="C737" s="52"/>
      <c r="D737" s="25"/>
      <c r="E737" s="25"/>
      <c r="F737" s="25"/>
      <c r="G737" s="25"/>
      <c r="H737" s="52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4"/>
      <c r="Y737" s="4"/>
      <c r="Z737" s="4"/>
    </row>
    <row r="738" ht="12.75" customHeight="1">
      <c r="A738" s="24"/>
      <c r="B738" s="4"/>
      <c r="C738" s="52"/>
      <c r="D738" s="25"/>
      <c r="E738" s="25"/>
      <c r="F738" s="25"/>
      <c r="G738" s="25"/>
      <c r="H738" s="52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4"/>
      <c r="Y738" s="4"/>
      <c r="Z738" s="4"/>
    </row>
    <row r="739" ht="12.75" customHeight="1">
      <c r="A739" s="24"/>
      <c r="B739" s="4"/>
      <c r="C739" s="52"/>
      <c r="D739" s="25"/>
      <c r="E739" s="25"/>
      <c r="F739" s="25"/>
      <c r="G739" s="25"/>
      <c r="H739" s="52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4"/>
      <c r="Y739" s="4"/>
      <c r="Z739" s="4"/>
    </row>
    <row r="740" ht="12.75" customHeight="1">
      <c r="A740" s="24"/>
      <c r="B740" s="4"/>
      <c r="C740" s="52"/>
      <c r="D740" s="25"/>
      <c r="E740" s="25"/>
      <c r="F740" s="25"/>
      <c r="G740" s="25"/>
      <c r="H740" s="52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4"/>
      <c r="Y740" s="4"/>
      <c r="Z740" s="4"/>
    </row>
    <row r="741" ht="12.75" customHeight="1">
      <c r="A741" s="24"/>
      <c r="B741" s="4"/>
      <c r="C741" s="52"/>
      <c r="D741" s="25"/>
      <c r="E741" s="25"/>
      <c r="F741" s="25"/>
      <c r="G741" s="25"/>
      <c r="H741" s="52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4"/>
      <c r="Y741" s="4"/>
      <c r="Z741" s="4"/>
    </row>
    <row r="742" ht="12.75" customHeight="1">
      <c r="A742" s="24"/>
      <c r="B742" s="4"/>
      <c r="C742" s="52"/>
      <c r="D742" s="25"/>
      <c r="E742" s="25"/>
      <c r="F742" s="25"/>
      <c r="G742" s="25"/>
      <c r="H742" s="52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4"/>
      <c r="Y742" s="4"/>
      <c r="Z742" s="4"/>
    </row>
    <row r="743" ht="12.75" customHeight="1">
      <c r="A743" s="24"/>
      <c r="B743" s="4"/>
      <c r="C743" s="52"/>
      <c r="D743" s="25"/>
      <c r="E743" s="25"/>
      <c r="F743" s="25"/>
      <c r="G743" s="25"/>
      <c r="H743" s="52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4"/>
      <c r="Y743" s="4"/>
      <c r="Z743" s="4"/>
    </row>
    <row r="744" ht="12.75" customHeight="1">
      <c r="A744" s="24"/>
      <c r="B744" s="4"/>
      <c r="C744" s="52"/>
      <c r="D744" s="25"/>
      <c r="E744" s="25"/>
      <c r="F744" s="25"/>
      <c r="G744" s="25"/>
      <c r="H744" s="52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4"/>
      <c r="Y744" s="4"/>
      <c r="Z744" s="4"/>
    </row>
    <row r="745" ht="12.75" customHeight="1">
      <c r="A745" s="24"/>
      <c r="B745" s="4"/>
      <c r="C745" s="52"/>
      <c r="D745" s="25"/>
      <c r="E745" s="25"/>
      <c r="F745" s="25"/>
      <c r="G745" s="25"/>
      <c r="H745" s="52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4"/>
      <c r="Y745" s="4"/>
      <c r="Z745" s="4"/>
    </row>
    <row r="746" ht="12.75" customHeight="1">
      <c r="A746" s="24"/>
      <c r="B746" s="4"/>
      <c r="C746" s="52"/>
      <c r="D746" s="25"/>
      <c r="E746" s="25"/>
      <c r="F746" s="25"/>
      <c r="G746" s="25"/>
      <c r="H746" s="52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4"/>
      <c r="Y746" s="4"/>
      <c r="Z746" s="4"/>
    </row>
    <row r="747" ht="12.75" customHeight="1">
      <c r="A747" s="24"/>
      <c r="B747" s="4"/>
      <c r="C747" s="52"/>
      <c r="D747" s="25"/>
      <c r="E747" s="25"/>
      <c r="F747" s="25"/>
      <c r="G747" s="25"/>
      <c r="H747" s="52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4"/>
      <c r="Y747" s="4"/>
      <c r="Z747" s="4"/>
    </row>
    <row r="748" ht="12.75" customHeight="1">
      <c r="A748" s="24"/>
      <c r="B748" s="4"/>
      <c r="C748" s="52"/>
      <c r="D748" s="25"/>
      <c r="E748" s="25"/>
      <c r="F748" s="25"/>
      <c r="G748" s="25"/>
      <c r="H748" s="52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4"/>
      <c r="Y748" s="4"/>
      <c r="Z748" s="4"/>
    </row>
    <row r="749" ht="12.75" customHeight="1">
      <c r="A749" s="24"/>
      <c r="B749" s="4"/>
      <c r="C749" s="52"/>
      <c r="D749" s="25"/>
      <c r="E749" s="25"/>
      <c r="F749" s="25"/>
      <c r="G749" s="25"/>
      <c r="H749" s="52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4"/>
      <c r="Y749" s="4"/>
      <c r="Z749" s="4"/>
    </row>
    <row r="750" ht="12.75" customHeight="1">
      <c r="A750" s="24"/>
      <c r="B750" s="4"/>
      <c r="C750" s="52"/>
      <c r="D750" s="25"/>
      <c r="E750" s="25"/>
      <c r="F750" s="25"/>
      <c r="G750" s="25"/>
      <c r="H750" s="52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4"/>
      <c r="Y750" s="4"/>
      <c r="Z750" s="4"/>
    </row>
    <row r="751" ht="12.75" customHeight="1">
      <c r="A751" s="24"/>
      <c r="B751" s="4"/>
      <c r="C751" s="52"/>
      <c r="D751" s="25"/>
      <c r="E751" s="25"/>
      <c r="F751" s="25"/>
      <c r="G751" s="25"/>
      <c r="H751" s="52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4"/>
      <c r="Y751" s="4"/>
      <c r="Z751" s="4"/>
    </row>
    <row r="752" ht="12.75" customHeight="1">
      <c r="A752" s="24"/>
      <c r="B752" s="4"/>
      <c r="C752" s="52"/>
      <c r="D752" s="25"/>
      <c r="E752" s="25"/>
      <c r="F752" s="25"/>
      <c r="G752" s="25"/>
      <c r="H752" s="52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4"/>
      <c r="Y752" s="4"/>
      <c r="Z752" s="4"/>
    </row>
    <row r="753" ht="12.75" customHeight="1">
      <c r="A753" s="24"/>
      <c r="B753" s="4"/>
      <c r="C753" s="52"/>
      <c r="D753" s="25"/>
      <c r="E753" s="25"/>
      <c r="F753" s="25"/>
      <c r="G753" s="25"/>
      <c r="H753" s="52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4"/>
      <c r="Y753" s="4"/>
      <c r="Z753" s="4"/>
    </row>
    <row r="754" ht="12.75" customHeight="1">
      <c r="A754" s="24"/>
      <c r="B754" s="4"/>
      <c r="C754" s="52"/>
      <c r="D754" s="25"/>
      <c r="E754" s="25"/>
      <c r="F754" s="25"/>
      <c r="G754" s="25"/>
      <c r="H754" s="52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4"/>
      <c r="Y754" s="4"/>
      <c r="Z754" s="4"/>
    </row>
    <row r="755" ht="12.75" customHeight="1">
      <c r="A755" s="24"/>
      <c r="B755" s="4"/>
      <c r="C755" s="52"/>
      <c r="D755" s="25"/>
      <c r="E755" s="25"/>
      <c r="F755" s="25"/>
      <c r="G755" s="25"/>
      <c r="H755" s="52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4"/>
      <c r="Y755" s="4"/>
      <c r="Z755" s="4"/>
    </row>
    <row r="756" ht="12.75" customHeight="1">
      <c r="A756" s="24"/>
      <c r="B756" s="4"/>
      <c r="C756" s="52"/>
      <c r="D756" s="25"/>
      <c r="E756" s="25"/>
      <c r="F756" s="25"/>
      <c r="G756" s="25"/>
      <c r="H756" s="52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4"/>
      <c r="Y756" s="4"/>
      <c r="Z756" s="4"/>
    </row>
    <row r="757" ht="12.75" customHeight="1">
      <c r="A757" s="24"/>
      <c r="B757" s="4"/>
      <c r="C757" s="52"/>
      <c r="D757" s="25"/>
      <c r="E757" s="25"/>
      <c r="F757" s="25"/>
      <c r="G757" s="25"/>
      <c r="H757" s="52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4"/>
      <c r="Y757" s="4"/>
      <c r="Z757" s="4"/>
    </row>
    <row r="758" ht="12.75" customHeight="1">
      <c r="A758" s="24"/>
      <c r="B758" s="4"/>
      <c r="C758" s="52"/>
      <c r="D758" s="25"/>
      <c r="E758" s="25"/>
      <c r="F758" s="25"/>
      <c r="G758" s="25"/>
      <c r="H758" s="52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4"/>
      <c r="Y758" s="4"/>
      <c r="Z758" s="4"/>
    </row>
    <row r="759" ht="12.75" customHeight="1">
      <c r="A759" s="24"/>
      <c r="B759" s="4"/>
      <c r="C759" s="52"/>
      <c r="D759" s="25"/>
      <c r="E759" s="25"/>
      <c r="F759" s="25"/>
      <c r="G759" s="25"/>
      <c r="H759" s="52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4"/>
      <c r="Y759" s="4"/>
      <c r="Z759" s="4"/>
    </row>
    <row r="760" ht="12.75" customHeight="1">
      <c r="A760" s="24"/>
      <c r="B760" s="4"/>
      <c r="C760" s="52"/>
      <c r="D760" s="25"/>
      <c r="E760" s="25"/>
      <c r="F760" s="25"/>
      <c r="G760" s="25"/>
      <c r="H760" s="52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4"/>
      <c r="Y760" s="4"/>
      <c r="Z760" s="4"/>
    </row>
    <row r="761" ht="12.75" customHeight="1">
      <c r="A761" s="24"/>
      <c r="B761" s="4"/>
      <c r="C761" s="52"/>
      <c r="D761" s="25"/>
      <c r="E761" s="25"/>
      <c r="F761" s="25"/>
      <c r="G761" s="25"/>
      <c r="H761" s="52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4"/>
      <c r="Y761" s="4"/>
      <c r="Z761" s="4"/>
    </row>
    <row r="762" ht="12.75" customHeight="1">
      <c r="A762" s="24"/>
      <c r="B762" s="4"/>
      <c r="C762" s="52"/>
      <c r="D762" s="25"/>
      <c r="E762" s="25"/>
      <c r="F762" s="25"/>
      <c r="G762" s="25"/>
      <c r="H762" s="52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4"/>
      <c r="Y762" s="4"/>
      <c r="Z762" s="4"/>
    </row>
    <row r="763" ht="12.75" customHeight="1">
      <c r="A763" s="24"/>
      <c r="B763" s="4"/>
      <c r="C763" s="52"/>
      <c r="D763" s="25"/>
      <c r="E763" s="25"/>
      <c r="F763" s="25"/>
      <c r="G763" s="25"/>
      <c r="H763" s="52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4"/>
      <c r="Y763" s="4"/>
      <c r="Z763" s="4"/>
    </row>
    <row r="764" ht="12.75" customHeight="1">
      <c r="A764" s="24"/>
      <c r="B764" s="4"/>
      <c r="C764" s="52"/>
      <c r="D764" s="25"/>
      <c r="E764" s="25"/>
      <c r="F764" s="25"/>
      <c r="G764" s="25"/>
      <c r="H764" s="52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4"/>
      <c r="Y764" s="4"/>
      <c r="Z764" s="4"/>
    </row>
    <row r="765" ht="12.75" customHeight="1">
      <c r="A765" s="24"/>
      <c r="B765" s="4"/>
      <c r="C765" s="52"/>
      <c r="D765" s="25"/>
      <c r="E765" s="25"/>
      <c r="F765" s="25"/>
      <c r="G765" s="25"/>
      <c r="H765" s="52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4"/>
      <c r="Y765" s="4"/>
      <c r="Z765" s="4"/>
    </row>
    <row r="766" ht="12.75" customHeight="1">
      <c r="A766" s="24"/>
      <c r="B766" s="4"/>
      <c r="C766" s="52"/>
      <c r="D766" s="25"/>
      <c r="E766" s="25"/>
      <c r="F766" s="25"/>
      <c r="G766" s="25"/>
      <c r="H766" s="52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4"/>
      <c r="Y766" s="4"/>
      <c r="Z766" s="4"/>
    </row>
    <row r="767" ht="12.75" customHeight="1">
      <c r="A767" s="24"/>
      <c r="B767" s="4"/>
      <c r="C767" s="52"/>
      <c r="D767" s="25"/>
      <c r="E767" s="25"/>
      <c r="F767" s="25"/>
      <c r="G767" s="25"/>
      <c r="H767" s="52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4"/>
      <c r="Y767" s="4"/>
      <c r="Z767" s="4"/>
    </row>
    <row r="768" ht="12.75" customHeight="1">
      <c r="A768" s="24"/>
      <c r="B768" s="4"/>
      <c r="C768" s="52"/>
      <c r="D768" s="25"/>
      <c r="E768" s="25"/>
      <c r="F768" s="25"/>
      <c r="G768" s="25"/>
      <c r="H768" s="52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4"/>
      <c r="Y768" s="4"/>
      <c r="Z768" s="4"/>
    </row>
    <row r="769" ht="12.75" customHeight="1">
      <c r="A769" s="24"/>
      <c r="B769" s="4"/>
      <c r="C769" s="52"/>
      <c r="D769" s="25"/>
      <c r="E769" s="25"/>
      <c r="F769" s="25"/>
      <c r="G769" s="25"/>
      <c r="H769" s="52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4"/>
      <c r="Y769" s="4"/>
      <c r="Z769" s="4"/>
    </row>
    <row r="770" ht="12.75" customHeight="1">
      <c r="A770" s="24"/>
      <c r="B770" s="4"/>
      <c r="C770" s="52"/>
      <c r="D770" s="25"/>
      <c r="E770" s="25"/>
      <c r="F770" s="25"/>
      <c r="G770" s="25"/>
      <c r="H770" s="52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4"/>
      <c r="Y770" s="4"/>
      <c r="Z770" s="4"/>
    </row>
    <row r="771" ht="12.75" customHeight="1">
      <c r="A771" s="24"/>
      <c r="B771" s="4"/>
      <c r="C771" s="52"/>
      <c r="D771" s="25"/>
      <c r="E771" s="25"/>
      <c r="F771" s="25"/>
      <c r="G771" s="25"/>
      <c r="H771" s="52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4"/>
      <c r="Y771" s="4"/>
      <c r="Z771" s="4"/>
    </row>
    <row r="772" ht="12.75" customHeight="1">
      <c r="A772" s="24"/>
      <c r="B772" s="4"/>
      <c r="C772" s="52"/>
      <c r="D772" s="25"/>
      <c r="E772" s="25"/>
      <c r="F772" s="25"/>
      <c r="G772" s="25"/>
      <c r="H772" s="52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4"/>
      <c r="Y772" s="4"/>
      <c r="Z772" s="4"/>
    </row>
    <row r="773" ht="12.75" customHeight="1">
      <c r="A773" s="24"/>
      <c r="B773" s="4"/>
      <c r="C773" s="52"/>
      <c r="D773" s="25"/>
      <c r="E773" s="25"/>
      <c r="F773" s="25"/>
      <c r="G773" s="25"/>
      <c r="H773" s="52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4"/>
      <c r="Y773" s="4"/>
      <c r="Z773" s="4"/>
    </row>
    <row r="774" ht="12.75" customHeight="1">
      <c r="A774" s="24"/>
      <c r="B774" s="4"/>
      <c r="C774" s="52"/>
      <c r="D774" s="25"/>
      <c r="E774" s="25"/>
      <c r="F774" s="25"/>
      <c r="G774" s="25"/>
      <c r="H774" s="52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4"/>
      <c r="Y774" s="4"/>
      <c r="Z774" s="4"/>
    </row>
    <row r="775" ht="12.75" customHeight="1">
      <c r="A775" s="24"/>
      <c r="B775" s="4"/>
      <c r="C775" s="52"/>
      <c r="D775" s="25"/>
      <c r="E775" s="25"/>
      <c r="F775" s="25"/>
      <c r="G775" s="25"/>
      <c r="H775" s="52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4"/>
      <c r="Y775" s="4"/>
      <c r="Z775" s="4"/>
    </row>
    <row r="776" ht="12.75" customHeight="1">
      <c r="A776" s="24"/>
      <c r="B776" s="4"/>
      <c r="C776" s="52"/>
      <c r="D776" s="25"/>
      <c r="E776" s="25"/>
      <c r="F776" s="25"/>
      <c r="G776" s="25"/>
      <c r="H776" s="52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4"/>
      <c r="Y776" s="4"/>
      <c r="Z776" s="4"/>
    </row>
    <row r="777" ht="12.75" customHeight="1">
      <c r="A777" s="24"/>
      <c r="B777" s="4"/>
      <c r="C777" s="52"/>
      <c r="D777" s="25"/>
      <c r="E777" s="25"/>
      <c r="F777" s="25"/>
      <c r="G777" s="25"/>
      <c r="H777" s="52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4"/>
      <c r="Y777" s="4"/>
      <c r="Z777" s="4"/>
    </row>
    <row r="778" ht="12.75" customHeight="1">
      <c r="A778" s="24"/>
      <c r="B778" s="4"/>
      <c r="C778" s="52"/>
      <c r="D778" s="25"/>
      <c r="E778" s="25"/>
      <c r="F778" s="25"/>
      <c r="G778" s="25"/>
      <c r="H778" s="52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4"/>
      <c r="Y778" s="4"/>
      <c r="Z778" s="4"/>
    </row>
    <row r="779" ht="12.75" customHeight="1">
      <c r="A779" s="24"/>
      <c r="B779" s="4"/>
      <c r="C779" s="52"/>
      <c r="D779" s="25"/>
      <c r="E779" s="25"/>
      <c r="F779" s="25"/>
      <c r="G779" s="25"/>
      <c r="H779" s="52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4"/>
      <c r="Y779" s="4"/>
      <c r="Z779" s="4"/>
    </row>
    <row r="780" ht="12.75" customHeight="1">
      <c r="A780" s="24"/>
      <c r="B780" s="4"/>
      <c r="C780" s="52"/>
      <c r="D780" s="25"/>
      <c r="E780" s="25"/>
      <c r="F780" s="25"/>
      <c r="G780" s="25"/>
      <c r="H780" s="52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4"/>
      <c r="Y780" s="4"/>
      <c r="Z780" s="4"/>
    </row>
    <row r="781" ht="12.75" customHeight="1">
      <c r="A781" s="24"/>
      <c r="B781" s="4"/>
      <c r="C781" s="52"/>
      <c r="D781" s="25"/>
      <c r="E781" s="25"/>
      <c r="F781" s="25"/>
      <c r="G781" s="25"/>
      <c r="H781" s="52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4"/>
      <c r="Y781" s="4"/>
      <c r="Z781" s="4"/>
    </row>
    <row r="782" ht="12.75" customHeight="1">
      <c r="A782" s="24"/>
      <c r="B782" s="4"/>
      <c r="C782" s="52"/>
      <c r="D782" s="25"/>
      <c r="E782" s="25"/>
      <c r="F782" s="25"/>
      <c r="G782" s="25"/>
      <c r="H782" s="52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4"/>
      <c r="Y782" s="4"/>
      <c r="Z782" s="4"/>
    </row>
    <row r="783" ht="12.75" customHeight="1">
      <c r="A783" s="24"/>
      <c r="B783" s="4"/>
      <c r="C783" s="52"/>
      <c r="D783" s="25"/>
      <c r="E783" s="25"/>
      <c r="F783" s="25"/>
      <c r="G783" s="25"/>
      <c r="H783" s="52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4"/>
      <c r="Y783" s="4"/>
      <c r="Z783" s="4"/>
    </row>
    <row r="784" ht="12.75" customHeight="1">
      <c r="A784" s="24"/>
      <c r="B784" s="4"/>
      <c r="C784" s="52"/>
      <c r="D784" s="25"/>
      <c r="E784" s="25"/>
      <c r="F784" s="25"/>
      <c r="G784" s="25"/>
      <c r="H784" s="52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4"/>
      <c r="Y784" s="4"/>
      <c r="Z784" s="4"/>
    </row>
    <row r="785" ht="12.75" customHeight="1">
      <c r="A785" s="24"/>
      <c r="B785" s="4"/>
      <c r="C785" s="52"/>
      <c r="D785" s="25"/>
      <c r="E785" s="25"/>
      <c r="F785" s="25"/>
      <c r="G785" s="25"/>
      <c r="H785" s="52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4"/>
      <c r="Y785" s="4"/>
      <c r="Z785" s="4"/>
    </row>
    <row r="786" ht="12.75" customHeight="1">
      <c r="A786" s="24"/>
      <c r="B786" s="4"/>
      <c r="C786" s="52"/>
      <c r="D786" s="25"/>
      <c r="E786" s="25"/>
      <c r="F786" s="25"/>
      <c r="G786" s="25"/>
      <c r="H786" s="52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4"/>
      <c r="Y786" s="4"/>
      <c r="Z786" s="4"/>
    </row>
    <row r="787" ht="12.75" customHeight="1">
      <c r="A787" s="24"/>
      <c r="B787" s="4"/>
      <c r="C787" s="52"/>
      <c r="D787" s="25"/>
      <c r="E787" s="25"/>
      <c r="F787" s="25"/>
      <c r="G787" s="25"/>
      <c r="H787" s="52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4"/>
      <c r="Y787" s="4"/>
      <c r="Z787" s="4"/>
    </row>
    <row r="788" ht="12.75" customHeight="1">
      <c r="A788" s="24"/>
      <c r="B788" s="4"/>
      <c r="C788" s="52"/>
      <c r="D788" s="25"/>
      <c r="E788" s="25"/>
      <c r="F788" s="25"/>
      <c r="G788" s="25"/>
      <c r="H788" s="52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4"/>
      <c r="Y788" s="4"/>
      <c r="Z788" s="4"/>
    </row>
    <row r="789" ht="12.75" customHeight="1">
      <c r="A789" s="24"/>
      <c r="B789" s="4"/>
      <c r="C789" s="52"/>
      <c r="D789" s="25"/>
      <c r="E789" s="25"/>
      <c r="F789" s="25"/>
      <c r="G789" s="25"/>
      <c r="H789" s="52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4"/>
      <c r="Y789" s="4"/>
      <c r="Z789" s="4"/>
    </row>
    <row r="790" ht="12.75" customHeight="1">
      <c r="A790" s="24"/>
      <c r="B790" s="4"/>
      <c r="C790" s="52"/>
      <c r="D790" s="25"/>
      <c r="E790" s="25"/>
      <c r="F790" s="25"/>
      <c r="G790" s="25"/>
      <c r="H790" s="52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4"/>
      <c r="Y790" s="4"/>
      <c r="Z790" s="4"/>
    </row>
    <row r="791" ht="12.75" customHeight="1">
      <c r="A791" s="24"/>
      <c r="B791" s="4"/>
      <c r="C791" s="52"/>
      <c r="D791" s="25"/>
      <c r="E791" s="25"/>
      <c r="F791" s="25"/>
      <c r="G791" s="25"/>
      <c r="H791" s="52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4"/>
      <c r="Y791" s="4"/>
      <c r="Z791" s="4"/>
    </row>
    <row r="792" ht="12.75" customHeight="1">
      <c r="A792" s="24"/>
      <c r="B792" s="4"/>
      <c r="C792" s="52"/>
      <c r="D792" s="25"/>
      <c r="E792" s="25"/>
      <c r="F792" s="25"/>
      <c r="G792" s="25"/>
      <c r="H792" s="52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4"/>
      <c r="Y792" s="4"/>
      <c r="Z792" s="4"/>
    </row>
    <row r="793" ht="12.75" customHeight="1">
      <c r="A793" s="24"/>
      <c r="B793" s="4"/>
      <c r="C793" s="52"/>
      <c r="D793" s="25"/>
      <c r="E793" s="25"/>
      <c r="F793" s="25"/>
      <c r="G793" s="25"/>
      <c r="H793" s="52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4"/>
      <c r="Y793" s="4"/>
      <c r="Z793" s="4"/>
    </row>
    <row r="794" ht="12.75" customHeight="1">
      <c r="A794" s="24"/>
      <c r="B794" s="4"/>
      <c r="C794" s="52"/>
      <c r="D794" s="25"/>
      <c r="E794" s="25"/>
      <c r="F794" s="25"/>
      <c r="G794" s="25"/>
      <c r="H794" s="52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4"/>
      <c r="Y794" s="4"/>
      <c r="Z794" s="4"/>
    </row>
    <row r="795" ht="12.75" customHeight="1">
      <c r="A795" s="24"/>
      <c r="B795" s="4"/>
      <c r="C795" s="52"/>
      <c r="D795" s="25"/>
      <c r="E795" s="25"/>
      <c r="F795" s="25"/>
      <c r="G795" s="25"/>
      <c r="H795" s="52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4"/>
      <c r="Y795" s="4"/>
      <c r="Z795" s="4"/>
    </row>
    <row r="796" ht="12.75" customHeight="1">
      <c r="A796" s="24"/>
      <c r="B796" s="4"/>
      <c r="C796" s="52"/>
      <c r="D796" s="25"/>
      <c r="E796" s="25"/>
      <c r="F796" s="25"/>
      <c r="G796" s="25"/>
      <c r="H796" s="52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4"/>
      <c r="Y796" s="4"/>
      <c r="Z796" s="4"/>
    </row>
    <row r="797" ht="12.75" customHeight="1">
      <c r="A797" s="24"/>
      <c r="B797" s="4"/>
      <c r="C797" s="52"/>
      <c r="D797" s="25"/>
      <c r="E797" s="25"/>
      <c r="F797" s="25"/>
      <c r="G797" s="25"/>
      <c r="H797" s="52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4"/>
      <c r="Y797" s="4"/>
      <c r="Z797" s="4"/>
    </row>
    <row r="798" ht="12.75" customHeight="1">
      <c r="A798" s="24"/>
      <c r="B798" s="4"/>
      <c r="C798" s="52"/>
      <c r="D798" s="25"/>
      <c r="E798" s="25"/>
      <c r="F798" s="25"/>
      <c r="G798" s="25"/>
      <c r="H798" s="52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4"/>
      <c r="Y798" s="4"/>
      <c r="Z798" s="4"/>
    </row>
    <row r="799" ht="12.75" customHeight="1">
      <c r="A799" s="24"/>
      <c r="B799" s="4"/>
      <c r="C799" s="52"/>
      <c r="D799" s="25"/>
      <c r="E799" s="25"/>
      <c r="F799" s="25"/>
      <c r="G799" s="25"/>
      <c r="H799" s="52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4"/>
      <c r="Y799" s="4"/>
      <c r="Z799" s="4"/>
    </row>
    <row r="800" ht="12.75" customHeight="1">
      <c r="A800" s="24"/>
      <c r="B800" s="4"/>
      <c r="C800" s="52"/>
      <c r="D800" s="25"/>
      <c r="E800" s="25"/>
      <c r="F800" s="25"/>
      <c r="G800" s="25"/>
      <c r="H800" s="52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4"/>
      <c r="Y800" s="4"/>
      <c r="Z800" s="4"/>
    </row>
    <row r="801" ht="12.75" customHeight="1">
      <c r="A801" s="24"/>
      <c r="B801" s="4"/>
      <c r="C801" s="52"/>
      <c r="D801" s="25"/>
      <c r="E801" s="25"/>
      <c r="F801" s="25"/>
      <c r="G801" s="25"/>
      <c r="H801" s="52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4"/>
      <c r="Y801" s="4"/>
      <c r="Z801" s="4"/>
    </row>
    <row r="802" ht="12.75" customHeight="1">
      <c r="A802" s="24"/>
      <c r="B802" s="4"/>
      <c r="C802" s="52"/>
      <c r="D802" s="25"/>
      <c r="E802" s="25"/>
      <c r="F802" s="25"/>
      <c r="G802" s="25"/>
      <c r="H802" s="52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4"/>
      <c r="Y802" s="4"/>
      <c r="Z802" s="4"/>
    </row>
    <row r="803" ht="12.75" customHeight="1">
      <c r="A803" s="24"/>
      <c r="B803" s="4"/>
      <c r="C803" s="52"/>
      <c r="D803" s="25"/>
      <c r="E803" s="25"/>
      <c r="F803" s="25"/>
      <c r="G803" s="25"/>
      <c r="H803" s="52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4"/>
      <c r="Y803" s="4"/>
      <c r="Z803" s="4"/>
    </row>
    <row r="804" ht="12.75" customHeight="1">
      <c r="A804" s="24"/>
      <c r="B804" s="4"/>
      <c r="C804" s="52"/>
      <c r="D804" s="25"/>
      <c r="E804" s="25"/>
      <c r="F804" s="25"/>
      <c r="G804" s="25"/>
      <c r="H804" s="52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4"/>
      <c r="Y804" s="4"/>
      <c r="Z804" s="4"/>
    </row>
    <row r="805" ht="12.75" customHeight="1">
      <c r="A805" s="24"/>
      <c r="B805" s="4"/>
      <c r="C805" s="52"/>
      <c r="D805" s="25"/>
      <c r="E805" s="25"/>
      <c r="F805" s="25"/>
      <c r="G805" s="25"/>
      <c r="H805" s="52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4"/>
      <c r="Y805" s="4"/>
      <c r="Z805" s="4"/>
    </row>
    <row r="806" ht="12.75" customHeight="1">
      <c r="A806" s="24"/>
      <c r="B806" s="4"/>
      <c r="C806" s="52"/>
      <c r="D806" s="25"/>
      <c r="E806" s="25"/>
      <c r="F806" s="25"/>
      <c r="G806" s="25"/>
      <c r="H806" s="52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4"/>
      <c r="Y806" s="4"/>
      <c r="Z806" s="4"/>
    </row>
    <row r="807" ht="12.75" customHeight="1">
      <c r="A807" s="24"/>
      <c r="B807" s="4"/>
      <c r="C807" s="52"/>
      <c r="D807" s="25"/>
      <c r="E807" s="25"/>
      <c r="F807" s="25"/>
      <c r="G807" s="25"/>
      <c r="H807" s="52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4"/>
      <c r="Y807" s="4"/>
      <c r="Z807" s="4"/>
    </row>
    <row r="808" ht="12.75" customHeight="1">
      <c r="A808" s="24"/>
      <c r="B808" s="4"/>
      <c r="C808" s="52"/>
      <c r="D808" s="25"/>
      <c r="E808" s="25"/>
      <c r="F808" s="25"/>
      <c r="G808" s="25"/>
      <c r="H808" s="52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4"/>
      <c r="Y808" s="4"/>
      <c r="Z808" s="4"/>
    </row>
    <row r="809" ht="12.75" customHeight="1">
      <c r="A809" s="24"/>
      <c r="B809" s="4"/>
      <c r="C809" s="52"/>
      <c r="D809" s="25"/>
      <c r="E809" s="25"/>
      <c r="F809" s="25"/>
      <c r="G809" s="25"/>
      <c r="H809" s="52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4"/>
      <c r="Y809" s="4"/>
      <c r="Z809" s="4"/>
    </row>
    <row r="810" ht="12.75" customHeight="1">
      <c r="A810" s="24"/>
      <c r="B810" s="4"/>
      <c r="C810" s="52"/>
      <c r="D810" s="25"/>
      <c r="E810" s="25"/>
      <c r="F810" s="25"/>
      <c r="G810" s="25"/>
      <c r="H810" s="52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4"/>
      <c r="Y810" s="4"/>
      <c r="Z810" s="4"/>
    </row>
    <row r="811" ht="12.75" customHeight="1">
      <c r="A811" s="24"/>
      <c r="B811" s="4"/>
      <c r="C811" s="52"/>
      <c r="D811" s="25"/>
      <c r="E811" s="25"/>
      <c r="F811" s="25"/>
      <c r="G811" s="25"/>
      <c r="H811" s="52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4"/>
      <c r="Y811" s="4"/>
      <c r="Z811" s="4"/>
    </row>
    <row r="812" ht="12.75" customHeight="1">
      <c r="A812" s="24"/>
      <c r="B812" s="4"/>
      <c r="C812" s="52"/>
      <c r="D812" s="25"/>
      <c r="E812" s="25"/>
      <c r="F812" s="25"/>
      <c r="G812" s="25"/>
      <c r="H812" s="52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4"/>
      <c r="Y812" s="4"/>
      <c r="Z812" s="4"/>
    </row>
    <row r="813" ht="12.75" customHeight="1">
      <c r="A813" s="24"/>
      <c r="B813" s="4"/>
      <c r="C813" s="52"/>
      <c r="D813" s="25"/>
      <c r="E813" s="25"/>
      <c r="F813" s="25"/>
      <c r="G813" s="25"/>
      <c r="H813" s="52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4"/>
      <c r="Y813" s="4"/>
      <c r="Z813" s="4"/>
    </row>
    <row r="814" ht="12.75" customHeight="1">
      <c r="A814" s="24"/>
      <c r="B814" s="4"/>
      <c r="C814" s="52"/>
      <c r="D814" s="25"/>
      <c r="E814" s="25"/>
      <c r="F814" s="25"/>
      <c r="G814" s="25"/>
      <c r="H814" s="52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4"/>
      <c r="Y814" s="4"/>
      <c r="Z814" s="4"/>
    </row>
    <row r="815" ht="12.75" customHeight="1">
      <c r="A815" s="24"/>
      <c r="B815" s="4"/>
      <c r="C815" s="52"/>
      <c r="D815" s="25"/>
      <c r="E815" s="25"/>
      <c r="F815" s="25"/>
      <c r="G815" s="25"/>
      <c r="H815" s="52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4"/>
      <c r="Y815" s="4"/>
      <c r="Z815" s="4"/>
    </row>
    <row r="816" ht="12.75" customHeight="1">
      <c r="A816" s="24"/>
      <c r="B816" s="4"/>
      <c r="C816" s="52"/>
      <c r="D816" s="25"/>
      <c r="E816" s="25"/>
      <c r="F816" s="25"/>
      <c r="G816" s="25"/>
      <c r="H816" s="52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4"/>
      <c r="Y816" s="4"/>
      <c r="Z816" s="4"/>
    </row>
    <row r="817" ht="12.75" customHeight="1">
      <c r="A817" s="24"/>
      <c r="B817" s="4"/>
      <c r="C817" s="52"/>
      <c r="D817" s="25"/>
      <c r="E817" s="25"/>
      <c r="F817" s="25"/>
      <c r="G817" s="25"/>
      <c r="H817" s="52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4"/>
      <c r="Y817" s="4"/>
      <c r="Z817" s="4"/>
    </row>
    <row r="818" ht="12.75" customHeight="1">
      <c r="A818" s="24"/>
      <c r="B818" s="4"/>
      <c r="C818" s="52"/>
      <c r="D818" s="25"/>
      <c r="E818" s="25"/>
      <c r="F818" s="25"/>
      <c r="G818" s="25"/>
      <c r="H818" s="52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4"/>
      <c r="Y818" s="4"/>
      <c r="Z818" s="4"/>
    </row>
    <row r="819" ht="12.75" customHeight="1">
      <c r="A819" s="24"/>
      <c r="B819" s="4"/>
      <c r="C819" s="52"/>
      <c r="D819" s="25"/>
      <c r="E819" s="25"/>
      <c r="F819" s="25"/>
      <c r="G819" s="25"/>
      <c r="H819" s="52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4"/>
      <c r="Y819" s="4"/>
      <c r="Z819" s="4"/>
    </row>
    <row r="820" ht="12.75" customHeight="1">
      <c r="A820" s="24"/>
      <c r="B820" s="4"/>
      <c r="C820" s="52"/>
      <c r="D820" s="25"/>
      <c r="E820" s="25"/>
      <c r="F820" s="25"/>
      <c r="G820" s="25"/>
      <c r="H820" s="52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4"/>
      <c r="Y820" s="4"/>
      <c r="Z820" s="4"/>
    </row>
    <row r="821" ht="12.75" customHeight="1">
      <c r="A821" s="24"/>
      <c r="B821" s="4"/>
      <c r="C821" s="52"/>
      <c r="D821" s="25"/>
      <c r="E821" s="25"/>
      <c r="F821" s="25"/>
      <c r="G821" s="25"/>
      <c r="H821" s="52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4"/>
      <c r="Y821" s="4"/>
      <c r="Z821" s="4"/>
    </row>
    <row r="822" ht="12.75" customHeight="1">
      <c r="A822" s="24"/>
      <c r="B822" s="4"/>
      <c r="C822" s="52"/>
      <c r="D822" s="25"/>
      <c r="E822" s="25"/>
      <c r="F822" s="25"/>
      <c r="G822" s="25"/>
      <c r="H822" s="52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4"/>
      <c r="Y822" s="4"/>
      <c r="Z822" s="4"/>
    </row>
    <row r="823" ht="12.75" customHeight="1">
      <c r="A823" s="24"/>
      <c r="B823" s="4"/>
      <c r="C823" s="52"/>
      <c r="D823" s="25"/>
      <c r="E823" s="25"/>
      <c r="F823" s="25"/>
      <c r="G823" s="25"/>
      <c r="H823" s="52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4"/>
      <c r="Y823" s="4"/>
      <c r="Z823" s="4"/>
    </row>
    <row r="824" ht="12.75" customHeight="1">
      <c r="A824" s="24"/>
      <c r="B824" s="4"/>
      <c r="C824" s="52"/>
      <c r="D824" s="25"/>
      <c r="E824" s="25"/>
      <c r="F824" s="25"/>
      <c r="G824" s="25"/>
      <c r="H824" s="52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4"/>
      <c r="Y824" s="4"/>
      <c r="Z824" s="4"/>
    </row>
    <row r="825" ht="12.75" customHeight="1">
      <c r="A825" s="24"/>
      <c r="B825" s="4"/>
      <c r="C825" s="52"/>
      <c r="D825" s="25"/>
      <c r="E825" s="25"/>
      <c r="F825" s="25"/>
      <c r="G825" s="25"/>
      <c r="H825" s="52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4"/>
      <c r="Y825" s="4"/>
      <c r="Z825" s="4"/>
    </row>
    <row r="826" ht="12.75" customHeight="1">
      <c r="A826" s="24"/>
      <c r="B826" s="4"/>
      <c r="C826" s="52"/>
      <c r="D826" s="25"/>
      <c r="E826" s="25"/>
      <c r="F826" s="25"/>
      <c r="G826" s="25"/>
      <c r="H826" s="52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4"/>
      <c r="Y826" s="4"/>
      <c r="Z826" s="4"/>
    </row>
    <row r="827" ht="12.75" customHeight="1">
      <c r="A827" s="24"/>
      <c r="B827" s="4"/>
      <c r="C827" s="52"/>
      <c r="D827" s="25"/>
      <c r="E827" s="25"/>
      <c r="F827" s="25"/>
      <c r="G827" s="25"/>
      <c r="H827" s="52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4"/>
      <c r="Y827" s="4"/>
      <c r="Z827" s="4"/>
    </row>
    <row r="828" ht="12.75" customHeight="1">
      <c r="A828" s="24"/>
      <c r="B828" s="4"/>
      <c r="C828" s="52"/>
      <c r="D828" s="25"/>
      <c r="E828" s="25"/>
      <c r="F828" s="25"/>
      <c r="G828" s="25"/>
      <c r="H828" s="52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4"/>
      <c r="Y828" s="4"/>
      <c r="Z828" s="4"/>
    </row>
    <row r="829" ht="12.75" customHeight="1">
      <c r="A829" s="24"/>
      <c r="B829" s="4"/>
      <c r="C829" s="52"/>
      <c r="D829" s="25"/>
      <c r="E829" s="25"/>
      <c r="F829" s="25"/>
      <c r="G829" s="25"/>
      <c r="H829" s="52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4"/>
      <c r="Y829" s="4"/>
      <c r="Z829" s="4"/>
    </row>
    <row r="830" ht="12.75" customHeight="1">
      <c r="A830" s="24"/>
      <c r="B830" s="4"/>
      <c r="C830" s="52"/>
      <c r="D830" s="25"/>
      <c r="E830" s="25"/>
      <c r="F830" s="25"/>
      <c r="G830" s="25"/>
      <c r="H830" s="52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4"/>
      <c r="Y830" s="4"/>
      <c r="Z830" s="4"/>
    </row>
    <row r="831" ht="12.75" customHeight="1">
      <c r="A831" s="24"/>
      <c r="B831" s="4"/>
      <c r="C831" s="52"/>
      <c r="D831" s="25"/>
      <c r="E831" s="25"/>
      <c r="F831" s="25"/>
      <c r="G831" s="25"/>
      <c r="H831" s="52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4"/>
      <c r="Y831" s="4"/>
      <c r="Z831" s="4"/>
    </row>
    <row r="832" ht="12.75" customHeight="1">
      <c r="A832" s="24"/>
      <c r="B832" s="4"/>
      <c r="C832" s="52"/>
      <c r="D832" s="25"/>
      <c r="E832" s="25"/>
      <c r="F832" s="25"/>
      <c r="G832" s="25"/>
      <c r="H832" s="52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4"/>
      <c r="Y832" s="4"/>
      <c r="Z832" s="4"/>
    </row>
    <row r="833" ht="12.75" customHeight="1">
      <c r="A833" s="24"/>
      <c r="B833" s="4"/>
      <c r="C833" s="52"/>
      <c r="D833" s="25"/>
      <c r="E833" s="25"/>
      <c r="F833" s="25"/>
      <c r="G833" s="25"/>
      <c r="H833" s="52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4"/>
      <c r="Y833" s="4"/>
      <c r="Z833" s="4"/>
    </row>
    <row r="834" ht="12.75" customHeight="1">
      <c r="A834" s="24"/>
      <c r="B834" s="4"/>
      <c r="C834" s="52"/>
      <c r="D834" s="25"/>
      <c r="E834" s="25"/>
      <c r="F834" s="25"/>
      <c r="G834" s="25"/>
      <c r="H834" s="52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4"/>
      <c r="Y834" s="4"/>
      <c r="Z834" s="4"/>
    </row>
    <row r="835" ht="12.75" customHeight="1">
      <c r="A835" s="24"/>
      <c r="B835" s="4"/>
      <c r="C835" s="52"/>
      <c r="D835" s="25"/>
      <c r="E835" s="25"/>
      <c r="F835" s="25"/>
      <c r="G835" s="25"/>
      <c r="H835" s="52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4"/>
      <c r="Y835" s="4"/>
      <c r="Z835" s="4"/>
    </row>
    <row r="836" ht="12.75" customHeight="1">
      <c r="A836" s="24"/>
      <c r="B836" s="4"/>
      <c r="C836" s="52"/>
      <c r="D836" s="25"/>
      <c r="E836" s="25"/>
      <c r="F836" s="25"/>
      <c r="G836" s="25"/>
      <c r="H836" s="52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4"/>
      <c r="Y836" s="4"/>
      <c r="Z836" s="4"/>
    </row>
    <row r="837" ht="12.75" customHeight="1">
      <c r="A837" s="24"/>
      <c r="B837" s="4"/>
      <c r="C837" s="52"/>
      <c r="D837" s="25"/>
      <c r="E837" s="25"/>
      <c r="F837" s="25"/>
      <c r="G837" s="25"/>
      <c r="H837" s="52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4"/>
      <c r="Y837" s="4"/>
      <c r="Z837" s="4"/>
    </row>
    <row r="838" ht="12.75" customHeight="1">
      <c r="A838" s="24"/>
      <c r="B838" s="4"/>
      <c r="C838" s="52"/>
      <c r="D838" s="25"/>
      <c r="E838" s="25"/>
      <c r="F838" s="25"/>
      <c r="G838" s="25"/>
      <c r="H838" s="52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4"/>
      <c r="Y838" s="4"/>
      <c r="Z838" s="4"/>
    </row>
    <row r="839" ht="12.75" customHeight="1">
      <c r="A839" s="24"/>
      <c r="B839" s="4"/>
      <c r="C839" s="52"/>
      <c r="D839" s="25"/>
      <c r="E839" s="25"/>
      <c r="F839" s="25"/>
      <c r="G839" s="25"/>
      <c r="H839" s="52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4"/>
      <c r="Y839" s="4"/>
      <c r="Z839" s="4"/>
    </row>
    <row r="840" ht="12.75" customHeight="1">
      <c r="A840" s="24"/>
      <c r="B840" s="4"/>
      <c r="C840" s="52"/>
      <c r="D840" s="25"/>
      <c r="E840" s="25"/>
      <c r="F840" s="25"/>
      <c r="G840" s="25"/>
      <c r="H840" s="52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4"/>
      <c r="Y840" s="4"/>
      <c r="Z840" s="4"/>
    </row>
    <row r="841" ht="12.75" customHeight="1">
      <c r="A841" s="24"/>
      <c r="B841" s="4"/>
      <c r="C841" s="52"/>
      <c r="D841" s="25"/>
      <c r="E841" s="25"/>
      <c r="F841" s="25"/>
      <c r="G841" s="25"/>
      <c r="H841" s="52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4"/>
      <c r="Y841" s="4"/>
      <c r="Z841" s="4"/>
    </row>
    <row r="842" ht="12.75" customHeight="1">
      <c r="A842" s="24"/>
      <c r="B842" s="4"/>
      <c r="C842" s="52"/>
      <c r="D842" s="25"/>
      <c r="E842" s="25"/>
      <c r="F842" s="25"/>
      <c r="G842" s="25"/>
      <c r="H842" s="52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4"/>
      <c r="Y842" s="4"/>
      <c r="Z842" s="4"/>
    </row>
    <row r="843" ht="12.75" customHeight="1">
      <c r="A843" s="24"/>
      <c r="B843" s="4"/>
      <c r="C843" s="52"/>
      <c r="D843" s="25"/>
      <c r="E843" s="25"/>
      <c r="F843" s="25"/>
      <c r="G843" s="25"/>
      <c r="H843" s="52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4"/>
      <c r="Y843" s="4"/>
      <c r="Z843" s="4"/>
    </row>
    <row r="844" ht="12.75" customHeight="1">
      <c r="A844" s="24"/>
      <c r="B844" s="4"/>
      <c r="C844" s="52"/>
      <c r="D844" s="25"/>
      <c r="E844" s="25"/>
      <c r="F844" s="25"/>
      <c r="G844" s="25"/>
      <c r="H844" s="52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4"/>
      <c r="Y844" s="4"/>
      <c r="Z844" s="4"/>
    </row>
    <row r="845" ht="12.75" customHeight="1">
      <c r="A845" s="24"/>
      <c r="B845" s="4"/>
      <c r="C845" s="52"/>
      <c r="D845" s="25"/>
      <c r="E845" s="25"/>
      <c r="F845" s="25"/>
      <c r="G845" s="25"/>
      <c r="H845" s="52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4"/>
      <c r="Y845" s="4"/>
      <c r="Z845" s="4"/>
    </row>
    <row r="846" ht="12.75" customHeight="1">
      <c r="A846" s="24"/>
      <c r="B846" s="4"/>
      <c r="C846" s="52"/>
      <c r="D846" s="25"/>
      <c r="E846" s="25"/>
      <c r="F846" s="25"/>
      <c r="G846" s="25"/>
      <c r="H846" s="52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4"/>
      <c r="Y846" s="4"/>
      <c r="Z846" s="4"/>
    </row>
    <row r="847" ht="12.75" customHeight="1">
      <c r="A847" s="24"/>
      <c r="B847" s="4"/>
      <c r="C847" s="52"/>
      <c r="D847" s="25"/>
      <c r="E847" s="25"/>
      <c r="F847" s="25"/>
      <c r="G847" s="25"/>
      <c r="H847" s="52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4"/>
      <c r="Y847" s="4"/>
      <c r="Z847" s="4"/>
    </row>
    <row r="848" ht="12.75" customHeight="1">
      <c r="A848" s="24"/>
      <c r="B848" s="4"/>
      <c r="C848" s="52"/>
      <c r="D848" s="25"/>
      <c r="E848" s="25"/>
      <c r="F848" s="25"/>
      <c r="G848" s="25"/>
      <c r="H848" s="52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4"/>
      <c r="Y848" s="4"/>
      <c r="Z848" s="4"/>
    </row>
    <row r="849" ht="12.75" customHeight="1">
      <c r="A849" s="24"/>
      <c r="B849" s="4"/>
      <c r="C849" s="52"/>
      <c r="D849" s="25"/>
      <c r="E849" s="25"/>
      <c r="F849" s="25"/>
      <c r="G849" s="25"/>
      <c r="H849" s="52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4"/>
      <c r="Y849" s="4"/>
      <c r="Z849" s="4"/>
    </row>
    <row r="850" ht="12.75" customHeight="1">
      <c r="A850" s="24"/>
      <c r="B850" s="4"/>
      <c r="C850" s="52"/>
      <c r="D850" s="25"/>
      <c r="E850" s="25"/>
      <c r="F850" s="25"/>
      <c r="G850" s="25"/>
      <c r="H850" s="52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4"/>
      <c r="Y850" s="4"/>
      <c r="Z850" s="4"/>
    </row>
    <row r="851" ht="12.75" customHeight="1">
      <c r="A851" s="24"/>
      <c r="B851" s="4"/>
      <c r="C851" s="52"/>
      <c r="D851" s="25"/>
      <c r="E851" s="25"/>
      <c r="F851" s="25"/>
      <c r="G851" s="25"/>
      <c r="H851" s="52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4"/>
      <c r="Y851" s="4"/>
      <c r="Z851" s="4"/>
    </row>
    <row r="852" ht="12.75" customHeight="1">
      <c r="A852" s="24"/>
      <c r="B852" s="4"/>
      <c r="C852" s="52"/>
      <c r="D852" s="25"/>
      <c r="E852" s="25"/>
      <c r="F852" s="25"/>
      <c r="G852" s="25"/>
      <c r="H852" s="52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4"/>
      <c r="Y852" s="4"/>
      <c r="Z852" s="4"/>
    </row>
    <row r="853" ht="12.75" customHeight="1">
      <c r="A853" s="24"/>
      <c r="B853" s="4"/>
      <c r="C853" s="52"/>
      <c r="D853" s="25"/>
      <c r="E853" s="25"/>
      <c r="F853" s="25"/>
      <c r="G853" s="25"/>
      <c r="H853" s="52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4"/>
      <c r="Y853" s="4"/>
      <c r="Z853" s="4"/>
    </row>
    <row r="854" ht="12.75" customHeight="1">
      <c r="A854" s="24"/>
      <c r="B854" s="4"/>
      <c r="C854" s="52"/>
      <c r="D854" s="25"/>
      <c r="E854" s="25"/>
      <c r="F854" s="25"/>
      <c r="G854" s="25"/>
      <c r="H854" s="52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4"/>
      <c r="Y854" s="4"/>
      <c r="Z854" s="4"/>
    </row>
    <row r="855" ht="12.75" customHeight="1">
      <c r="A855" s="24"/>
      <c r="B855" s="4"/>
      <c r="C855" s="52"/>
      <c r="D855" s="25"/>
      <c r="E855" s="25"/>
      <c r="F855" s="25"/>
      <c r="G855" s="25"/>
      <c r="H855" s="52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4"/>
      <c r="Y855" s="4"/>
      <c r="Z855" s="4"/>
    </row>
    <row r="856" ht="12.75" customHeight="1">
      <c r="A856" s="24"/>
      <c r="B856" s="4"/>
      <c r="C856" s="52"/>
      <c r="D856" s="25"/>
      <c r="E856" s="25"/>
      <c r="F856" s="25"/>
      <c r="G856" s="25"/>
      <c r="H856" s="52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4"/>
      <c r="Y856" s="4"/>
      <c r="Z856" s="4"/>
    </row>
    <row r="857" ht="12.75" customHeight="1">
      <c r="A857" s="24"/>
      <c r="B857" s="4"/>
      <c r="C857" s="52"/>
      <c r="D857" s="25"/>
      <c r="E857" s="25"/>
      <c r="F857" s="25"/>
      <c r="G857" s="25"/>
      <c r="H857" s="52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4"/>
      <c r="Y857" s="4"/>
      <c r="Z857" s="4"/>
    </row>
    <row r="858" ht="12.75" customHeight="1">
      <c r="A858" s="24"/>
      <c r="B858" s="4"/>
      <c r="C858" s="52"/>
      <c r="D858" s="25"/>
      <c r="E858" s="25"/>
      <c r="F858" s="25"/>
      <c r="G858" s="25"/>
      <c r="H858" s="52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4"/>
      <c r="Y858" s="4"/>
      <c r="Z858" s="4"/>
    </row>
    <row r="859" ht="12.75" customHeight="1">
      <c r="A859" s="24"/>
      <c r="B859" s="4"/>
      <c r="C859" s="52"/>
      <c r="D859" s="25"/>
      <c r="E859" s="25"/>
      <c r="F859" s="25"/>
      <c r="G859" s="25"/>
      <c r="H859" s="52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4"/>
      <c r="Y859" s="4"/>
      <c r="Z859" s="4"/>
    </row>
    <row r="860" ht="12.75" customHeight="1">
      <c r="A860" s="24"/>
      <c r="B860" s="4"/>
      <c r="C860" s="52"/>
      <c r="D860" s="25"/>
      <c r="E860" s="25"/>
      <c r="F860" s="25"/>
      <c r="G860" s="25"/>
      <c r="H860" s="52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4"/>
      <c r="Y860" s="4"/>
      <c r="Z860" s="4"/>
    </row>
    <row r="861" ht="12.75" customHeight="1">
      <c r="A861" s="24"/>
      <c r="B861" s="4"/>
      <c r="C861" s="52"/>
      <c r="D861" s="25"/>
      <c r="E861" s="25"/>
      <c r="F861" s="25"/>
      <c r="G861" s="25"/>
      <c r="H861" s="52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4"/>
      <c r="Y861" s="4"/>
      <c r="Z861" s="4"/>
    </row>
    <row r="862" ht="12.75" customHeight="1">
      <c r="A862" s="24"/>
      <c r="B862" s="4"/>
      <c r="C862" s="52"/>
      <c r="D862" s="25"/>
      <c r="E862" s="25"/>
      <c r="F862" s="25"/>
      <c r="G862" s="25"/>
      <c r="H862" s="52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4"/>
      <c r="Y862" s="4"/>
      <c r="Z862" s="4"/>
    </row>
    <row r="863" ht="12.75" customHeight="1">
      <c r="A863" s="24"/>
      <c r="B863" s="4"/>
      <c r="C863" s="52"/>
      <c r="D863" s="25"/>
      <c r="E863" s="25"/>
      <c r="F863" s="25"/>
      <c r="G863" s="25"/>
      <c r="H863" s="52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4"/>
      <c r="Y863" s="4"/>
      <c r="Z863" s="4"/>
    </row>
    <row r="864" ht="12.75" customHeight="1">
      <c r="A864" s="24"/>
      <c r="B864" s="4"/>
      <c r="C864" s="52"/>
      <c r="D864" s="25"/>
      <c r="E864" s="25"/>
      <c r="F864" s="25"/>
      <c r="G864" s="25"/>
      <c r="H864" s="52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4"/>
      <c r="Y864" s="4"/>
      <c r="Z864" s="4"/>
    </row>
    <row r="865" ht="12.75" customHeight="1">
      <c r="A865" s="24"/>
      <c r="B865" s="4"/>
      <c r="C865" s="52"/>
      <c r="D865" s="25"/>
      <c r="E865" s="25"/>
      <c r="F865" s="25"/>
      <c r="G865" s="25"/>
      <c r="H865" s="52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4"/>
      <c r="Y865" s="4"/>
      <c r="Z865" s="4"/>
    </row>
    <row r="866" ht="12.75" customHeight="1">
      <c r="A866" s="24"/>
      <c r="B866" s="4"/>
      <c r="C866" s="52"/>
      <c r="D866" s="25"/>
      <c r="E866" s="25"/>
      <c r="F866" s="25"/>
      <c r="G866" s="25"/>
      <c r="H866" s="52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4"/>
      <c r="Y866" s="4"/>
      <c r="Z866" s="4"/>
    </row>
    <row r="867" ht="12.75" customHeight="1">
      <c r="A867" s="24"/>
      <c r="B867" s="4"/>
      <c r="C867" s="52"/>
      <c r="D867" s="25"/>
      <c r="E867" s="25"/>
      <c r="F867" s="25"/>
      <c r="G867" s="25"/>
      <c r="H867" s="52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4"/>
      <c r="Y867" s="4"/>
      <c r="Z867" s="4"/>
    </row>
    <row r="868" ht="12.75" customHeight="1">
      <c r="A868" s="24"/>
      <c r="B868" s="4"/>
      <c r="C868" s="52"/>
      <c r="D868" s="25"/>
      <c r="E868" s="25"/>
      <c r="F868" s="25"/>
      <c r="G868" s="25"/>
      <c r="H868" s="52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4"/>
      <c r="Y868" s="4"/>
      <c r="Z868" s="4"/>
    </row>
    <row r="869" ht="12.75" customHeight="1">
      <c r="A869" s="24"/>
      <c r="B869" s="4"/>
      <c r="C869" s="52"/>
      <c r="D869" s="25"/>
      <c r="E869" s="25"/>
      <c r="F869" s="25"/>
      <c r="G869" s="25"/>
      <c r="H869" s="52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4"/>
      <c r="Y869" s="4"/>
      <c r="Z869" s="4"/>
    </row>
    <row r="870" ht="12.75" customHeight="1">
      <c r="A870" s="24"/>
      <c r="B870" s="4"/>
      <c r="C870" s="52"/>
      <c r="D870" s="25"/>
      <c r="E870" s="25"/>
      <c r="F870" s="25"/>
      <c r="G870" s="25"/>
      <c r="H870" s="52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4"/>
      <c r="Y870" s="4"/>
      <c r="Z870" s="4"/>
    </row>
    <row r="871" ht="12.75" customHeight="1">
      <c r="A871" s="24"/>
      <c r="B871" s="4"/>
      <c r="C871" s="52"/>
      <c r="D871" s="25"/>
      <c r="E871" s="25"/>
      <c r="F871" s="25"/>
      <c r="G871" s="25"/>
      <c r="H871" s="52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4"/>
      <c r="Y871" s="4"/>
      <c r="Z871" s="4"/>
    </row>
    <row r="872" ht="12.75" customHeight="1">
      <c r="A872" s="24"/>
      <c r="B872" s="4"/>
      <c r="C872" s="52"/>
      <c r="D872" s="25"/>
      <c r="E872" s="25"/>
      <c r="F872" s="25"/>
      <c r="G872" s="25"/>
      <c r="H872" s="52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4"/>
      <c r="Y872" s="4"/>
      <c r="Z872" s="4"/>
    </row>
    <row r="873" ht="12.75" customHeight="1">
      <c r="A873" s="24"/>
      <c r="B873" s="4"/>
      <c r="C873" s="52"/>
      <c r="D873" s="25"/>
      <c r="E873" s="25"/>
      <c r="F873" s="25"/>
      <c r="G873" s="25"/>
      <c r="H873" s="52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4"/>
      <c r="Y873" s="4"/>
      <c r="Z873" s="4"/>
    </row>
    <row r="874" ht="12.75" customHeight="1">
      <c r="A874" s="24"/>
      <c r="B874" s="4"/>
      <c r="C874" s="52"/>
      <c r="D874" s="25"/>
      <c r="E874" s="25"/>
      <c r="F874" s="25"/>
      <c r="G874" s="25"/>
      <c r="H874" s="52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4"/>
      <c r="Y874" s="4"/>
      <c r="Z874" s="4"/>
    </row>
    <row r="875" ht="12.75" customHeight="1">
      <c r="A875" s="24"/>
      <c r="B875" s="4"/>
      <c r="C875" s="52"/>
      <c r="D875" s="25"/>
      <c r="E875" s="25"/>
      <c r="F875" s="25"/>
      <c r="G875" s="25"/>
      <c r="H875" s="52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4"/>
      <c r="Y875" s="4"/>
      <c r="Z875" s="4"/>
    </row>
    <row r="876" ht="12.75" customHeight="1">
      <c r="A876" s="24"/>
      <c r="B876" s="4"/>
      <c r="C876" s="52"/>
      <c r="D876" s="25"/>
      <c r="E876" s="25"/>
      <c r="F876" s="25"/>
      <c r="G876" s="25"/>
      <c r="H876" s="52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4"/>
      <c r="Y876" s="4"/>
      <c r="Z876" s="4"/>
    </row>
    <row r="877" ht="12.75" customHeight="1">
      <c r="A877" s="24"/>
      <c r="B877" s="4"/>
      <c r="C877" s="52"/>
      <c r="D877" s="25"/>
      <c r="E877" s="25"/>
      <c r="F877" s="25"/>
      <c r="G877" s="25"/>
      <c r="H877" s="52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4"/>
      <c r="Y877" s="4"/>
      <c r="Z877" s="4"/>
    </row>
    <row r="878" ht="12.75" customHeight="1">
      <c r="A878" s="24"/>
      <c r="B878" s="4"/>
      <c r="C878" s="52"/>
      <c r="D878" s="25"/>
      <c r="E878" s="25"/>
      <c r="F878" s="25"/>
      <c r="G878" s="25"/>
      <c r="H878" s="52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4"/>
      <c r="Y878" s="4"/>
      <c r="Z878" s="4"/>
    </row>
    <row r="879" ht="12.75" customHeight="1">
      <c r="A879" s="24"/>
      <c r="B879" s="4"/>
      <c r="C879" s="52"/>
      <c r="D879" s="25"/>
      <c r="E879" s="25"/>
      <c r="F879" s="25"/>
      <c r="G879" s="25"/>
      <c r="H879" s="52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4"/>
      <c r="Y879" s="4"/>
      <c r="Z879" s="4"/>
    </row>
    <row r="880" ht="12.75" customHeight="1">
      <c r="A880" s="24"/>
      <c r="B880" s="4"/>
      <c r="C880" s="52"/>
      <c r="D880" s="25"/>
      <c r="E880" s="25"/>
      <c r="F880" s="25"/>
      <c r="G880" s="25"/>
      <c r="H880" s="52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4"/>
      <c r="Y880" s="4"/>
      <c r="Z880" s="4"/>
    </row>
    <row r="881" ht="12.75" customHeight="1">
      <c r="A881" s="24"/>
      <c r="B881" s="4"/>
      <c r="C881" s="52"/>
      <c r="D881" s="25"/>
      <c r="E881" s="25"/>
      <c r="F881" s="25"/>
      <c r="G881" s="25"/>
      <c r="H881" s="52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4"/>
      <c r="Y881" s="4"/>
      <c r="Z881" s="4"/>
    </row>
    <row r="882" ht="12.75" customHeight="1">
      <c r="A882" s="24"/>
      <c r="B882" s="4"/>
      <c r="C882" s="52"/>
      <c r="D882" s="25"/>
      <c r="E882" s="25"/>
      <c r="F882" s="25"/>
      <c r="G882" s="25"/>
      <c r="H882" s="52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4"/>
      <c r="Y882" s="4"/>
      <c r="Z882" s="4"/>
    </row>
    <row r="883" ht="12.75" customHeight="1">
      <c r="A883" s="24"/>
      <c r="B883" s="4"/>
      <c r="C883" s="52"/>
      <c r="D883" s="25"/>
      <c r="E883" s="25"/>
      <c r="F883" s="25"/>
      <c r="G883" s="25"/>
      <c r="H883" s="52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4"/>
      <c r="Y883" s="4"/>
      <c r="Z883" s="4"/>
    </row>
    <row r="884" ht="12.75" customHeight="1">
      <c r="A884" s="24"/>
      <c r="B884" s="4"/>
      <c r="C884" s="52"/>
      <c r="D884" s="25"/>
      <c r="E884" s="25"/>
      <c r="F884" s="25"/>
      <c r="G884" s="25"/>
      <c r="H884" s="52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4"/>
      <c r="Y884" s="4"/>
      <c r="Z884" s="4"/>
    </row>
    <row r="885" ht="12.75" customHeight="1">
      <c r="A885" s="24"/>
      <c r="B885" s="4"/>
      <c r="C885" s="52"/>
      <c r="D885" s="25"/>
      <c r="E885" s="25"/>
      <c r="F885" s="25"/>
      <c r="G885" s="25"/>
      <c r="H885" s="52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4"/>
      <c r="Y885" s="4"/>
      <c r="Z885" s="4"/>
    </row>
    <row r="886" ht="12.75" customHeight="1">
      <c r="A886" s="24"/>
      <c r="B886" s="4"/>
      <c r="C886" s="52"/>
      <c r="D886" s="25"/>
      <c r="E886" s="25"/>
      <c r="F886" s="25"/>
      <c r="G886" s="25"/>
      <c r="H886" s="52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4"/>
      <c r="Y886" s="4"/>
      <c r="Z886" s="4"/>
    </row>
    <row r="887" ht="12.75" customHeight="1">
      <c r="A887" s="24"/>
      <c r="B887" s="4"/>
      <c r="C887" s="52"/>
      <c r="D887" s="25"/>
      <c r="E887" s="25"/>
      <c r="F887" s="25"/>
      <c r="G887" s="25"/>
      <c r="H887" s="52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4"/>
      <c r="Y887" s="4"/>
      <c r="Z887" s="4"/>
    </row>
    <row r="888" ht="12.75" customHeight="1">
      <c r="A888" s="24"/>
      <c r="B888" s="4"/>
      <c r="C888" s="52"/>
      <c r="D888" s="25"/>
      <c r="E888" s="25"/>
      <c r="F888" s="25"/>
      <c r="G888" s="25"/>
      <c r="H888" s="52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4"/>
      <c r="Y888" s="4"/>
      <c r="Z888" s="4"/>
    </row>
    <row r="889" ht="12.75" customHeight="1">
      <c r="A889" s="24"/>
      <c r="B889" s="4"/>
      <c r="C889" s="52"/>
      <c r="D889" s="25"/>
      <c r="E889" s="25"/>
      <c r="F889" s="25"/>
      <c r="G889" s="25"/>
      <c r="H889" s="52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4"/>
      <c r="Y889" s="4"/>
      <c r="Z889" s="4"/>
    </row>
    <row r="890" ht="12.75" customHeight="1">
      <c r="A890" s="24"/>
      <c r="B890" s="4"/>
      <c r="C890" s="52"/>
      <c r="D890" s="25"/>
      <c r="E890" s="25"/>
      <c r="F890" s="25"/>
      <c r="G890" s="25"/>
      <c r="H890" s="52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4"/>
      <c r="Y890" s="4"/>
      <c r="Z890" s="4"/>
    </row>
    <row r="891" ht="12.75" customHeight="1">
      <c r="A891" s="24"/>
      <c r="B891" s="4"/>
      <c r="C891" s="52"/>
      <c r="D891" s="25"/>
      <c r="E891" s="25"/>
      <c r="F891" s="25"/>
      <c r="G891" s="25"/>
      <c r="H891" s="52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4"/>
      <c r="Y891" s="4"/>
      <c r="Z891" s="4"/>
    </row>
    <row r="892" ht="12.75" customHeight="1">
      <c r="A892" s="24"/>
      <c r="B892" s="4"/>
      <c r="C892" s="52"/>
      <c r="D892" s="25"/>
      <c r="E892" s="25"/>
      <c r="F892" s="25"/>
      <c r="G892" s="25"/>
      <c r="H892" s="52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4"/>
      <c r="Y892" s="4"/>
      <c r="Z892" s="4"/>
    </row>
    <row r="893" ht="12.75" customHeight="1">
      <c r="A893" s="24"/>
      <c r="B893" s="4"/>
      <c r="C893" s="52"/>
      <c r="D893" s="25"/>
      <c r="E893" s="25"/>
      <c r="F893" s="25"/>
      <c r="G893" s="25"/>
      <c r="H893" s="52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4"/>
      <c r="Y893" s="4"/>
      <c r="Z893" s="4"/>
    </row>
    <row r="894" ht="12.75" customHeight="1">
      <c r="A894" s="24"/>
      <c r="B894" s="4"/>
      <c r="C894" s="52"/>
      <c r="D894" s="25"/>
      <c r="E894" s="25"/>
      <c r="F894" s="25"/>
      <c r="G894" s="25"/>
      <c r="H894" s="52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4"/>
      <c r="Y894" s="4"/>
      <c r="Z894" s="4"/>
    </row>
    <row r="895" ht="12.75" customHeight="1">
      <c r="A895" s="24"/>
      <c r="B895" s="4"/>
      <c r="C895" s="52"/>
      <c r="D895" s="25"/>
      <c r="E895" s="25"/>
      <c r="F895" s="25"/>
      <c r="G895" s="25"/>
      <c r="H895" s="52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4"/>
      <c r="Y895" s="4"/>
      <c r="Z895" s="4"/>
    </row>
    <row r="896" ht="12.75" customHeight="1">
      <c r="A896" s="24"/>
      <c r="B896" s="4"/>
      <c r="C896" s="52"/>
      <c r="D896" s="25"/>
      <c r="E896" s="25"/>
      <c r="F896" s="25"/>
      <c r="G896" s="25"/>
      <c r="H896" s="52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4"/>
      <c r="Y896" s="4"/>
      <c r="Z896" s="4"/>
    </row>
    <row r="897" ht="12.75" customHeight="1">
      <c r="A897" s="24"/>
      <c r="B897" s="4"/>
      <c r="C897" s="52"/>
      <c r="D897" s="25"/>
      <c r="E897" s="25"/>
      <c r="F897" s="25"/>
      <c r="G897" s="25"/>
      <c r="H897" s="52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4"/>
      <c r="Y897" s="4"/>
      <c r="Z897" s="4"/>
    </row>
    <row r="898" ht="12.75" customHeight="1">
      <c r="A898" s="24"/>
      <c r="B898" s="4"/>
      <c r="C898" s="52"/>
      <c r="D898" s="25"/>
      <c r="E898" s="25"/>
      <c r="F898" s="25"/>
      <c r="G898" s="25"/>
      <c r="H898" s="52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4"/>
      <c r="Y898" s="4"/>
      <c r="Z898" s="4"/>
    </row>
    <row r="899" ht="12.75" customHeight="1">
      <c r="A899" s="24"/>
      <c r="B899" s="4"/>
      <c r="C899" s="52"/>
      <c r="D899" s="25"/>
      <c r="E899" s="25"/>
      <c r="F899" s="25"/>
      <c r="G899" s="25"/>
      <c r="H899" s="52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4"/>
      <c r="Y899" s="4"/>
      <c r="Z899" s="4"/>
    </row>
    <row r="900" ht="12.75" customHeight="1">
      <c r="A900" s="24"/>
      <c r="B900" s="4"/>
      <c r="C900" s="52"/>
      <c r="D900" s="25"/>
      <c r="E900" s="25"/>
      <c r="F900" s="25"/>
      <c r="G900" s="25"/>
      <c r="H900" s="52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4"/>
      <c r="Y900" s="4"/>
      <c r="Z900" s="4"/>
    </row>
    <row r="901" ht="12.75" customHeight="1">
      <c r="A901" s="24"/>
      <c r="B901" s="4"/>
      <c r="C901" s="52"/>
      <c r="D901" s="25"/>
      <c r="E901" s="25"/>
      <c r="F901" s="25"/>
      <c r="G901" s="25"/>
      <c r="H901" s="52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4"/>
      <c r="Y901" s="4"/>
      <c r="Z901" s="4"/>
    </row>
    <row r="902" ht="12.75" customHeight="1">
      <c r="A902" s="24"/>
      <c r="B902" s="4"/>
      <c r="C902" s="52"/>
      <c r="D902" s="25"/>
      <c r="E902" s="25"/>
      <c r="F902" s="25"/>
      <c r="G902" s="25"/>
      <c r="H902" s="52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4"/>
      <c r="Y902" s="4"/>
      <c r="Z902" s="4"/>
    </row>
    <row r="903" ht="12.75" customHeight="1">
      <c r="A903" s="24"/>
      <c r="B903" s="4"/>
      <c r="C903" s="52"/>
      <c r="D903" s="25"/>
      <c r="E903" s="25"/>
      <c r="F903" s="25"/>
      <c r="G903" s="25"/>
      <c r="H903" s="52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4"/>
      <c r="Y903" s="4"/>
      <c r="Z903" s="4"/>
    </row>
    <row r="904" ht="12.75" customHeight="1">
      <c r="A904" s="24"/>
      <c r="B904" s="4"/>
      <c r="C904" s="52"/>
      <c r="D904" s="25"/>
      <c r="E904" s="25"/>
      <c r="F904" s="25"/>
      <c r="G904" s="25"/>
      <c r="H904" s="52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4"/>
      <c r="Y904" s="4"/>
      <c r="Z904" s="4"/>
    </row>
    <row r="905" ht="12.75" customHeight="1">
      <c r="A905" s="24"/>
      <c r="B905" s="4"/>
      <c r="C905" s="52"/>
      <c r="D905" s="25"/>
      <c r="E905" s="25"/>
      <c r="F905" s="25"/>
      <c r="G905" s="25"/>
      <c r="H905" s="52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4"/>
      <c r="Y905" s="4"/>
      <c r="Z905" s="4"/>
    </row>
    <row r="906" ht="12.75" customHeight="1">
      <c r="A906" s="24"/>
      <c r="B906" s="4"/>
      <c r="C906" s="52"/>
      <c r="D906" s="25"/>
      <c r="E906" s="25"/>
      <c r="F906" s="25"/>
      <c r="G906" s="25"/>
      <c r="H906" s="52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4"/>
      <c r="Y906" s="4"/>
      <c r="Z906" s="4"/>
    </row>
    <row r="907" ht="12.75" customHeight="1">
      <c r="A907" s="24"/>
      <c r="B907" s="4"/>
      <c r="C907" s="52"/>
      <c r="D907" s="25"/>
      <c r="E907" s="25"/>
      <c r="F907" s="25"/>
      <c r="G907" s="25"/>
      <c r="H907" s="52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4"/>
      <c r="Y907" s="4"/>
      <c r="Z907" s="4"/>
    </row>
    <row r="908" ht="12.75" customHeight="1">
      <c r="A908" s="24"/>
      <c r="B908" s="4"/>
      <c r="C908" s="52"/>
      <c r="D908" s="25"/>
      <c r="E908" s="25"/>
      <c r="F908" s="25"/>
      <c r="G908" s="25"/>
      <c r="H908" s="52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4"/>
      <c r="Y908" s="4"/>
      <c r="Z908" s="4"/>
    </row>
    <row r="909" ht="12.75" customHeight="1">
      <c r="A909" s="24"/>
      <c r="B909" s="4"/>
      <c r="C909" s="52"/>
      <c r="D909" s="25"/>
      <c r="E909" s="25"/>
      <c r="F909" s="25"/>
      <c r="G909" s="25"/>
      <c r="H909" s="52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4"/>
      <c r="Y909" s="4"/>
      <c r="Z909" s="4"/>
    </row>
    <row r="910" ht="12.75" customHeight="1">
      <c r="A910" s="24"/>
      <c r="B910" s="4"/>
      <c r="C910" s="52"/>
      <c r="D910" s="25"/>
      <c r="E910" s="25"/>
      <c r="F910" s="25"/>
      <c r="G910" s="25"/>
      <c r="H910" s="52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4"/>
      <c r="Y910" s="4"/>
      <c r="Z910" s="4"/>
    </row>
    <row r="911" ht="12.75" customHeight="1">
      <c r="A911" s="24"/>
      <c r="B911" s="4"/>
      <c r="C911" s="52"/>
      <c r="D911" s="25"/>
      <c r="E911" s="25"/>
      <c r="F911" s="25"/>
      <c r="G911" s="25"/>
      <c r="H911" s="52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4"/>
      <c r="Y911" s="4"/>
      <c r="Z911" s="4"/>
    </row>
    <row r="912" ht="12.75" customHeight="1">
      <c r="A912" s="24"/>
      <c r="B912" s="4"/>
      <c r="C912" s="52"/>
      <c r="D912" s="25"/>
      <c r="E912" s="25"/>
      <c r="F912" s="25"/>
      <c r="G912" s="25"/>
      <c r="H912" s="52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4"/>
      <c r="Y912" s="4"/>
      <c r="Z912" s="4"/>
    </row>
    <row r="913" ht="12.75" customHeight="1">
      <c r="A913" s="24"/>
      <c r="B913" s="4"/>
      <c r="C913" s="52"/>
      <c r="D913" s="25"/>
      <c r="E913" s="25"/>
      <c r="F913" s="25"/>
      <c r="G913" s="25"/>
      <c r="H913" s="52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4"/>
      <c r="Y913" s="4"/>
      <c r="Z913" s="4"/>
    </row>
    <row r="914" ht="12.75" customHeight="1">
      <c r="A914" s="24"/>
      <c r="B914" s="4"/>
      <c r="C914" s="52"/>
      <c r="D914" s="25"/>
      <c r="E914" s="25"/>
      <c r="F914" s="25"/>
      <c r="G914" s="25"/>
      <c r="H914" s="52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4"/>
      <c r="Y914" s="4"/>
      <c r="Z914" s="4"/>
    </row>
    <row r="915" ht="12.75" customHeight="1">
      <c r="A915" s="24"/>
      <c r="B915" s="4"/>
      <c r="C915" s="52"/>
      <c r="D915" s="25"/>
      <c r="E915" s="25"/>
      <c r="F915" s="25"/>
      <c r="G915" s="25"/>
      <c r="H915" s="52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4"/>
      <c r="Y915" s="4"/>
      <c r="Z915" s="4"/>
    </row>
    <row r="916" ht="12.75" customHeight="1">
      <c r="A916" s="24"/>
      <c r="B916" s="4"/>
      <c r="C916" s="52"/>
      <c r="D916" s="25"/>
      <c r="E916" s="25"/>
      <c r="F916" s="25"/>
      <c r="G916" s="25"/>
      <c r="H916" s="52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4"/>
      <c r="Y916" s="4"/>
      <c r="Z916" s="4"/>
    </row>
    <row r="917" ht="12.75" customHeight="1">
      <c r="A917" s="24"/>
      <c r="B917" s="4"/>
      <c r="C917" s="52"/>
      <c r="D917" s="25"/>
      <c r="E917" s="25"/>
      <c r="F917" s="25"/>
      <c r="G917" s="25"/>
      <c r="H917" s="52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4"/>
      <c r="Y917" s="4"/>
      <c r="Z917" s="4"/>
    </row>
    <row r="918" ht="12.75" customHeight="1">
      <c r="A918" s="24"/>
      <c r="B918" s="4"/>
      <c r="C918" s="52"/>
      <c r="D918" s="25"/>
      <c r="E918" s="25"/>
      <c r="F918" s="25"/>
      <c r="G918" s="25"/>
      <c r="H918" s="52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4"/>
      <c r="Y918" s="4"/>
      <c r="Z918" s="4"/>
    </row>
    <row r="919" ht="12.75" customHeight="1">
      <c r="A919" s="24"/>
      <c r="B919" s="4"/>
      <c r="C919" s="52"/>
      <c r="D919" s="25"/>
      <c r="E919" s="25"/>
      <c r="F919" s="25"/>
      <c r="G919" s="25"/>
      <c r="H919" s="52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4"/>
      <c r="Y919" s="4"/>
      <c r="Z919" s="4"/>
    </row>
    <row r="920" ht="12.75" customHeight="1">
      <c r="A920" s="24"/>
      <c r="B920" s="4"/>
      <c r="C920" s="52"/>
      <c r="D920" s="25"/>
      <c r="E920" s="25"/>
      <c r="F920" s="25"/>
      <c r="G920" s="25"/>
      <c r="H920" s="52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4"/>
      <c r="Y920" s="4"/>
      <c r="Z920" s="4"/>
    </row>
    <row r="921" ht="12.75" customHeight="1">
      <c r="A921" s="24"/>
      <c r="B921" s="4"/>
      <c r="C921" s="52"/>
      <c r="D921" s="25"/>
      <c r="E921" s="25"/>
      <c r="F921" s="25"/>
      <c r="G921" s="25"/>
      <c r="H921" s="52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4"/>
      <c r="Y921" s="4"/>
      <c r="Z921" s="4"/>
    </row>
    <row r="922" ht="12.75" customHeight="1">
      <c r="A922" s="24"/>
      <c r="B922" s="4"/>
      <c r="C922" s="52"/>
      <c r="D922" s="25"/>
      <c r="E922" s="25"/>
      <c r="F922" s="25"/>
      <c r="G922" s="25"/>
      <c r="H922" s="52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4"/>
      <c r="Y922" s="4"/>
      <c r="Z922" s="4"/>
    </row>
    <row r="923" ht="12.75" customHeight="1">
      <c r="A923" s="24"/>
      <c r="B923" s="4"/>
      <c r="C923" s="52"/>
      <c r="D923" s="25"/>
      <c r="E923" s="25"/>
      <c r="F923" s="25"/>
      <c r="G923" s="25"/>
      <c r="H923" s="52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4"/>
      <c r="Y923" s="4"/>
      <c r="Z923" s="4"/>
    </row>
    <row r="924" ht="12.75" customHeight="1">
      <c r="A924" s="24"/>
      <c r="B924" s="4"/>
      <c r="C924" s="52"/>
      <c r="D924" s="25"/>
      <c r="E924" s="25"/>
      <c r="F924" s="25"/>
      <c r="G924" s="25"/>
      <c r="H924" s="52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4"/>
      <c r="Y924" s="4"/>
      <c r="Z924" s="4"/>
    </row>
    <row r="925" ht="12.75" customHeight="1">
      <c r="A925" s="24"/>
      <c r="B925" s="4"/>
      <c r="C925" s="52"/>
      <c r="D925" s="25"/>
      <c r="E925" s="25"/>
      <c r="F925" s="25"/>
      <c r="G925" s="25"/>
      <c r="H925" s="52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4"/>
      <c r="Y925" s="4"/>
      <c r="Z925" s="4"/>
    </row>
    <row r="926" ht="12.75" customHeight="1">
      <c r="A926" s="24"/>
      <c r="B926" s="4"/>
      <c r="C926" s="52"/>
      <c r="D926" s="25"/>
      <c r="E926" s="25"/>
      <c r="F926" s="25"/>
      <c r="G926" s="25"/>
      <c r="H926" s="52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4"/>
      <c r="Y926" s="4"/>
      <c r="Z926" s="4"/>
    </row>
    <row r="927" ht="12.75" customHeight="1">
      <c r="A927" s="24"/>
      <c r="B927" s="4"/>
      <c r="C927" s="52"/>
      <c r="D927" s="25"/>
      <c r="E927" s="25"/>
      <c r="F927" s="25"/>
      <c r="G927" s="25"/>
      <c r="H927" s="52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4"/>
      <c r="Y927" s="4"/>
      <c r="Z927" s="4"/>
    </row>
    <row r="928" ht="12.75" customHeight="1">
      <c r="A928" s="24"/>
      <c r="B928" s="4"/>
      <c r="C928" s="52"/>
      <c r="D928" s="25"/>
      <c r="E928" s="25"/>
      <c r="F928" s="25"/>
      <c r="G928" s="25"/>
      <c r="H928" s="52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4"/>
      <c r="Y928" s="4"/>
      <c r="Z928" s="4"/>
    </row>
    <row r="929" ht="12.75" customHeight="1">
      <c r="A929" s="24"/>
      <c r="B929" s="4"/>
      <c r="C929" s="52"/>
      <c r="D929" s="25"/>
      <c r="E929" s="25"/>
      <c r="F929" s="25"/>
      <c r="G929" s="25"/>
      <c r="H929" s="52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4"/>
      <c r="Y929" s="4"/>
      <c r="Z929" s="4"/>
    </row>
    <row r="930" ht="12.75" customHeight="1">
      <c r="A930" s="24"/>
      <c r="B930" s="4"/>
      <c r="C930" s="52"/>
      <c r="D930" s="25"/>
      <c r="E930" s="25"/>
      <c r="F930" s="25"/>
      <c r="G930" s="25"/>
      <c r="H930" s="52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4"/>
      <c r="Y930" s="4"/>
      <c r="Z930" s="4"/>
    </row>
    <row r="931" ht="12.75" customHeight="1">
      <c r="A931" s="24"/>
      <c r="B931" s="4"/>
      <c r="C931" s="52"/>
      <c r="D931" s="25"/>
      <c r="E931" s="25"/>
      <c r="F931" s="25"/>
      <c r="G931" s="25"/>
      <c r="H931" s="52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4"/>
      <c r="Y931" s="4"/>
      <c r="Z931" s="4"/>
    </row>
    <row r="932" ht="12.75" customHeight="1">
      <c r="A932" s="24"/>
      <c r="B932" s="4"/>
      <c r="C932" s="52"/>
      <c r="D932" s="25"/>
      <c r="E932" s="25"/>
      <c r="F932" s="25"/>
      <c r="G932" s="25"/>
      <c r="H932" s="52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4"/>
      <c r="Y932" s="4"/>
      <c r="Z932" s="4"/>
    </row>
    <row r="933" ht="12.75" customHeight="1">
      <c r="A933" s="24"/>
      <c r="B933" s="4"/>
      <c r="C933" s="52"/>
      <c r="D933" s="25"/>
      <c r="E933" s="25"/>
      <c r="F933" s="25"/>
      <c r="G933" s="25"/>
      <c r="H933" s="52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4"/>
      <c r="Y933" s="4"/>
      <c r="Z933" s="4"/>
    </row>
    <row r="934" ht="12.75" customHeight="1">
      <c r="A934" s="24"/>
      <c r="B934" s="4"/>
      <c r="C934" s="52"/>
      <c r="D934" s="25"/>
      <c r="E934" s="25"/>
      <c r="F934" s="25"/>
      <c r="G934" s="25"/>
      <c r="H934" s="52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4"/>
      <c r="Y934" s="4"/>
      <c r="Z934" s="4"/>
    </row>
    <row r="935" ht="12.75" customHeight="1">
      <c r="A935" s="24"/>
      <c r="B935" s="4"/>
      <c r="C935" s="52"/>
      <c r="D935" s="25"/>
      <c r="E935" s="25"/>
      <c r="F935" s="25"/>
      <c r="G935" s="25"/>
      <c r="H935" s="52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4"/>
      <c r="Y935" s="4"/>
      <c r="Z935" s="4"/>
    </row>
    <row r="936" ht="12.75" customHeight="1">
      <c r="A936" s="24"/>
      <c r="B936" s="4"/>
      <c r="C936" s="52"/>
      <c r="D936" s="25"/>
      <c r="E936" s="25"/>
      <c r="F936" s="25"/>
      <c r="G936" s="25"/>
      <c r="H936" s="52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4"/>
      <c r="Y936" s="4"/>
      <c r="Z936" s="4"/>
    </row>
    <row r="937" ht="12.75" customHeight="1">
      <c r="A937" s="24"/>
      <c r="B937" s="4"/>
      <c r="C937" s="52"/>
      <c r="D937" s="25"/>
      <c r="E937" s="25"/>
      <c r="F937" s="25"/>
      <c r="G937" s="25"/>
      <c r="H937" s="52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4"/>
      <c r="Y937" s="4"/>
      <c r="Z937" s="4"/>
    </row>
    <row r="938" ht="12.75" customHeight="1">
      <c r="A938" s="24"/>
      <c r="B938" s="4"/>
      <c r="C938" s="52"/>
      <c r="D938" s="25"/>
      <c r="E938" s="25"/>
      <c r="F938" s="25"/>
      <c r="G938" s="25"/>
      <c r="H938" s="52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4"/>
      <c r="Y938" s="4"/>
      <c r="Z938" s="4"/>
    </row>
    <row r="939" ht="12.75" customHeight="1">
      <c r="A939" s="24"/>
      <c r="B939" s="4"/>
      <c r="C939" s="52"/>
      <c r="D939" s="25"/>
      <c r="E939" s="25"/>
      <c r="F939" s="25"/>
      <c r="G939" s="25"/>
      <c r="H939" s="52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4"/>
      <c r="Y939" s="4"/>
      <c r="Z939" s="4"/>
    </row>
    <row r="940" ht="12.75" customHeight="1">
      <c r="A940" s="24"/>
      <c r="B940" s="4"/>
      <c r="C940" s="52"/>
      <c r="D940" s="25"/>
      <c r="E940" s="25"/>
      <c r="F940" s="25"/>
      <c r="G940" s="25"/>
      <c r="H940" s="52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4"/>
      <c r="Y940" s="4"/>
      <c r="Z940" s="4"/>
    </row>
    <row r="941" ht="12.75" customHeight="1">
      <c r="A941" s="24"/>
      <c r="B941" s="4"/>
      <c r="C941" s="52"/>
      <c r="D941" s="25"/>
      <c r="E941" s="25"/>
      <c r="F941" s="25"/>
      <c r="G941" s="25"/>
      <c r="H941" s="52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4"/>
      <c r="Y941" s="4"/>
      <c r="Z941" s="4"/>
    </row>
    <row r="942" ht="12.75" customHeight="1">
      <c r="A942" s="24"/>
      <c r="B942" s="4"/>
      <c r="C942" s="52"/>
      <c r="D942" s="25"/>
      <c r="E942" s="25"/>
      <c r="F942" s="25"/>
      <c r="G942" s="25"/>
      <c r="H942" s="52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4"/>
      <c r="Y942" s="4"/>
      <c r="Z942" s="4"/>
    </row>
    <row r="943" ht="12.75" customHeight="1">
      <c r="A943" s="24"/>
      <c r="B943" s="4"/>
      <c r="C943" s="52"/>
      <c r="D943" s="25"/>
      <c r="E943" s="25"/>
      <c r="F943" s="25"/>
      <c r="G943" s="25"/>
      <c r="H943" s="52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4"/>
      <c r="Y943" s="4"/>
      <c r="Z943" s="4"/>
    </row>
    <row r="944" ht="12.75" customHeight="1">
      <c r="A944" s="24"/>
      <c r="B944" s="4"/>
      <c r="C944" s="52"/>
      <c r="D944" s="25"/>
      <c r="E944" s="25"/>
      <c r="F944" s="25"/>
      <c r="G944" s="25"/>
      <c r="H944" s="52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4"/>
      <c r="Y944" s="4"/>
      <c r="Z944" s="4"/>
    </row>
    <row r="945" ht="12.75" customHeight="1">
      <c r="A945" s="24"/>
      <c r="B945" s="4"/>
      <c r="C945" s="52"/>
      <c r="D945" s="25"/>
      <c r="E945" s="25"/>
      <c r="F945" s="25"/>
      <c r="G945" s="25"/>
      <c r="H945" s="52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4"/>
      <c r="Y945" s="4"/>
      <c r="Z945" s="4"/>
    </row>
    <row r="946" ht="12.75" customHeight="1">
      <c r="A946" s="24"/>
      <c r="B946" s="4"/>
      <c r="C946" s="52"/>
      <c r="D946" s="25"/>
      <c r="E946" s="25"/>
      <c r="F946" s="25"/>
      <c r="G946" s="25"/>
      <c r="H946" s="52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4"/>
      <c r="Y946" s="4"/>
      <c r="Z946" s="4"/>
    </row>
    <row r="947" ht="12.75" customHeight="1">
      <c r="A947" s="24"/>
      <c r="B947" s="4"/>
      <c r="C947" s="52"/>
      <c r="D947" s="25"/>
      <c r="E947" s="25"/>
      <c r="F947" s="25"/>
      <c r="G947" s="25"/>
      <c r="H947" s="52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4"/>
      <c r="Y947" s="4"/>
      <c r="Z947" s="4"/>
    </row>
    <row r="948" ht="12.75" customHeight="1">
      <c r="A948" s="24"/>
      <c r="B948" s="4"/>
      <c r="C948" s="52"/>
      <c r="D948" s="25"/>
      <c r="E948" s="25"/>
      <c r="F948" s="25"/>
      <c r="G948" s="25"/>
      <c r="H948" s="52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4"/>
      <c r="Y948" s="4"/>
      <c r="Z948" s="4"/>
    </row>
    <row r="949" ht="12.75" customHeight="1">
      <c r="A949" s="24"/>
      <c r="B949" s="4"/>
      <c r="C949" s="52"/>
      <c r="D949" s="25"/>
      <c r="E949" s="25"/>
      <c r="F949" s="25"/>
      <c r="G949" s="25"/>
      <c r="H949" s="52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4"/>
      <c r="Y949" s="4"/>
      <c r="Z949" s="4"/>
    </row>
    <row r="950" ht="12.75" customHeight="1">
      <c r="A950" s="24"/>
      <c r="B950" s="4"/>
      <c r="C950" s="52"/>
      <c r="D950" s="25"/>
      <c r="E950" s="25"/>
      <c r="F950" s="25"/>
      <c r="G950" s="25"/>
      <c r="H950" s="52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4"/>
      <c r="Y950" s="4"/>
      <c r="Z950" s="4"/>
    </row>
    <row r="951" ht="12.75" customHeight="1">
      <c r="A951" s="24"/>
      <c r="B951" s="4"/>
      <c r="C951" s="52"/>
      <c r="D951" s="25"/>
      <c r="E951" s="25"/>
      <c r="F951" s="25"/>
      <c r="G951" s="25"/>
      <c r="H951" s="52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4"/>
      <c r="Y951" s="4"/>
      <c r="Z951" s="4"/>
    </row>
    <row r="952" ht="12.75" customHeight="1">
      <c r="A952" s="24"/>
      <c r="B952" s="4"/>
      <c r="C952" s="52"/>
      <c r="D952" s="25"/>
      <c r="E952" s="25"/>
      <c r="F952" s="25"/>
      <c r="G952" s="25"/>
      <c r="H952" s="52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4"/>
      <c r="Y952" s="4"/>
      <c r="Z952" s="4"/>
    </row>
    <row r="953" ht="12.75" customHeight="1">
      <c r="A953" s="24"/>
      <c r="B953" s="4"/>
      <c r="C953" s="52"/>
      <c r="D953" s="25"/>
      <c r="E953" s="25"/>
      <c r="F953" s="25"/>
      <c r="G953" s="25"/>
      <c r="H953" s="52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4"/>
      <c r="Y953" s="4"/>
      <c r="Z953" s="4"/>
    </row>
    <row r="954" ht="12.75" customHeight="1">
      <c r="A954" s="24"/>
      <c r="B954" s="4"/>
      <c r="C954" s="52"/>
      <c r="D954" s="25"/>
      <c r="E954" s="25"/>
      <c r="F954" s="25"/>
      <c r="G954" s="25"/>
      <c r="H954" s="52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4"/>
      <c r="Y954" s="4"/>
      <c r="Z954" s="4"/>
    </row>
    <row r="955" ht="12.75" customHeight="1">
      <c r="A955" s="24"/>
      <c r="B955" s="4"/>
      <c r="C955" s="52"/>
      <c r="D955" s="25"/>
      <c r="E955" s="25"/>
      <c r="F955" s="25"/>
      <c r="G955" s="25"/>
      <c r="H955" s="52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4"/>
      <c r="Y955" s="4"/>
      <c r="Z955" s="4"/>
    </row>
    <row r="956" ht="12.75" customHeight="1">
      <c r="A956" s="24"/>
      <c r="B956" s="4"/>
      <c r="C956" s="52"/>
      <c r="D956" s="25"/>
      <c r="E956" s="25"/>
      <c r="F956" s="25"/>
      <c r="G956" s="25"/>
      <c r="H956" s="52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4"/>
      <c r="Y956" s="4"/>
      <c r="Z956" s="4"/>
    </row>
    <row r="957" ht="12.75" customHeight="1">
      <c r="A957" s="24"/>
      <c r="B957" s="4"/>
      <c r="C957" s="52"/>
      <c r="D957" s="25"/>
      <c r="E957" s="25"/>
      <c r="F957" s="25"/>
      <c r="G957" s="25"/>
      <c r="H957" s="52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4"/>
      <c r="Y957" s="4"/>
      <c r="Z957" s="4"/>
    </row>
    <row r="958" ht="12.75" customHeight="1">
      <c r="A958" s="24"/>
      <c r="B958" s="4"/>
      <c r="C958" s="52"/>
      <c r="D958" s="25"/>
      <c r="E958" s="25"/>
      <c r="F958" s="25"/>
      <c r="G958" s="25"/>
      <c r="H958" s="52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4"/>
      <c r="Y958" s="4"/>
      <c r="Z958" s="4"/>
    </row>
    <row r="959" ht="12.75" customHeight="1">
      <c r="A959" s="24"/>
      <c r="B959" s="4"/>
      <c r="C959" s="52"/>
      <c r="D959" s="25"/>
      <c r="E959" s="25"/>
      <c r="F959" s="25"/>
      <c r="G959" s="25"/>
      <c r="H959" s="52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4"/>
      <c r="Y959" s="4"/>
      <c r="Z959" s="4"/>
    </row>
    <row r="960" ht="12.75" customHeight="1">
      <c r="A960" s="24"/>
      <c r="B960" s="4"/>
      <c r="C960" s="52"/>
      <c r="D960" s="25"/>
      <c r="E960" s="25"/>
      <c r="F960" s="25"/>
      <c r="G960" s="25"/>
      <c r="H960" s="52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4"/>
      <c r="Y960" s="4"/>
      <c r="Z960" s="4"/>
    </row>
    <row r="961" ht="12.75" customHeight="1">
      <c r="A961" s="24"/>
      <c r="B961" s="4"/>
      <c r="C961" s="52"/>
      <c r="D961" s="25"/>
      <c r="E961" s="25"/>
      <c r="F961" s="25"/>
      <c r="G961" s="25"/>
      <c r="H961" s="52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4"/>
      <c r="Y961" s="4"/>
      <c r="Z961" s="4"/>
    </row>
    <row r="962" ht="12.75" customHeight="1">
      <c r="A962" s="24"/>
      <c r="B962" s="4"/>
      <c r="C962" s="52"/>
      <c r="D962" s="25"/>
      <c r="E962" s="25"/>
      <c r="F962" s="25"/>
      <c r="G962" s="25"/>
      <c r="H962" s="52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4"/>
      <c r="Y962" s="4"/>
      <c r="Z962" s="4"/>
    </row>
    <row r="963" ht="12.75" customHeight="1">
      <c r="A963" s="24"/>
      <c r="B963" s="4"/>
      <c r="C963" s="52"/>
      <c r="D963" s="25"/>
      <c r="E963" s="25"/>
      <c r="F963" s="25"/>
      <c r="G963" s="25"/>
      <c r="H963" s="52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4"/>
      <c r="Y963" s="4"/>
      <c r="Z963" s="4"/>
    </row>
    <row r="964" ht="12.75" customHeight="1">
      <c r="A964" s="24"/>
      <c r="B964" s="4"/>
      <c r="C964" s="52"/>
      <c r="D964" s="25"/>
      <c r="E964" s="25"/>
      <c r="F964" s="25"/>
      <c r="G964" s="25"/>
      <c r="H964" s="52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4"/>
      <c r="Y964" s="4"/>
      <c r="Z964" s="4"/>
    </row>
    <row r="965" ht="12.75" customHeight="1">
      <c r="A965" s="24"/>
      <c r="B965" s="4"/>
      <c r="C965" s="52"/>
      <c r="D965" s="25"/>
      <c r="E965" s="25"/>
      <c r="F965" s="25"/>
      <c r="G965" s="25"/>
      <c r="H965" s="52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4"/>
      <c r="Y965" s="4"/>
      <c r="Z965" s="4"/>
    </row>
    <row r="966" ht="12.75" customHeight="1">
      <c r="A966" s="24"/>
      <c r="B966" s="4"/>
      <c r="C966" s="52"/>
      <c r="D966" s="25"/>
      <c r="E966" s="25"/>
      <c r="F966" s="25"/>
      <c r="G966" s="25"/>
      <c r="H966" s="52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4"/>
      <c r="Y966" s="4"/>
      <c r="Z966" s="4"/>
    </row>
    <row r="967" ht="12.75" customHeight="1">
      <c r="A967" s="24"/>
      <c r="B967" s="4"/>
      <c r="C967" s="52"/>
      <c r="D967" s="25"/>
      <c r="E967" s="25"/>
      <c r="F967" s="25"/>
      <c r="G967" s="25"/>
      <c r="H967" s="52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4"/>
      <c r="Y967" s="4"/>
      <c r="Z967" s="4"/>
    </row>
    <row r="968" ht="12.75" customHeight="1">
      <c r="A968" s="24"/>
      <c r="B968" s="4"/>
      <c r="C968" s="52"/>
      <c r="D968" s="25"/>
      <c r="E968" s="25"/>
      <c r="F968" s="25"/>
      <c r="G968" s="25"/>
      <c r="H968" s="52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4"/>
      <c r="Y968" s="4"/>
      <c r="Z968" s="4"/>
    </row>
    <row r="969" ht="12.75" customHeight="1">
      <c r="A969" s="24"/>
      <c r="B969" s="4"/>
      <c r="C969" s="52"/>
      <c r="D969" s="25"/>
      <c r="E969" s="25"/>
      <c r="F969" s="25"/>
      <c r="G969" s="25"/>
      <c r="H969" s="52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4"/>
      <c r="Y969" s="4"/>
      <c r="Z969" s="4"/>
    </row>
    <row r="970" ht="12.75" customHeight="1">
      <c r="A970" s="24"/>
      <c r="B970" s="4"/>
      <c r="C970" s="52"/>
      <c r="D970" s="25"/>
      <c r="E970" s="25"/>
      <c r="F970" s="25"/>
      <c r="G970" s="25"/>
      <c r="H970" s="52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4"/>
      <c r="Y970" s="4"/>
      <c r="Z970" s="4"/>
    </row>
    <row r="971" ht="12.75" customHeight="1">
      <c r="A971" s="24"/>
      <c r="B971" s="4"/>
      <c r="C971" s="52"/>
      <c r="D971" s="25"/>
      <c r="E971" s="25"/>
      <c r="F971" s="25"/>
      <c r="G971" s="25"/>
      <c r="H971" s="52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4"/>
      <c r="Y971" s="4"/>
      <c r="Z971" s="4"/>
    </row>
    <row r="972" ht="12.75" customHeight="1">
      <c r="A972" s="24"/>
      <c r="B972" s="4"/>
      <c r="C972" s="52"/>
      <c r="D972" s="25"/>
      <c r="E972" s="25"/>
      <c r="F972" s="25"/>
      <c r="G972" s="25"/>
      <c r="H972" s="52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4"/>
      <c r="Y972" s="4"/>
      <c r="Z972" s="4"/>
    </row>
    <row r="973" ht="12.75" customHeight="1">
      <c r="A973" s="24"/>
      <c r="B973" s="4"/>
      <c r="C973" s="52"/>
      <c r="D973" s="25"/>
      <c r="E973" s="25"/>
      <c r="F973" s="25"/>
      <c r="G973" s="25"/>
      <c r="H973" s="52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4"/>
      <c r="Y973" s="4"/>
      <c r="Z973" s="4"/>
    </row>
    <row r="974" ht="12.75" customHeight="1">
      <c r="A974" s="24"/>
      <c r="B974" s="4"/>
      <c r="C974" s="52"/>
      <c r="D974" s="25"/>
      <c r="E974" s="25"/>
      <c r="F974" s="25"/>
      <c r="G974" s="25"/>
      <c r="H974" s="52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4"/>
      <c r="Y974" s="4"/>
      <c r="Z974" s="4"/>
    </row>
    <row r="975" ht="12.75" customHeight="1">
      <c r="A975" s="24"/>
      <c r="B975" s="4"/>
      <c r="C975" s="52"/>
      <c r="D975" s="25"/>
      <c r="E975" s="25"/>
      <c r="F975" s="25"/>
      <c r="G975" s="25"/>
      <c r="H975" s="52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4"/>
      <c r="Y975" s="4"/>
      <c r="Z975" s="4"/>
    </row>
    <row r="976" ht="12.75" customHeight="1">
      <c r="A976" s="24"/>
      <c r="B976" s="4"/>
      <c r="C976" s="52"/>
      <c r="D976" s="25"/>
      <c r="E976" s="25"/>
      <c r="F976" s="25"/>
      <c r="G976" s="25"/>
      <c r="H976" s="52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4"/>
      <c r="Y976" s="4"/>
      <c r="Z976" s="4"/>
    </row>
    <row r="977" ht="12.75" customHeight="1">
      <c r="A977" s="24"/>
      <c r="B977" s="4"/>
      <c r="C977" s="52"/>
      <c r="D977" s="25"/>
      <c r="E977" s="25"/>
      <c r="F977" s="25"/>
      <c r="G977" s="25"/>
      <c r="H977" s="52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4"/>
      <c r="Y977" s="4"/>
      <c r="Z977" s="4"/>
    </row>
    <row r="978" ht="12.75" customHeight="1">
      <c r="A978" s="24"/>
      <c r="B978" s="4"/>
      <c r="C978" s="52"/>
      <c r="D978" s="25"/>
      <c r="E978" s="25"/>
      <c r="F978" s="25"/>
      <c r="G978" s="25"/>
      <c r="H978" s="52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4"/>
      <c r="Y978" s="4"/>
      <c r="Z978" s="4"/>
    </row>
    <row r="979" ht="12.75" customHeight="1">
      <c r="A979" s="24"/>
      <c r="B979" s="4"/>
      <c r="C979" s="52"/>
      <c r="D979" s="25"/>
      <c r="E979" s="25"/>
      <c r="F979" s="25"/>
      <c r="G979" s="25"/>
      <c r="H979" s="52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4"/>
      <c r="Y979" s="4"/>
      <c r="Z979" s="4"/>
    </row>
    <row r="980" ht="12.75" customHeight="1">
      <c r="A980" s="24"/>
      <c r="B980" s="4"/>
      <c r="C980" s="52"/>
      <c r="D980" s="25"/>
      <c r="E980" s="25"/>
      <c r="F980" s="25"/>
      <c r="G980" s="25"/>
      <c r="H980" s="52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4"/>
      <c r="Y980" s="4"/>
      <c r="Z980" s="4"/>
    </row>
    <row r="981" ht="12.75" customHeight="1">
      <c r="A981" s="24"/>
      <c r="B981" s="4"/>
      <c r="C981" s="52"/>
      <c r="D981" s="25"/>
      <c r="E981" s="25"/>
      <c r="F981" s="25"/>
      <c r="G981" s="25"/>
      <c r="H981" s="52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4"/>
      <c r="Y981" s="4"/>
      <c r="Z981" s="4"/>
    </row>
    <row r="982" ht="12.75" customHeight="1">
      <c r="A982" s="24"/>
      <c r="B982" s="4"/>
      <c r="C982" s="52"/>
      <c r="D982" s="25"/>
      <c r="E982" s="25"/>
      <c r="F982" s="25"/>
      <c r="G982" s="25"/>
      <c r="H982" s="52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4"/>
      <c r="Y982" s="4"/>
      <c r="Z982" s="4"/>
    </row>
    <row r="983" ht="12.75" customHeight="1">
      <c r="A983" s="24"/>
      <c r="B983" s="4"/>
      <c r="C983" s="52"/>
      <c r="D983" s="25"/>
      <c r="E983" s="25"/>
      <c r="F983" s="25"/>
      <c r="G983" s="25"/>
      <c r="H983" s="52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4"/>
      <c r="Y983" s="4"/>
      <c r="Z983" s="4"/>
    </row>
    <row r="984" ht="12.75" customHeight="1">
      <c r="A984" s="24"/>
      <c r="B984" s="4"/>
      <c r="C984" s="52"/>
      <c r="D984" s="25"/>
      <c r="E984" s="25"/>
      <c r="F984" s="25"/>
      <c r="G984" s="25"/>
      <c r="H984" s="52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4"/>
      <c r="Y984" s="4"/>
      <c r="Z984" s="4"/>
    </row>
    <row r="985" ht="12.75" customHeight="1">
      <c r="A985" s="24"/>
      <c r="B985" s="4"/>
      <c r="C985" s="52"/>
      <c r="D985" s="25"/>
      <c r="E985" s="25"/>
      <c r="F985" s="25"/>
      <c r="G985" s="25"/>
      <c r="H985" s="52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4"/>
      <c r="Y985" s="4"/>
      <c r="Z985" s="4"/>
    </row>
    <row r="986" ht="12.75" customHeight="1">
      <c r="A986" s="24"/>
      <c r="B986" s="4"/>
      <c r="C986" s="52"/>
      <c r="D986" s="25"/>
      <c r="E986" s="25"/>
      <c r="F986" s="25"/>
      <c r="G986" s="25"/>
      <c r="H986" s="52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4"/>
      <c r="Y986" s="4"/>
      <c r="Z986" s="4"/>
    </row>
    <row r="987" ht="12.75" customHeight="1">
      <c r="A987" s="24"/>
      <c r="B987" s="4"/>
      <c r="C987" s="52"/>
      <c r="D987" s="25"/>
      <c r="E987" s="25"/>
      <c r="F987" s="25"/>
      <c r="G987" s="25"/>
      <c r="H987" s="52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4"/>
      <c r="Y987" s="4"/>
      <c r="Z987" s="4"/>
    </row>
    <row r="988" ht="12.75" customHeight="1">
      <c r="A988" s="24"/>
      <c r="B988" s="4"/>
      <c r="C988" s="52"/>
      <c r="D988" s="25"/>
      <c r="E988" s="25"/>
      <c r="F988" s="25"/>
      <c r="G988" s="25"/>
      <c r="H988" s="52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4"/>
      <c r="Y988" s="4"/>
      <c r="Z988" s="4"/>
    </row>
    <row r="989" ht="12.75" customHeight="1">
      <c r="A989" s="24"/>
      <c r="B989" s="4"/>
      <c r="C989" s="52"/>
      <c r="D989" s="25"/>
      <c r="E989" s="25"/>
      <c r="F989" s="25"/>
      <c r="G989" s="25"/>
      <c r="H989" s="52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4"/>
      <c r="Y989" s="4"/>
      <c r="Z989" s="4"/>
    </row>
    <row r="990" ht="12.75" customHeight="1">
      <c r="A990" s="24"/>
      <c r="B990" s="4"/>
      <c r="C990" s="52"/>
      <c r="D990" s="25"/>
      <c r="E990" s="25"/>
      <c r="F990" s="25"/>
      <c r="G990" s="25"/>
      <c r="H990" s="52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4"/>
      <c r="Y990" s="4"/>
      <c r="Z990" s="4"/>
    </row>
    <row r="991" ht="12.75" customHeight="1">
      <c r="A991" s="24"/>
      <c r="B991" s="4"/>
      <c r="C991" s="52"/>
      <c r="D991" s="25"/>
      <c r="E991" s="25"/>
      <c r="F991" s="25"/>
      <c r="G991" s="25"/>
      <c r="H991" s="52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4"/>
      <c r="Y991" s="4"/>
      <c r="Z991" s="4"/>
    </row>
    <row r="992" ht="12.75" customHeight="1">
      <c r="A992" s="24"/>
      <c r="B992" s="4"/>
      <c r="C992" s="52"/>
      <c r="D992" s="25"/>
      <c r="E992" s="25"/>
      <c r="F992" s="25"/>
      <c r="G992" s="25"/>
      <c r="H992" s="52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4"/>
      <c r="Y992" s="4"/>
      <c r="Z992" s="4"/>
    </row>
    <row r="993" ht="12.75" customHeight="1">
      <c r="A993" s="24"/>
      <c r="B993" s="4"/>
      <c r="C993" s="52"/>
      <c r="D993" s="25"/>
      <c r="E993" s="25"/>
      <c r="F993" s="25"/>
      <c r="G993" s="25"/>
      <c r="H993" s="52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4"/>
      <c r="Y993" s="4"/>
      <c r="Z993" s="4"/>
    </row>
    <row r="994" ht="12.75" customHeight="1">
      <c r="A994" s="24"/>
      <c r="B994" s="4"/>
      <c r="C994" s="52"/>
      <c r="D994" s="25"/>
      <c r="E994" s="25"/>
      <c r="F994" s="25"/>
      <c r="G994" s="25"/>
      <c r="H994" s="52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4"/>
      <c r="Y994" s="4"/>
      <c r="Z994" s="4"/>
    </row>
    <row r="995" ht="12.75" customHeight="1">
      <c r="A995" s="24"/>
      <c r="B995" s="4"/>
      <c r="C995" s="52"/>
      <c r="D995" s="25"/>
      <c r="E995" s="25"/>
      <c r="F995" s="25"/>
      <c r="G995" s="25"/>
      <c r="H995" s="52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4"/>
      <c r="Y995" s="4"/>
      <c r="Z995" s="4"/>
    </row>
    <row r="996" ht="12.75" customHeight="1">
      <c r="A996" s="24"/>
      <c r="B996" s="4"/>
      <c r="C996" s="52"/>
      <c r="D996" s="25"/>
      <c r="E996" s="25"/>
      <c r="F996" s="25"/>
      <c r="G996" s="25"/>
      <c r="H996" s="52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4"/>
      <c r="Y996" s="4"/>
      <c r="Z996" s="4"/>
    </row>
    <row r="997" ht="12.75" customHeight="1">
      <c r="A997" s="24"/>
      <c r="B997" s="4"/>
      <c r="C997" s="52"/>
      <c r="D997" s="25"/>
      <c r="E997" s="25"/>
      <c r="F997" s="25"/>
      <c r="G997" s="25"/>
      <c r="H997" s="52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4"/>
      <c r="Y997" s="4"/>
      <c r="Z997" s="4"/>
    </row>
    <row r="998" ht="12.75" customHeight="1">
      <c r="A998" s="24"/>
      <c r="B998" s="4"/>
      <c r="C998" s="52"/>
      <c r="D998" s="25"/>
      <c r="E998" s="25"/>
      <c r="F998" s="25"/>
      <c r="G998" s="25"/>
      <c r="H998" s="52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4"/>
      <c r="Y998" s="4"/>
      <c r="Z998" s="4"/>
    </row>
    <row r="999" ht="12.75" customHeight="1">
      <c r="A999" s="24"/>
      <c r="B999" s="4"/>
      <c r="C999" s="52"/>
      <c r="D999" s="25"/>
      <c r="E999" s="25"/>
      <c r="F999" s="25"/>
      <c r="G999" s="25"/>
      <c r="H999" s="52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4"/>
      <c r="Y999" s="4"/>
      <c r="Z999" s="4"/>
    </row>
    <row r="1000" ht="12.75" customHeight="1">
      <c r="A1000" s="24"/>
      <c r="B1000" s="4"/>
      <c r="C1000" s="52"/>
      <c r="D1000" s="25"/>
      <c r="E1000" s="25"/>
      <c r="F1000" s="25"/>
      <c r="G1000" s="25"/>
      <c r="H1000" s="52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4"/>
      <c r="Y1000" s="4"/>
      <c r="Z1000" s="4"/>
    </row>
  </sheetData>
  <mergeCells count="6">
    <mergeCell ref="A1:A2"/>
    <mergeCell ref="B1:B2"/>
    <mergeCell ref="D1:H1"/>
    <mergeCell ref="I1:M1"/>
    <mergeCell ref="N1:R1"/>
    <mergeCell ref="S1:W1"/>
  </mergeCell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9.71"/>
    <col customWidth="1" min="2" max="2" width="39.57"/>
    <col customWidth="1" min="3" max="3" width="12.14"/>
    <col customWidth="1" min="4" max="18" width="10.29"/>
    <col customWidth="1" min="19" max="26" width="8.71"/>
  </cols>
  <sheetData>
    <row r="1" ht="12.75" customHeight="1">
      <c r="A1" s="1" t="s">
        <v>0</v>
      </c>
      <c r="B1" s="2" t="s">
        <v>1</v>
      </c>
      <c r="C1" s="31" t="s">
        <v>2</v>
      </c>
      <c r="D1" s="32" t="s">
        <v>311</v>
      </c>
      <c r="E1" s="33"/>
      <c r="F1" s="33"/>
      <c r="G1" s="33"/>
      <c r="H1" s="34"/>
      <c r="I1" s="32" t="s">
        <v>336</v>
      </c>
      <c r="J1" s="33"/>
      <c r="K1" s="33"/>
      <c r="L1" s="33"/>
      <c r="M1" s="34"/>
      <c r="N1" s="32" t="s">
        <v>337</v>
      </c>
      <c r="O1" s="33"/>
      <c r="P1" s="33"/>
      <c r="Q1" s="33"/>
      <c r="R1" s="3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B2" s="5"/>
      <c r="C2" s="3" t="s">
        <v>3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310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310</v>
      </c>
      <c r="N2" s="3" t="s">
        <v>320</v>
      </c>
      <c r="O2" s="3" t="s">
        <v>321</v>
      </c>
      <c r="P2" s="3" t="s">
        <v>322</v>
      </c>
      <c r="Q2" s="3" t="s">
        <v>323</v>
      </c>
      <c r="R2" s="3" t="s">
        <v>310</v>
      </c>
      <c r="S2" s="4"/>
      <c r="T2" s="4"/>
      <c r="U2" s="4"/>
      <c r="V2" s="4"/>
      <c r="W2" s="4"/>
      <c r="X2" s="4"/>
      <c r="Y2" s="4"/>
      <c r="Z2" s="4"/>
    </row>
    <row r="3" ht="12.75" customHeight="1">
      <c r="A3" s="6" t="s">
        <v>4</v>
      </c>
      <c r="B3" s="7" t="s">
        <v>5</v>
      </c>
      <c r="C3" s="8" t="str">
        <f t="shared" ref="C3:R3" si="1">+C4+C74+C108+C158+C190</f>
        <v>#REF!</v>
      </c>
      <c r="D3" s="8">
        <f t="shared" si="1"/>
        <v>10.86195</v>
      </c>
      <c r="E3" s="8">
        <f t="shared" si="1"/>
        <v>55.08445</v>
      </c>
      <c r="F3" s="8">
        <f t="shared" si="1"/>
        <v>51.90495</v>
      </c>
      <c r="G3" s="8">
        <f t="shared" si="1"/>
        <v>44.31095</v>
      </c>
      <c r="H3" s="8" t="str">
        <f t="shared" si="1"/>
        <v>#REF!</v>
      </c>
      <c r="I3" s="8">
        <f t="shared" si="1"/>
        <v>0.1875</v>
      </c>
      <c r="J3" s="8">
        <f t="shared" si="1"/>
        <v>14.35325</v>
      </c>
      <c r="K3" s="8">
        <f t="shared" si="1"/>
        <v>1.237375</v>
      </c>
      <c r="L3" s="8">
        <f t="shared" si="1"/>
        <v>1.007375</v>
      </c>
      <c r="M3" s="8">
        <f t="shared" si="1"/>
        <v>16.7855</v>
      </c>
      <c r="N3" s="8">
        <f t="shared" si="1"/>
        <v>0.1725</v>
      </c>
      <c r="O3" s="8">
        <f t="shared" si="1"/>
        <v>4.54625</v>
      </c>
      <c r="P3" s="8">
        <f t="shared" si="1"/>
        <v>0.613375</v>
      </c>
      <c r="Q3" s="8">
        <f t="shared" si="1"/>
        <v>0.383375</v>
      </c>
      <c r="R3" s="8">
        <f t="shared" si="1"/>
        <v>5.7155</v>
      </c>
      <c r="S3" s="4"/>
      <c r="T3" s="4"/>
      <c r="U3" s="4"/>
      <c r="V3" s="4"/>
      <c r="W3" s="4"/>
      <c r="X3" s="4"/>
      <c r="Y3" s="4"/>
      <c r="Z3" s="4"/>
    </row>
    <row r="4" ht="12.75" customHeight="1">
      <c r="A4" s="9" t="s">
        <v>6</v>
      </c>
      <c r="B4" s="10" t="s">
        <v>7</v>
      </c>
      <c r="C4" s="11">
        <f t="shared" ref="C4:R4" si="2">C5+C24+C27+C39+C43+C51+C62+C73</f>
        <v>146.5354</v>
      </c>
      <c r="D4" s="11">
        <f t="shared" si="2"/>
        <v>6.52585</v>
      </c>
      <c r="E4" s="11">
        <f t="shared" si="2"/>
        <v>44.98385</v>
      </c>
      <c r="F4" s="11">
        <f t="shared" si="2"/>
        <v>38.94085</v>
      </c>
      <c r="G4" s="11">
        <f t="shared" si="2"/>
        <v>35.15685</v>
      </c>
      <c r="H4" s="11">
        <f t="shared" si="2"/>
        <v>125.6074</v>
      </c>
      <c r="I4" s="11">
        <f t="shared" si="2"/>
        <v>0.0975</v>
      </c>
      <c r="J4" s="11">
        <f t="shared" si="2"/>
        <v>14.04225</v>
      </c>
      <c r="K4" s="11">
        <f t="shared" si="2"/>
        <v>0.897375</v>
      </c>
      <c r="L4" s="11">
        <f t="shared" si="2"/>
        <v>0.897375</v>
      </c>
      <c r="M4" s="11">
        <f t="shared" si="2"/>
        <v>15.9345</v>
      </c>
      <c r="N4" s="11">
        <f t="shared" si="2"/>
        <v>0.0825</v>
      </c>
      <c r="O4" s="11">
        <f t="shared" si="2"/>
        <v>4.36425</v>
      </c>
      <c r="P4" s="11">
        <f t="shared" si="2"/>
        <v>0.273375</v>
      </c>
      <c r="Q4" s="11">
        <f t="shared" si="2"/>
        <v>0.273375</v>
      </c>
      <c r="R4" s="11">
        <f t="shared" si="2"/>
        <v>4.9935</v>
      </c>
      <c r="S4" s="4"/>
      <c r="T4" s="4"/>
      <c r="U4" s="4"/>
      <c r="V4" s="4"/>
      <c r="W4" s="4"/>
      <c r="X4" s="4"/>
      <c r="Y4" s="4"/>
      <c r="Z4" s="4"/>
    </row>
    <row r="5" ht="12.75" customHeight="1">
      <c r="A5" s="12" t="s">
        <v>8</v>
      </c>
      <c r="B5" s="13" t="s">
        <v>9</v>
      </c>
      <c r="C5" s="14">
        <f t="shared" ref="C5:R5" si="3">SUM(C6:C23)</f>
        <v>112.262</v>
      </c>
      <c r="D5" s="14">
        <f t="shared" si="3"/>
        <v>2.14</v>
      </c>
      <c r="E5" s="14">
        <f t="shared" si="3"/>
        <v>35.782</v>
      </c>
      <c r="F5" s="14">
        <f t="shared" si="3"/>
        <v>28.73</v>
      </c>
      <c r="G5" s="14">
        <f t="shared" si="3"/>
        <v>28.73</v>
      </c>
      <c r="H5" s="14">
        <f t="shared" si="3"/>
        <v>95.382</v>
      </c>
      <c r="I5" s="14">
        <f t="shared" si="3"/>
        <v>0</v>
      </c>
      <c r="J5" s="14">
        <f t="shared" si="3"/>
        <v>12.66</v>
      </c>
      <c r="K5" s="14">
        <f t="shared" si="3"/>
        <v>0</v>
      </c>
      <c r="L5" s="14">
        <f t="shared" si="3"/>
        <v>0</v>
      </c>
      <c r="M5" s="14">
        <f t="shared" si="3"/>
        <v>12.66</v>
      </c>
      <c r="N5" s="14">
        <f t="shared" si="3"/>
        <v>0</v>
      </c>
      <c r="O5" s="14">
        <f t="shared" si="3"/>
        <v>4.22</v>
      </c>
      <c r="P5" s="14">
        <f t="shared" si="3"/>
        <v>0</v>
      </c>
      <c r="Q5" s="14">
        <f t="shared" si="3"/>
        <v>0</v>
      </c>
      <c r="R5" s="14">
        <f t="shared" si="3"/>
        <v>4.22</v>
      </c>
      <c r="S5" s="4"/>
      <c r="T5" s="4"/>
      <c r="U5" s="4"/>
      <c r="V5" s="4"/>
      <c r="W5" s="4"/>
      <c r="X5" s="4"/>
      <c r="Y5" s="4"/>
      <c r="Z5" s="4"/>
    </row>
    <row r="6" ht="12.75" customHeight="1">
      <c r="A6" s="15" t="s">
        <v>10</v>
      </c>
      <c r="B6" s="16" t="s">
        <v>11</v>
      </c>
      <c r="C6" s="35">
        <f t="shared" ref="C6:C23" si="4">H6+M6+R6</f>
        <v>3.34</v>
      </c>
      <c r="D6" s="17"/>
      <c r="E6" s="19">
        <v>1.68</v>
      </c>
      <c r="F6" s="19">
        <v>0.83</v>
      </c>
      <c r="G6" s="19">
        <v>0.83</v>
      </c>
      <c r="H6" s="36">
        <f t="shared" ref="H6:H23" si="5">SUM(D6:G6)</f>
        <v>3.34</v>
      </c>
      <c r="I6" s="17"/>
      <c r="J6" s="17"/>
      <c r="K6" s="17"/>
      <c r="L6" s="17"/>
      <c r="M6" s="36">
        <f t="shared" ref="M6:M23" si="6">SUM(I6:L6)</f>
        <v>0</v>
      </c>
      <c r="N6" s="17"/>
      <c r="O6" s="17"/>
      <c r="P6" s="17"/>
      <c r="Q6" s="17"/>
      <c r="R6" s="36">
        <f t="shared" ref="R6:R23" si="7">SUM(N6:Q6)</f>
        <v>0</v>
      </c>
      <c r="S6" s="4"/>
      <c r="T6" s="4"/>
      <c r="U6" s="4"/>
      <c r="V6" s="4"/>
      <c r="W6" s="4"/>
      <c r="X6" s="4"/>
      <c r="Y6" s="4"/>
      <c r="Z6" s="4"/>
    </row>
    <row r="7" ht="12.75" customHeight="1">
      <c r="A7" s="15" t="s">
        <v>12</v>
      </c>
      <c r="B7" s="16" t="s">
        <v>13</v>
      </c>
      <c r="C7" s="35">
        <f t="shared" si="4"/>
        <v>0</v>
      </c>
      <c r="D7" s="17"/>
      <c r="E7" s="17"/>
      <c r="F7" s="17"/>
      <c r="G7" s="17"/>
      <c r="H7" s="36">
        <f t="shared" si="5"/>
        <v>0</v>
      </c>
      <c r="I7" s="17"/>
      <c r="J7" s="17"/>
      <c r="K7" s="17"/>
      <c r="L7" s="17"/>
      <c r="M7" s="36">
        <f t="shared" si="6"/>
        <v>0</v>
      </c>
      <c r="N7" s="17"/>
      <c r="O7" s="17"/>
      <c r="P7" s="17"/>
      <c r="Q7" s="17"/>
      <c r="R7" s="36">
        <f t="shared" si="7"/>
        <v>0</v>
      </c>
      <c r="S7" s="4"/>
      <c r="T7" s="4"/>
      <c r="U7" s="4"/>
      <c r="V7" s="4"/>
      <c r="W7" s="4"/>
      <c r="X7" s="4"/>
      <c r="Y7" s="4"/>
      <c r="Z7" s="4"/>
    </row>
    <row r="8" ht="12.75" customHeight="1">
      <c r="A8" s="15" t="s">
        <v>14</v>
      </c>
      <c r="B8" s="16" t="s">
        <v>15</v>
      </c>
      <c r="C8" s="35">
        <f t="shared" si="4"/>
        <v>16.941</v>
      </c>
      <c r="D8" s="17"/>
      <c r="E8" s="19">
        <v>5.647</v>
      </c>
      <c r="F8" s="19">
        <v>5.647</v>
      </c>
      <c r="G8" s="19">
        <v>5.647</v>
      </c>
      <c r="H8" s="36">
        <f t="shared" si="5"/>
        <v>16.941</v>
      </c>
      <c r="I8" s="17"/>
      <c r="J8" s="17"/>
      <c r="K8" s="17"/>
      <c r="L8" s="17"/>
      <c r="M8" s="36">
        <f t="shared" si="6"/>
        <v>0</v>
      </c>
      <c r="N8" s="17"/>
      <c r="O8" s="17"/>
      <c r="P8" s="17"/>
      <c r="Q8" s="17"/>
      <c r="R8" s="36">
        <f t="shared" si="7"/>
        <v>0</v>
      </c>
      <c r="S8" s="4"/>
      <c r="T8" s="4"/>
      <c r="U8" s="4"/>
      <c r="V8" s="4"/>
      <c r="W8" s="4"/>
      <c r="X8" s="4"/>
      <c r="Y8" s="4"/>
      <c r="Z8" s="4"/>
    </row>
    <row r="9" ht="12.75" customHeight="1">
      <c r="A9" s="15" t="s">
        <v>16</v>
      </c>
      <c r="B9" s="16" t="s">
        <v>17</v>
      </c>
      <c r="C9" s="35">
        <f t="shared" si="4"/>
        <v>42.084</v>
      </c>
      <c r="D9" s="17"/>
      <c r="E9" s="19">
        <v>14.028</v>
      </c>
      <c r="F9" s="19">
        <v>14.028</v>
      </c>
      <c r="G9" s="19">
        <v>14.028</v>
      </c>
      <c r="H9" s="36">
        <f t="shared" si="5"/>
        <v>42.084</v>
      </c>
      <c r="I9" s="17"/>
      <c r="J9" s="17"/>
      <c r="K9" s="17"/>
      <c r="L9" s="17"/>
      <c r="M9" s="36">
        <f t="shared" si="6"/>
        <v>0</v>
      </c>
      <c r="N9" s="17"/>
      <c r="O9" s="17"/>
      <c r="P9" s="17"/>
      <c r="Q9" s="17"/>
      <c r="R9" s="36">
        <f t="shared" si="7"/>
        <v>0</v>
      </c>
      <c r="S9" s="4"/>
      <c r="T9" s="4"/>
      <c r="U9" s="4"/>
      <c r="V9" s="4"/>
      <c r="W9" s="4"/>
      <c r="X9" s="4"/>
      <c r="Y9" s="4"/>
      <c r="Z9" s="4"/>
    </row>
    <row r="10" ht="12.75" customHeight="1">
      <c r="A10" s="15" t="s">
        <v>18</v>
      </c>
      <c r="B10" s="16" t="s">
        <v>19</v>
      </c>
      <c r="C10" s="35">
        <f t="shared" si="4"/>
        <v>22.671</v>
      </c>
      <c r="D10" s="17"/>
      <c r="E10" s="37">
        <v>7.557</v>
      </c>
      <c r="F10" s="37">
        <v>7.557</v>
      </c>
      <c r="G10" s="37">
        <v>7.557</v>
      </c>
      <c r="H10" s="36">
        <f t="shared" si="5"/>
        <v>22.671</v>
      </c>
      <c r="I10" s="17"/>
      <c r="J10" s="17"/>
      <c r="K10" s="17"/>
      <c r="L10" s="17"/>
      <c r="M10" s="36">
        <f t="shared" si="6"/>
        <v>0</v>
      </c>
      <c r="N10" s="17"/>
      <c r="O10" s="17"/>
      <c r="P10" s="17"/>
      <c r="Q10" s="17"/>
      <c r="R10" s="36">
        <f t="shared" si="7"/>
        <v>0</v>
      </c>
      <c r="S10" s="4"/>
      <c r="T10" s="4"/>
      <c r="U10" s="4"/>
      <c r="V10" s="4"/>
      <c r="W10" s="4"/>
      <c r="X10" s="4"/>
      <c r="Y10" s="4"/>
      <c r="Z10" s="4"/>
    </row>
    <row r="11" ht="12.75" customHeight="1">
      <c r="A11" s="15" t="s">
        <v>20</v>
      </c>
      <c r="B11" s="16" t="s">
        <v>21</v>
      </c>
      <c r="C11" s="35">
        <f t="shared" si="4"/>
        <v>1.905</v>
      </c>
      <c r="D11" s="19"/>
      <c r="E11" s="19">
        <v>0.635</v>
      </c>
      <c r="F11" s="19">
        <v>0.635</v>
      </c>
      <c r="G11" s="19">
        <v>0.635</v>
      </c>
      <c r="H11" s="36">
        <f t="shared" si="5"/>
        <v>1.905</v>
      </c>
      <c r="I11" s="17"/>
      <c r="J11" s="17"/>
      <c r="K11" s="17"/>
      <c r="L11" s="17"/>
      <c r="M11" s="36">
        <f t="shared" si="6"/>
        <v>0</v>
      </c>
      <c r="N11" s="17"/>
      <c r="O11" s="17"/>
      <c r="P11" s="17"/>
      <c r="Q11" s="17"/>
      <c r="R11" s="36">
        <f t="shared" si="7"/>
        <v>0</v>
      </c>
      <c r="S11" s="4"/>
      <c r="T11" s="4"/>
      <c r="U11" s="4"/>
      <c r="V11" s="4"/>
      <c r="W11" s="4"/>
      <c r="X11" s="4"/>
      <c r="Y11" s="4"/>
      <c r="Z11" s="4"/>
    </row>
    <row r="12" ht="12.75" customHeight="1">
      <c r="A12" s="15" t="s">
        <v>22</v>
      </c>
      <c r="B12" s="16" t="s">
        <v>23</v>
      </c>
      <c r="C12" s="35">
        <f t="shared" si="4"/>
        <v>0.112</v>
      </c>
      <c r="D12" s="17"/>
      <c r="E12" s="19">
        <v>0.112</v>
      </c>
      <c r="F12" s="17"/>
      <c r="G12" s="17"/>
      <c r="H12" s="36">
        <f t="shared" si="5"/>
        <v>0.112</v>
      </c>
      <c r="I12" s="17"/>
      <c r="J12" s="17"/>
      <c r="K12" s="17"/>
      <c r="L12" s="17"/>
      <c r="M12" s="36">
        <f t="shared" si="6"/>
        <v>0</v>
      </c>
      <c r="N12" s="17"/>
      <c r="O12" s="17"/>
      <c r="P12" s="17"/>
      <c r="Q12" s="17"/>
      <c r="R12" s="36">
        <f t="shared" si="7"/>
        <v>0</v>
      </c>
      <c r="S12" s="4"/>
      <c r="T12" s="4"/>
      <c r="U12" s="4"/>
      <c r="V12" s="4"/>
      <c r="W12" s="4"/>
      <c r="X12" s="4"/>
      <c r="Y12" s="4"/>
      <c r="Z12" s="4"/>
    </row>
    <row r="13" ht="12.75" customHeight="1">
      <c r="A13" s="15" t="s">
        <v>24</v>
      </c>
      <c r="B13" s="16" t="s">
        <v>25</v>
      </c>
      <c r="C13" s="35">
        <f t="shared" si="4"/>
        <v>0</v>
      </c>
      <c r="D13" s="17"/>
      <c r="E13" s="17"/>
      <c r="F13" s="17"/>
      <c r="G13" s="17"/>
      <c r="H13" s="36">
        <f t="shared" si="5"/>
        <v>0</v>
      </c>
      <c r="I13" s="17"/>
      <c r="J13" s="17"/>
      <c r="K13" s="17"/>
      <c r="L13" s="17"/>
      <c r="M13" s="36">
        <f t="shared" si="6"/>
        <v>0</v>
      </c>
      <c r="N13" s="17"/>
      <c r="O13" s="17"/>
      <c r="P13" s="17"/>
      <c r="Q13" s="17"/>
      <c r="R13" s="36">
        <f t="shared" si="7"/>
        <v>0</v>
      </c>
      <c r="S13" s="4"/>
      <c r="T13" s="4"/>
      <c r="U13" s="4"/>
      <c r="V13" s="4"/>
      <c r="W13" s="4"/>
      <c r="X13" s="4"/>
      <c r="Y13" s="4"/>
      <c r="Z13" s="4"/>
    </row>
    <row r="14" ht="12.75" customHeight="1">
      <c r="A14" s="15" t="s">
        <v>26</v>
      </c>
      <c r="B14" s="16" t="s">
        <v>27</v>
      </c>
      <c r="C14" s="35">
        <f t="shared" si="4"/>
        <v>0.099</v>
      </c>
      <c r="D14" s="17"/>
      <c r="E14" s="19">
        <v>0.033</v>
      </c>
      <c r="F14" s="19">
        <v>0.033</v>
      </c>
      <c r="G14" s="19">
        <v>0.033</v>
      </c>
      <c r="H14" s="36">
        <f t="shared" si="5"/>
        <v>0.099</v>
      </c>
      <c r="I14" s="17"/>
      <c r="J14" s="17"/>
      <c r="K14" s="17"/>
      <c r="L14" s="17"/>
      <c r="M14" s="36">
        <f t="shared" si="6"/>
        <v>0</v>
      </c>
      <c r="N14" s="17"/>
      <c r="O14" s="17"/>
      <c r="P14" s="17"/>
      <c r="Q14" s="17"/>
      <c r="R14" s="36">
        <f t="shared" si="7"/>
        <v>0</v>
      </c>
      <c r="S14" s="4"/>
      <c r="T14" s="4"/>
      <c r="U14" s="4"/>
      <c r="V14" s="4"/>
      <c r="W14" s="4"/>
      <c r="X14" s="4"/>
      <c r="Y14" s="4"/>
      <c r="Z14" s="4"/>
    </row>
    <row r="15" ht="12.75" customHeight="1">
      <c r="A15" s="15" t="s">
        <v>28</v>
      </c>
      <c r="B15" s="16" t="s">
        <v>29</v>
      </c>
      <c r="C15" s="35">
        <f t="shared" si="4"/>
        <v>0.81</v>
      </c>
      <c r="D15" s="17"/>
      <c r="E15" s="19">
        <v>0.81</v>
      </c>
      <c r="F15" s="17"/>
      <c r="G15" s="17"/>
      <c r="H15" s="36">
        <f t="shared" si="5"/>
        <v>0.81</v>
      </c>
      <c r="I15" s="17"/>
      <c r="J15" s="17"/>
      <c r="K15" s="17"/>
      <c r="L15" s="17"/>
      <c r="M15" s="36">
        <f t="shared" si="6"/>
        <v>0</v>
      </c>
      <c r="N15" s="17"/>
      <c r="O15" s="17"/>
      <c r="P15" s="17"/>
      <c r="Q15" s="17"/>
      <c r="R15" s="36">
        <f t="shared" si="7"/>
        <v>0</v>
      </c>
      <c r="S15" s="4"/>
      <c r="T15" s="4"/>
      <c r="U15" s="4"/>
      <c r="V15" s="4"/>
      <c r="W15" s="4"/>
      <c r="X15" s="4"/>
      <c r="Y15" s="4"/>
      <c r="Z15" s="4"/>
    </row>
    <row r="16" ht="12.75" customHeight="1">
      <c r="A16" s="15" t="s">
        <v>30</v>
      </c>
      <c r="B16" s="16" t="s">
        <v>31</v>
      </c>
      <c r="C16" s="35">
        <f t="shared" si="4"/>
        <v>0</v>
      </c>
      <c r="D16" s="17"/>
      <c r="E16" s="17"/>
      <c r="F16" s="17"/>
      <c r="G16" s="17"/>
      <c r="H16" s="36">
        <f t="shared" si="5"/>
        <v>0</v>
      </c>
      <c r="I16" s="17"/>
      <c r="J16" s="17"/>
      <c r="K16" s="17"/>
      <c r="L16" s="17"/>
      <c r="M16" s="36">
        <f t="shared" si="6"/>
        <v>0</v>
      </c>
      <c r="N16" s="17"/>
      <c r="O16" s="17"/>
      <c r="P16" s="17"/>
      <c r="Q16" s="17"/>
      <c r="R16" s="36">
        <f t="shared" si="7"/>
        <v>0</v>
      </c>
      <c r="S16" s="4"/>
      <c r="T16" s="4"/>
      <c r="U16" s="4"/>
      <c r="V16" s="4"/>
      <c r="W16" s="4"/>
      <c r="X16" s="4"/>
      <c r="Y16" s="4"/>
      <c r="Z16" s="4"/>
    </row>
    <row r="17" ht="12.75" customHeight="1">
      <c r="A17" s="15" t="s">
        <v>32</v>
      </c>
      <c r="B17" s="16" t="s">
        <v>33</v>
      </c>
      <c r="C17" s="35">
        <f t="shared" si="4"/>
        <v>5.28</v>
      </c>
      <c r="D17" s="17"/>
      <c r="E17" s="19">
        <v>5.28</v>
      </c>
      <c r="F17" s="17"/>
      <c r="G17" s="17"/>
      <c r="H17" s="36">
        <f t="shared" si="5"/>
        <v>5.28</v>
      </c>
      <c r="I17" s="17"/>
      <c r="J17" s="17"/>
      <c r="K17" s="17"/>
      <c r="L17" s="17"/>
      <c r="M17" s="36">
        <f t="shared" si="6"/>
        <v>0</v>
      </c>
      <c r="N17" s="17"/>
      <c r="O17" s="17"/>
      <c r="P17" s="17"/>
      <c r="Q17" s="17"/>
      <c r="R17" s="36">
        <f t="shared" si="7"/>
        <v>0</v>
      </c>
      <c r="S17" s="4"/>
      <c r="T17" s="4"/>
      <c r="U17" s="4"/>
      <c r="V17" s="4"/>
      <c r="W17" s="4"/>
      <c r="X17" s="4"/>
      <c r="Y17" s="4"/>
      <c r="Z17" s="4"/>
    </row>
    <row r="18" ht="12.75" customHeight="1">
      <c r="A18" s="15" t="s">
        <v>34</v>
      </c>
      <c r="B18" s="16" t="s">
        <v>35</v>
      </c>
      <c r="C18" s="35">
        <f t="shared" si="4"/>
        <v>0</v>
      </c>
      <c r="D18" s="17"/>
      <c r="E18" s="17"/>
      <c r="F18" s="17"/>
      <c r="G18" s="17"/>
      <c r="H18" s="36">
        <f t="shared" si="5"/>
        <v>0</v>
      </c>
      <c r="I18" s="17"/>
      <c r="J18" s="17"/>
      <c r="K18" s="17"/>
      <c r="L18" s="17"/>
      <c r="M18" s="36">
        <f t="shared" si="6"/>
        <v>0</v>
      </c>
      <c r="N18" s="17"/>
      <c r="O18" s="17"/>
      <c r="P18" s="17"/>
      <c r="Q18" s="17"/>
      <c r="R18" s="36">
        <f t="shared" si="7"/>
        <v>0</v>
      </c>
      <c r="S18" s="4"/>
      <c r="T18" s="4"/>
      <c r="U18" s="4"/>
      <c r="V18" s="4"/>
      <c r="W18" s="4"/>
      <c r="X18" s="4"/>
      <c r="Y18" s="4"/>
      <c r="Z18" s="4"/>
    </row>
    <row r="19" ht="12.75" customHeight="1">
      <c r="A19" s="15" t="s">
        <v>36</v>
      </c>
      <c r="B19" s="16" t="s">
        <v>37</v>
      </c>
      <c r="C19" s="35">
        <f t="shared" si="4"/>
        <v>0</v>
      </c>
      <c r="D19" s="17"/>
      <c r="E19" s="17"/>
      <c r="F19" s="17"/>
      <c r="G19" s="17"/>
      <c r="H19" s="36">
        <f t="shared" si="5"/>
        <v>0</v>
      </c>
      <c r="I19" s="17"/>
      <c r="J19" s="17"/>
      <c r="K19" s="17"/>
      <c r="L19" s="17"/>
      <c r="M19" s="36">
        <f t="shared" si="6"/>
        <v>0</v>
      </c>
      <c r="N19" s="17"/>
      <c r="O19" s="17"/>
      <c r="P19" s="17"/>
      <c r="Q19" s="17"/>
      <c r="R19" s="36">
        <f t="shared" si="7"/>
        <v>0</v>
      </c>
      <c r="S19" s="4"/>
      <c r="T19" s="4"/>
      <c r="U19" s="4"/>
      <c r="V19" s="4"/>
      <c r="W19" s="4"/>
      <c r="X19" s="4"/>
      <c r="Y19" s="4"/>
      <c r="Z19" s="4"/>
    </row>
    <row r="20" ht="12.75" customHeight="1">
      <c r="A20" s="15" t="s">
        <v>38</v>
      </c>
      <c r="B20" s="16" t="s">
        <v>39</v>
      </c>
      <c r="C20" s="35">
        <f t="shared" si="4"/>
        <v>0</v>
      </c>
      <c r="D20" s="17"/>
      <c r="E20" s="17"/>
      <c r="F20" s="17"/>
      <c r="G20" s="17"/>
      <c r="H20" s="36">
        <f t="shared" si="5"/>
        <v>0</v>
      </c>
      <c r="I20" s="17"/>
      <c r="J20" s="17"/>
      <c r="K20" s="17"/>
      <c r="L20" s="17"/>
      <c r="M20" s="36">
        <f t="shared" si="6"/>
        <v>0</v>
      </c>
      <c r="N20" s="17"/>
      <c r="O20" s="17"/>
      <c r="P20" s="17"/>
      <c r="Q20" s="17"/>
      <c r="R20" s="36">
        <f t="shared" si="7"/>
        <v>0</v>
      </c>
      <c r="S20" s="4"/>
      <c r="T20" s="4"/>
      <c r="U20" s="4"/>
      <c r="V20" s="4"/>
      <c r="W20" s="4"/>
      <c r="X20" s="4"/>
      <c r="Y20" s="4"/>
      <c r="Z20" s="4"/>
    </row>
    <row r="21" ht="12.75" customHeight="1">
      <c r="A21" s="15" t="s">
        <v>40</v>
      </c>
      <c r="B21" s="16" t="s">
        <v>41</v>
      </c>
      <c r="C21" s="35">
        <f t="shared" si="4"/>
        <v>2.14</v>
      </c>
      <c r="D21" s="19">
        <v>2.14</v>
      </c>
      <c r="E21" s="17"/>
      <c r="F21" s="17"/>
      <c r="G21" s="17"/>
      <c r="H21" s="36">
        <f t="shared" si="5"/>
        <v>2.14</v>
      </c>
      <c r="I21" s="17"/>
      <c r="J21" s="17"/>
      <c r="K21" s="17"/>
      <c r="L21" s="17"/>
      <c r="M21" s="36">
        <f t="shared" si="6"/>
        <v>0</v>
      </c>
      <c r="N21" s="17"/>
      <c r="O21" s="17"/>
      <c r="P21" s="17"/>
      <c r="Q21" s="17"/>
      <c r="R21" s="36">
        <f t="shared" si="7"/>
        <v>0</v>
      </c>
      <c r="S21" s="4"/>
      <c r="T21" s="4"/>
      <c r="U21" s="4"/>
      <c r="V21" s="4"/>
      <c r="W21" s="4"/>
      <c r="X21" s="4"/>
      <c r="Y21" s="4"/>
      <c r="Z21" s="4"/>
    </row>
    <row r="22" ht="12.75" customHeight="1">
      <c r="A22" s="15" t="s">
        <v>42</v>
      </c>
      <c r="B22" s="16" t="s">
        <v>43</v>
      </c>
      <c r="C22" s="35">
        <f t="shared" si="4"/>
        <v>0</v>
      </c>
      <c r="D22" s="17"/>
      <c r="E22" s="17"/>
      <c r="F22" s="17"/>
      <c r="G22" s="17"/>
      <c r="H22" s="36">
        <f t="shared" si="5"/>
        <v>0</v>
      </c>
      <c r="I22" s="17"/>
      <c r="J22" s="17"/>
      <c r="K22" s="17"/>
      <c r="L22" s="17"/>
      <c r="M22" s="36">
        <f t="shared" si="6"/>
        <v>0</v>
      </c>
      <c r="N22" s="17"/>
      <c r="O22" s="17"/>
      <c r="P22" s="17"/>
      <c r="Q22" s="17"/>
      <c r="R22" s="36">
        <f t="shared" si="7"/>
        <v>0</v>
      </c>
      <c r="S22" s="4"/>
      <c r="T22" s="4"/>
      <c r="U22" s="4"/>
      <c r="V22" s="4"/>
      <c r="W22" s="4"/>
      <c r="X22" s="4"/>
      <c r="Y22" s="4"/>
      <c r="Z22" s="4"/>
    </row>
    <row r="23" ht="12.75" customHeight="1">
      <c r="A23" s="15" t="s">
        <v>44</v>
      </c>
      <c r="B23" s="16" t="s">
        <v>45</v>
      </c>
      <c r="C23" s="35">
        <f t="shared" si="4"/>
        <v>16.88</v>
      </c>
      <c r="D23" s="17"/>
      <c r="E23" s="17"/>
      <c r="F23" s="17"/>
      <c r="G23" s="17"/>
      <c r="H23" s="36">
        <f t="shared" si="5"/>
        <v>0</v>
      </c>
      <c r="I23" s="17"/>
      <c r="J23" s="19">
        <v>12.66</v>
      </c>
      <c r="K23" s="17"/>
      <c r="L23" s="17"/>
      <c r="M23" s="36">
        <f t="shared" si="6"/>
        <v>12.66</v>
      </c>
      <c r="N23" s="17"/>
      <c r="O23" s="19">
        <v>4.22</v>
      </c>
      <c r="P23" s="17"/>
      <c r="Q23" s="17"/>
      <c r="R23" s="36">
        <f t="shared" si="7"/>
        <v>4.22</v>
      </c>
      <c r="S23" s="4"/>
      <c r="T23" s="4"/>
      <c r="U23" s="4"/>
      <c r="V23" s="4"/>
      <c r="W23" s="4"/>
      <c r="X23" s="4"/>
      <c r="Y23" s="4"/>
      <c r="Z23" s="4"/>
    </row>
    <row r="24" ht="12.75" customHeight="1">
      <c r="A24" s="12" t="s">
        <v>46</v>
      </c>
      <c r="B24" s="13" t="s">
        <v>47</v>
      </c>
      <c r="C24" s="14">
        <f t="shared" ref="C24:R24" si="8">SUM(C25:C26)</f>
        <v>0</v>
      </c>
      <c r="D24" s="14">
        <f t="shared" si="8"/>
        <v>0</v>
      </c>
      <c r="E24" s="14">
        <f t="shared" si="8"/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8"/>
        <v>0</v>
      </c>
      <c r="P24" s="14">
        <f t="shared" si="8"/>
        <v>0</v>
      </c>
      <c r="Q24" s="14">
        <f t="shared" si="8"/>
        <v>0</v>
      </c>
      <c r="R24" s="14">
        <f t="shared" si="8"/>
        <v>0</v>
      </c>
      <c r="S24" s="4"/>
      <c r="T24" s="4"/>
      <c r="U24" s="4"/>
      <c r="V24" s="4"/>
      <c r="W24" s="4"/>
      <c r="X24" s="4"/>
      <c r="Y24" s="4"/>
      <c r="Z24" s="4"/>
    </row>
    <row r="25" ht="12.75" customHeight="1">
      <c r="A25" s="15" t="s">
        <v>48</v>
      </c>
      <c r="B25" s="16" t="s">
        <v>49</v>
      </c>
      <c r="C25" s="35">
        <f t="shared" ref="C25:C26" si="9">H25+M25+R25</f>
        <v>0</v>
      </c>
      <c r="D25" s="17"/>
      <c r="E25" s="17"/>
      <c r="F25" s="17"/>
      <c r="G25" s="17"/>
      <c r="H25" s="36">
        <f t="shared" ref="H25:H26" si="10">SUM(D25:G25)</f>
        <v>0</v>
      </c>
      <c r="I25" s="17"/>
      <c r="J25" s="17"/>
      <c r="K25" s="17"/>
      <c r="L25" s="17"/>
      <c r="M25" s="36">
        <f t="shared" ref="M25:M26" si="11">SUM(I25:L25)</f>
        <v>0</v>
      </c>
      <c r="N25" s="17"/>
      <c r="O25" s="17"/>
      <c r="P25" s="17"/>
      <c r="Q25" s="17"/>
      <c r="R25" s="36">
        <f t="shared" ref="R25:R26" si="12">SUM(N25:Q25)</f>
        <v>0</v>
      </c>
      <c r="S25" s="4"/>
      <c r="T25" s="4"/>
      <c r="U25" s="4"/>
      <c r="V25" s="4"/>
      <c r="W25" s="4"/>
      <c r="X25" s="4"/>
      <c r="Y25" s="4"/>
      <c r="Z25" s="4"/>
    </row>
    <row r="26" ht="12.75" customHeight="1">
      <c r="A26" s="15" t="s">
        <v>50</v>
      </c>
      <c r="B26" s="16" t="s">
        <v>51</v>
      </c>
      <c r="C26" s="35">
        <f t="shared" si="9"/>
        <v>0</v>
      </c>
      <c r="D26" s="17"/>
      <c r="E26" s="17"/>
      <c r="F26" s="17"/>
      <c r="G26" s="17"/>
      <c r="H26" s="36">
        <f t="shared" si="10"/>
        <v>0</v>
      </c>
      <c r="I26" s="17"/>
      <c r="J26" s="17"/>
      <c r="K26" s="17"/>
      <c r="L26" s="17"/>
      <c r="M26" s="36">
        <f t="shared" si="11"/>
        <v>0</v>
      </c>
      <c r="N26" s="17"/>
      <c r="O26" s="17"/>
      <c r="P26" s="17"/>
      <c r="Q26" s="17"/>
      <c r="R26" s="36">
        <f t="shared" si="12"/>
        <v>0</v>
      </c>
      <c r="S26" s="4"/>
      <c r="T26" s="4"/>
      <c r="U26" s="4"/>
      <c r="V26" s="4"/>
      <c r="W26" s="4"/>
      <c r="X26" s="4"/>
      <c r="Y26" s="4"/>
      <c r="Z26" s="4"/>
    </row>
    <row r="27" ht="12.75" customHeight="1">
      <c r="A27" s="12" t="s">
        <v>52</v>
      </c>
      <c r="B27" s="13" t="s">
        <v>53</v>
      </c>
      <c r="C27" s="14">
        <f t="shared" ref="C27:R27" si="13">SUM(C28:C38)</f>
        <v>10.836</v>
      </c>
      <c r="D27" s="14">
        <f t="shared" si="13"/>
        <v>0</v>
      </c>
      <c r="E27" s="14">
        <f t="shared" si="13"/>
        <v>4.016</v>
      </c>
      <c r="F27" s="14">
        <f t="shared" si="13"/>
        <v>2.091</v>
      </c>
      <c r="G27" s="14">
        <f t="shared" si="13"/>
        <v>2.041</v>
      </c>
      <c r="H27" s="14">
        <f t="shared" si="13"/>
        <v>8.148</v>
      </c>
      <c r="I27" s="14">
        <f t="shared" si="13"/>
        <v>0</v>
      </c>
      <c r="J27" s="14">
        <f t="shared" si="13"/>
        <v>1.28475</v>
      </c>
      <c r="K27" s="14">
        <f t="shared" si="13"/>
        <v>0.639875</v>
      </c>
      <c r="L27" s="14">
        <f t="shared" si="13"/>
        <v>0.639875</v>
      </c>
      <c r="M27" s="14">
        <f t="shared" si="13"/>
        <v>2.5645</v>
      </c>
      <c r="N27" s="14">
        <f t="shared" si="13"/>
        <v>0</v>
      </c>
      <c r="O27" s="14">
        <f t="shared" si="13"/>
        <v>0.06175</v>
      </c>
      <c r="P27" s="14">
        <f t="shared" si="13"/>
        <v>0.030875</v>
      </c>
      <c r="Q27" s="14">
        <f t="shared" si="13"/>
        <v>0.030875</v>
      </c>
      <c r="R27" s="14">
        <f t="shared" si="13"/>
        <v>0.1235</v>
      </c>
      <c r="S27" s="4"/>
      <c r="T27" s="4"/>
      <c r="U27" s="4"/>
      <c r="V27" s="4"/>
      <c r="W27" s="4"/>
      <c r="X27" s="4"/>
      <c r="Y27" s="4"/>
      <c r="Z27" s="4"/>
    </row>
    <row r="28" ht="12.75" customHeight="1">
      <c r="A28" s="15" t="s">
        <v>54</v>
      </c>
      <c r="B28" s="16" t="s">
        <v>55</v>
      </c>
      <c r="C28" s="35">
        <f t="shared" ref="C28:C38" si="14">H28+M28+R28</f>
        <v>0</v>
      </c>
      <c r="D28" s="17"/>
      <c r="E28" s="17"/>
      <c r="F28" s="17"/>
      <c r="G28" s="17"/>
      <c r="H28" s="36">
        <f t="shared" ref="H28:H38" si="15">SUM(D28:G28)</f>
        <v>0</v>
      </c>
      <c r="I28" s="17"/>
      <c r="J28" s="17"/>
      <c r="K28" s="17"/>
      <c r="L28" s="17"/>
      <c r="M28" s="36">
        <f t="shared" ref="M28:M38" si="16">SUM(I28:L28)</f>
        <v>0</v>
      </c>
      <c r="N28" s="17"/>
      <c r="O28" s="17"/>
      <c r="P28" s="17"/>
      <c r="Q28" s="17"/>
      <c r="R28" s="36">
        <f t="shared" ref="R28:R38" si="17">SUM(N28:Q28)</f>
        <v>0</v>
      </c>
      <c r="S28" s="4"/>
      <c r="T28" s="4"/>
      <c r="U28" s="4"/>
      <c r="V28" s="4"/>
      <c r="W28" s="4"/>
      <c r="X28" s="4"/>
      <c r="Y28" s="4"/>
      <c r="Z28" s="4"/>
    </row>
    <row r="29" ht="12.75" customHeight="1">
      <c r="A29" s="15" t="s">
        <v>56</v>
      </c>
      <c r="B29" s="16" t="s">
        <v>57</v>
      </c>
      <c r="C29" s="35">
        <f t="shared" si="14"/>
        <v>0</v>
      </c>
      <c r="D29" s="17"/>
      <c r="E29" s="17"/>
      <c r="F29" s="17"/>
      <c r="G29" s="17"/>
      <c r="H29" s="36">
        <f t="shared" si="15"/>
        <v>0</v>
      </c>
      <c r="I29" s="17"/>
      <c r="J29" s="17"/>
      <c r="K29" s="17"/>
      <c r="L29" s="17"/>
      <c r="M29" s="36">
        <f t="shared" si="16"/>
        <v>0</v>
      </c>
      <c r="N29" s="17"/>
      <c r="O29" s="17"/>
      <c r="P29" s="17"/>
      <c r="Q29" s="17"/>
      <c r="R29" s="36">
        <f t="shared" si="17"/>
        <v>0</v>
      </c>
      <c r="S29" s="4"/>
      <c r="T29" s="4"/>
      <c r="U29" s="4"/>
      <c r="V29" s="4"/>
      <c r="W29" s="4"/>
      <c r="X29" s="4"/>
      <c r="Y29" s="4"/>
      <c r="Z29" s="4"/>
    </row>
    <row r="30" ht="12.75" customHeight="1">
      <c r="A30" s="15" t="s">
        <v>58</v>
      </c>
      <c r="B30" s="16" t="s">
        <v>59</v>
      </c>
      <c r="C30" s="35">
        <f t="shared" si="14"/>
        <v>0</v>
      </c>
      <c r="D30" s="17"/>
      <c r="E30" s="17"/>
      <c r="F30" s="17"/>
      <c r="G30" s="17"/>
      <c r="H30" s="36">
        <f t="shared" si="15"/>
        <v>0</v>
      </c>
      <c r="I30" s="17"/>
      <c r="J30" s="17"/>
      <c r="K30" s="17"/>
      <c r="L30" s="17"/>
      <c r="M30" s="36">
        <f t="shared" si="16"/>
        <v>0</v>
      </c>
      <c r="N30" s="17"/>
      <c r="O30" s="17"/>
      <c r="P30" s="17"/>
      <c r="Q30" s="17"/>
      <c r="R30" s="36">
        <f t="shared" si="17"/>
        <v>0</v>
      </c>
      <c r="S30" s="4"/>
      <c r="T30" s="4"/>
      <c r="U30" s="4"/>
      <c r="V30" s="4"/>
      <c r="W30" s="4"/>
      <c r="X30" s="4"/>
      <c r="Y30" s="4"/>
      <c r="Z30" s="4"/>
    </row>
    <row r="31" ht="12.75" customHeight="1">
      <c r="A31" s="15" t="s">
        <v>60</v>
      </c>
      <c r="B31" s="16" t="s">
        <v>61</v>
      </c>
      <c r="C31" s="35">
        <f t="shared" si="14"/>
        <v>3.945</v>
      </c>
      <c r="D31" s="17"/>
      <c r="E31" s="19">
        <v>0.8</v>
      </c>
      <c r="F31" s="19">
        <v>0.4</v>
      </c>
      <c r="G31" s="19">
        <v>0.4</v>
      </c>
      <c r="H31" s="36">
        <f t="shared" si="15"/>
        <v>1.6</v>
      </c>
      <c r="I31" s="17"/>
      <c r="J31" s="19">
        <v>1.175</v>
      </c>
      <c r="K31" s="19">
        <v>0.585</v>
      </c>
      <c r="L31" s="19">
        <v>0.585</v>
      </c>
      <c r="M31" s="36">
        <f t="shared" si="16"/>
        <v>2.345</v>
      </c>
      <c r="N31" s="17"/>
      <c r="O31" s="17"/>
      <c r="P31" s="17"/>
      <c r="Q31" s="17"/>
      <c r="R31" s="36">
        <f t="shared" si="17"/>
        <v>0</v>
      </c>
      <c r="S31" s="4"/>
      <c r="T31" s="4"/>
      <c r="U31" s="4"/>
      <c r="V31" s="4"/>
      <c r="W31" s="4"/>
      <c r="X31" s="4"/>
      <c r="Y31" s="4"/>
      <c r="Z31" s="4"/>
    </row>
    <row r="32" ht="12.75" customHeight="1">
      <c r="A32" s="15" t="s">
        <v>62</v>
      </c>
      <c r="B32" s="16" t="s">
        <v>63</v>
      </c>
      <c r="C32" s="35">
        <f t="shared" si="14"/>
        <v>0.541</v>
      </c>
      <c r="D32" s="17"/>
      <c r="E32" s="19">
        <v>0.066</v>
      </c>
      <c r="F32" s="19">
        <v>0.066</v>
      </c>
      <c r="G32" s="19">
        <v>0.066</v>
      </c>
      <c r="H32" s="36">
        <f t="shared" si="15"/>
        <v>0.198</v>
      </c>
      <c r="I32" s="17"/>
      <c r="J32" s="19">
        <v>0.10975</v>
      </c>
      <c r="K32" s="19">
        <v>0.054875</v>
      </c>
      <c r="L32" s="19">
        <v>0.054875</v>
      </c>
      <c r="M32" s="36">
        <f t="shared" si="16"/>
        <v>0.2195</v>
      </c>
      <c r="N32" s="17"/>
      <c r="O32" s="19">
        <v>0.06175</v>
      </c>
      <c r="P32" s="19">
        <v>0.030875</v>
      </c>
      <c r="Q32" s="19">
        <v>0.030875</v>
      </c>
      <c r="R32" s="36">
        <f t="shared" si="17"/>
        <v>0.1235</v>
      </c>
      <c r="S32" s="4"/>
      <c r="T32" s="4"/>
      <c r="U32" s="4"/>
      <c r="V32" s="4"/>
      <c r="W32" s="4"/>
      <c r="X32" s="4"/>
      <c r="Y32" s="4"/>
      <c r="Z32" s="4"/>
    </row>
    <row r="33" ht="12.75" customHeight="1">
      <c r="A33" s="15" t="s">
        <v>64</v>
      </c>
      <c r="B33" s="16" t="s">
        <v>65</v>
      </c>
      <c r="C33" s="35">
        <f t="shared" si="14"/>
        <v>0.05</v>
      </c>
      <c r="D33" s="17"/>
      <c r="E33" s="17"/>
      <c r="F33" s="19">
        <v>0.05</v>
      </c>
      <c r="G33" s="17"/>
      <c r="H33" s="36">
        <f t="shared" si="15"/>
        <v>0.05</v>
      </c>
      <c r="I33" s="17"/>
      <c r="J33" s="17"/>
      <c r="K33" s="17"/>
      <c r="L33" s="17"/>
      <c r="M33" s="36">
        <f t="shared" si="16"/>
        <v>0</v>
      </c>
      <c r="N33" s="17"/>
      <c r="O33" s="17"/>
      <c r="P33" s="17"/>
      <c r="Q33" s="17"/>
      <c r="R33" s="36">
        <f t="shared" si="17"/>
        <v>0</v>
      </c>
      <c r="S33" s="4"/>
      <c r="T33" s="4"/>
      <c r="U33" s="4"/>
      <c r="V33" s="4"/>
      <c r="W33" s="4"/>
      <c r="X33" s="4"/>
      <c r="Y33" s="4"/>
      <c r="Z33" s="4"/>
    </row>
    <row r="34" ht="12.75" customHeight="1">
      <c r="A34" s="15" t="s">
        <v>66</v>
      </c>
      <c r="B34" s="16" t="s">
        <v>67</v>
      </c>
      <c r="C34" s="35">
        <f t="shared" si="14"/>
        <v>0</v>
      </c>
      <c r="D34" s="17"/>
      <c r="E34" s="17"/>
      <c r="F34" s="17"/>
      <c r="G34" s="17"/>
      <c r="H34" s="36">
        <f t="shared" si="15"/>
        <v>0</v>
      </c>
      <c r="I34" s="17"/>
      <c r="J34" s="17"/>
      <c r="K34" s="17"/>
      <c r="L34" s="17"/>
      <c r="M34" s="36">
        <f t="shared" si="16"/>
        <v>0</v>
      </c>
      <c r="N34" s="17"/>
      <c r="O34" s="17"/>
      <c r="P34" s="17"/>
      <c r="Q34" s="17"/>
      <c r="R34" s="36">
        <f t="shared" si="17"/>
        <v>0</v>
      </c>
      <c r="S34" s="4"/>
      <c r="T34" s="4"/>
      <c r="U34" s="4"/>
      <c r="V34" s="4"/>
      <c r="W34" s="4"/>
      <c r="X34" s="4"/>
      <c r="Y34" s="4"/>
      <c r="Z34" s="4"/>
    </row>
    <row r="35" ht="12.75" customHeight="1">
      <c r="A35" s="15" t="s">
        <v>68</v>
      </c>
      <c r="B35" s="16" t="s">
        <v>17</v>
      </c>
      <c r="C35" s="35">
        <f t="shared" si="14"/>
        <v>2.1</v>
      </c>
      <c r="D35" s="17"/>
      <c r="E35" s="19">
        <v>1.05</v>
      </c>
      <c r="F35" s="19">
        <v>0.525</v>
      </c>
      <c r="G35" s="19">
        <v>0.525</v>
      </c>
      <c r="H35" s="36">
        <f t="shared" si="15"/>
        <v>2.1</v>
      </c>
      <c r="I35" s="17"/>
      <c r="J35" s="17"/>
      <c r="K35" s="17"/>
      <c r="L35" s="17"/>
      <c r="M35" s="36">
        <f t="shared" si="16"/>
        <v>0</v>
      </c>
      <c r="N35" s="17"/>
      <c r="O35" s="17"/>
      <c r="P35" s="17"/>
      <c r="Q35" s="17"/>
      <c r="R35" s="36">
        <f t="shared" si="17"/>
        <v>0</v>
      </c>
      <c r="S35" s="4"/>
      <c r="T35" s="4"/>
      <c r="U35" s="4"/>
      <c r="V35" s="4"/>
      <c r="W35" s="4"/>
      <c r="X35" s="4"/>
      <c r="Y35" s="4"/>
      <c r="Z35" s="4"/>
    </row>
    <row r="36" ht="12.75" customHeight="1">
      <c r="A36" s="15" t="s">
        <v>69</v>
      </c>
      <c r="B36" s="16" t="s">
        <v>19</v>
      </c>
      <c r="C36" s="35">
        <f t="shared" si="14"/>
        <v>4.2</v>
      </c>
      <c r="D36" s="17"/>
      <c r="E36" s="19">
        <v>2.1</v>
      </c>
      <c r="F36" s="19">
        <v>1.05</v>
      </c>
      <c r="G36" s="19">
        <v>1.05</v>
      </c>
      <c r="H36" s="36">
        <f t="shared" si="15"/>
        <v>4.2</v>
      </c>
      <c r="I36" s="17"/>
      <c r="J36" s="17"/>
      <c r="K36" s="17"/>
      <c r="L36" s="17"/>
      <c r="M36" s="36">
        <f t="shared" si="16"/>
        <v>0</v>
      </c>
      <c r="N36" s="17"/>
      <c r="O36" s="17"/>
      <c r="P36" s="17"/>
      <c r="Q36" s="17"/>
      <c r="R36" s="36">
        <f t="shared" si="17"/>
        <v>0</v>
      </c>
      <c r="S36" s="4"/>
      <c r="T36" s="4"/>
      <c r="U36" s="4"/>
      <c r="V36" s="4"/>
      <c r="W36" s="4"/>
      <c r="X36" s="4"/>
      <c r="Y36" s="4"/>
      <c r="Z36" s="4"/>
    </row>
    <row r="37" ht="12.75" customHeight="1">
      <c r="A37" s="15" t="s">
        <v>70</v>
      </c>
      <c r="B37" s="16" t="s">
        <v>71</v>
      </c>
      <c r="C37" s="35">
        <f t="shared" si="14"/>
        <v>0</v>
      </c>
      <c r="D37" s="17"/>
      <c r="E37" s="17"/>
      <c r="F37" s="17"/>
      <c r="G37" s="17"/>
      <c r="H37" s="36">
        <f t="shared" si="15"/>
        <v>0</v>
      </c>
      <c r="I37" s="17"/>
      <c r="J37" s="17"/>
      <c r="K37" s="17"/>
      <c r="L37" s="17"/>
      <c r="M37" s="36">
        <f t="shared" si="16"/>
        <v>0</v>
      </c>
      <c r="N37" s="17"/>
      <c r="O37" s="17"/>
      <c r="P37" s="17"/>
      <c r="Q37" s="17"/>
      <c r="R37" s="36">
        <f t="shared" si="17"/>
        <v>0</v>
      </c>
      <c r="S37" s="4"/>
      <c r="T37" s="4"/>
      <c r="U37" s="4"/>
      <c r="V37" s="4"/>
      <c r="W37" s="4"/>
      <c r="X37" s="4"/>
      <c r="Y37" s="4"/>
      <c r="Z37" s="4"/>
    </row>
    <row r="38" ht="12.75" customHeight="1">
      <c r="A38" s="15" t="s">
        <v>72</v>
      </c>
      <c r="B38" s="16" t="s">
        <v>45</v>
      </c>
      <c r="C38" s="35">
        <f t="shared" si="14"/>
        <v>0</v>
      </c>
      <c r="D38" s="17"/>
      <c r="E38" s="17"/>
      <c r="F38" s="17"/>
      <c r="G38" s="17"/>
      <c r="H38" s="36">
        <f t="shared" si="15"/>
        <v>0</v>
      </c>
      <c r="I38" s="17"/>
      <c r="J38" s="17"/>
      <c r="K38" s="17"/>
      <c r="L38" s="17"/>
      <c r="M38" s="36">
        <f t="shared" si="16"/>
        <v>0</v>
      </c>
      <c r="N38" s="17"/>
      <c r="O38" s="17"/>
      <c r="P38" s="17"/>
      <c r="Q38" s="17"/>
      <c r="R38" s="36">
        <f t="shared" si="17"/>
        <v>0</v>
      </c>
      <c r="S38" s="4"/>
      <c r="T38" s="4"/>
      <c r="U38" s="4"/>
      <c r="V38" s="4"/>
      <c r="W38" s="4"/>
      <c r="X38" s="4"/>
      <c r="Y38" s="4"/>
      <c r="Z38" s="4"/>
    </row>
    <row r="39" ht="12.75" customHeight="1">
      <c r="A39" s="12" t="s">
        <v>73</v>
      </c>
      <c r="B39" s="13" t="s">
        <v>74</v>
      </c>
      <c r="C39" s="14">
        <f t="shared" ref="C39:R39" si="18">SUM(C40:C42)</f>
        <v>10.9354</v>
      </c>
      <c r="D39" s="14">
        <f t="shared" si="18"/>
        <v>2.55385</v>
      </c>
      <c r="E39" s="14">
        <f t="shared" si="18"/>
        <v>2.55385</v>
      </c>
      <c r="F39" s="14">
        <f t="shared" si="18"/>
        <v>2.55385</v>
      </c>
      <c r="G39" s="14">
        <f t="shared" si="18"/>
        <v>2.55385</v>
      </c>
      <c r="H39" s="14">
        <f t="shared" si="18"/>
        <v>10.2154</v>
      </c>
      <c r="I39" s="14">
        <f t="shared" si="18"/>
        <v>0.0975</v>
      </c>
      <c r="J39" s="14">
        <f t="shared" si="18"/>
        <v>0.0975</v>
      </c>
      <c r="K39" s="14">
        <f t="shared" si="18"/>
        <v>0.0975</v>
      </c>
      <c r="L39" s="14">
        <f t="shared" si="18"/>
        <v>0.0975</v>
      </c>
      <c r="M39" s="14">
        <f t="shared" si="18"/>
        <v>0.39</v>
      </c>
      <c r="N39" s="14">
        <f t="shared" si="18"/>
        <v>0.0825</v>
      </c>
      <c r="O39" s="14">
        <f t="shared" si="18"/>
        <v>0.0825</v>
      </c>
      <c r="P39" s="14">
        <f t="shared" si="18"/>
        <v>0.0825</v>
      </c>
      <c r="Q39" s="14">
        <f t="shared" si="18"/>
        <v>0.0825</v>
      </c>
      <c r="R39" s="14">
        <f t="shared" si="18"/>
        <v>0.33</v>
      </c>
      <c r="S39" s="4"/>
      <c r="T39" s="4"/>
      <c r="U39" s="4"/>
      <c r="V39" s="4"/>
      <c r="W39" s="4"/>
      <c r="X39" s="4"/>
      <c r="Y39" s="4"/>
      <c r="Z39" s="4"/>
    </row>
    <row r="40" ht="12.75" customHeight="1">
      <c r="A40" s="15">
        <v>32.0</v>
      </c>
      <c r="B40" s="16" t="s">
        <v>75</v>
      </c>
      <c r="C40" s="35">
        <f t="shared" ref="C40:C42" si="19">H40+M40+R40</f>
        <v>10.9354</v>
      </c>
      <c r="D40" s="27">
        <v>2.55385</v>
      </c>
      <c r="E40" s="27">
        <v>2.55385</v>
      </c>
      <c r="F40" s="27">
        <v>2.55385</v>
      </c>
      <c r="G40" s="27">
        <v>2.55385</v>
      </c>
      <c r="H40" s="36">
        <f t="shared" ref="H40:H42" si="20">SUM(D40:G40)</f>
        <v>10.2154</v>
      </c>
      <c r="I40" s="27">
        <v>0.0975</v>
      </c>
      <c r="J40" s="27">
        <v>0.0975</v>
      </c>
      <c r="K40" s="27">
        <v>0.0975</v>
      </c>
      <c r="L40" s="27">
        <v>0.0975</v>
      </c>
      <c r="M40" s="36">
        <f t="shared" ref="M40:M42" si="21">SUM(I40:L40)</f>
        <v>0.39</v>
      </c>
      <c r="N40" s="27">
        <v>0.0825</v>
      </c>
      <c r="O40" s="27">
        <v>0.0825</v>
      </c>
      <c r="P40" s="27">
        <v>0.0825</v>
      </c>
      <c r="Q40" s="27">
        <v>0.0825</v>
      </c>
      <c r="R40" s="36">
        <f t="shared" ref="R40:R42" si="22">SUM(N40:Q40)</f>
        <v>0.33</v>
      </c>
      <c r="S40" s="4"/>
      <c r="T40" s="4"/>
      <c r="U40" s="4"/>
      <c r="V40" s="4"/>
      <c r="W40" s="4"/>
      <c r="X40" s="4"/>
      <c r="Y40" s="4"/>
      <c r="Z40" s="4"/>
    </row>
    <row r="41" ht="12.75" customHeight="1">
      <c r="A41" s="15">
        <v>33.0</v>
      </c>
      <c r="B41" s="16" t="s">
        <v>76</v>
      </c>
      <c r="C41" s="35">
        <f t="shared" si="19"/>
        <v>0</v>
      </c>
      <c r="D41" s="17"/>
      <c r="E41" s="17"/>
      <c r="F41" s="17"/>
      <c r="G41" s="17"/>
      <c r="H41" s="36">
        <f t="shared" si="20"/>
        <v>0</v>
      </c>
      <c r="I41" s="17"/>
      <c r="J41" s="17"/>
      <c r="K41" s="17"/>
      <c r="L41" s="17"/>
      <c r="M41" s="36">
        <f t="shared" si="21"/>
        <v>0</v>
      </c>
      <c r="N41" s="17"/>
      <c r="O41" s="17"/>
      <c r="P41" s="17"/>
      <c r="Q41" s="17"/>
      <c r="R41" s="36">
        <f t="shared" si="22"/>
        <v>0</v>
      </c>
      <c r="S41" s="4"/>
      <c r="T41" s="4"/>
      <c r="U41" s="4"/>
      <c r="V41" s="4"/>
      <c r="W41" s="4"/>
      <c r="X41" s="4"/>
      <c r="Y41" s="4"/>
      <c r="Z41" s="4"/>
    </row>
    <row r="42" ht="12.75" customHeight="1">
      <c r="A42" s="15">
        <v>34.0</v>
      </c>
      <c r="B42" s="16" t="s">
        <v>77</v>
      </c>
      <c r="C42" s="35">
        <f t="shared" si="19"/>
        <v>0</v>
      </c>
      <c r="D42" s="17"/>
      <c r="E42" s="17"/>
      <c r="F42" s="17"/>
      <c r="G42" s="17"/>
      <c r="H42" s="36">
        <f t="shared" si="20"/>
        <v>0</v>
      </c>
      <c r="I42" s="17"/>
      <c r="J42" s="17"/>
      <c r="K42" s="17"/>
      <c r="L42" s="17"/>
      <c r="M42" s="36">
        <f t="shared" si="21"/>
        <v>0</v>
      </c>
      <c r="N42" s="17"/>
      <c r="O42" s="17"/>
      <c r="P42" s="17"/>
      <c r="Q42" s="17"/>
      <c r="R42" s="36">
        <f t="shared" si="22"/>
        <v>0</v>
      </c>
      <c r="S42" s="4"/>
      <c r="T42" s="4"/>
      <c r="U42" s="4"/>
      <c r="V42" s="4"/>
      <c r="W42" s="4"/>
      <c r="X42" s="4"/>
      <c r="Y42" s="4"/>
      <c r="Z42" s="4"/>
    </row>
    <row r="43" ht="12.75" customHeight="1">
      <c r="A43" s="12" t="s">
        <v>78</v>
      </c>
      <c r="B43" s="13" t="s">
        <v>79</v>
      </c>
      <c r="C43" s="14">
        <f t="shared" ref="C43:R43" si="23">SUM(C44:C50)</f>
        <v>0</v>
      </c>
      <c r="D43" s="14">
        <f t="shared" si="23"/>
        <v>0</v>
      </c>
      <c r="E43" s="14">
        <f t="shared" si="23"/>
        <v>0</v>
      </c>
      <c r="F43" s="14">
        <f t="shared" si="23"/>
        <v>0</v>
      </c>
      <c r="G43" s="14">
        <f t="shared" si="23"/>
        <v>0</v>
      </c>
      <c r="H43" s="14">
        <f t="shared" si="23"/>
        <v>0</v>
      </c>
      <c r="I43" s="14">
        <f t="shared" si="23"/>
        <v>0</v>
      </c>
      <c r="J43" s="14">
        <f t="shared" si="23"/>
        <v>0</v>
      </c>
      <c r="K43" s="14">
        <f t="shared" si="23"/>
        <v>0</v>
      </c>
      <c r="L43" s="14">
        <f t="shared" si="23"/>
        <v>0</v>
      </c>
      <c r="M43" s="14">
        <f t="shared" si="23"/>
        <v>0</v>
      </c>
      <c r="N43" s="14">
        <f t="shared" si="23"/>
        <v>0</v>
      </c>
      <c r="O43" s="14">
        <f t="shared" si="23"/>
        <v>0</v>
      </c>
      <c r="P43" s="14">
        <f t="shared" si="23"/>
        <v>0</v>
      </c>
      <c r="Q43" s="14">
        <f t="shared" si="23"/>
        <v>0</v>
      </c>
      <c r="R43" s="14">
        <f t="shared" si="23"/>
        <v>0</v>
      </c>
      <c r="S43" s="4"/>
      <c r="T43" s="4"/>
      <c r="U43" s="4"/>
      <c r="V43" s="4"/>
      <c r="W43" s="4"/>
      <c r="X43" s="4"/>
      <c r="Y43" s="4"/>
      <c r="Z43" s="4"/>
    </row>
    <row r="44" ht="12.75" customHeight="1">
      <c r="A44" s="18">
        <v>35.0</v>
      </c>
      <c r="B44" s="16" t="s">
        <v>80</v>
      </c>
      <c r="C44" s="35">
        <f t="shared" ref="C44:C50" si="24">H44+M44+R44</f>
        <v>0</v>
      </c>
      <c r="D44" s="17"/>
      <c r="E44" s="17"/>
      <c r="F44" s="17"/>
      <c r="G44" s="17"/>
      <c r="H44" s="36">
        <f t="shared" ref="H44:H50" si="25">SUM(D44:G44)</f>
        <v>0</v>
      </c>
      <c r="I44" s="17"/>
      <c r="J44" s="17"/>
      <c r="K44" s="17"/>
      <c r="L44" s="17"/>
      <c r="M44" s="36">
        <f t="shared" ref="M44:M50" si="26">SUM(I44:L44)</f>
        <v>0</v>
      </c>
      <c r="N44" s="17"/>
      <c r="O44" s="17"/>
      <c r="P44" s="17"/>
      <c r="Q44" s="17"/>
      <c r="R44" s="36">
        <f t="shared" ref="R44:R50" si="27">SUM(N44:Q44)</f>
        <v>0</v>
      </c>
      <c r="S44" s="4"/>
      <c r="T44" s="4"/>
      <c r="U44" s="4"/>
      <c r="V44" s="4"/>
      <c r="W44" s="4"/>
      <c r="X44" s="4"/>
      <c r="Y44" s="4"/>
      <c r="Z44" s="4"/>
    </row>
    <row r="45" ht="12.75" customHeight="1">
      <c r="A45" s="18">
        <v>36.0</v>
      </c>
      <c r="B45" s="16" t="s">
        <v>81</v>
      </c>
      <c r="C45" s="35">
        <f t="shared" si="24"/>
        <v>0</v>
      </c>
      <c r="D45" s="17"/>
      <c r="E45" s="17"/>
      <c r="F45" s="17"/>
      <c r="G45" s="17"/>
      <c r="H45" s="36">
        <f t="shared" si="25"/>
        <v>0</v>
      </c>
      <c r="I45" s="17"/>
      <c r="J45" s="17"/>
      <c r="K45" s="17"/>
      <c r="L45" s="17"/>
      <c r="M45" s="36">
        <f t="shared" si="26"/>
        <v>0</v>
      </c>
      <c r="N45" s="17"/>
      <c r="O45" s="17"/>
      <c r="P45" s="17"/>
      <c r="Q45" s="17"/>
      <c r="R45" s="36">
        <f t="shared" si="27"/>
        <v>0</v>
      </c>
      <c r="S45" s="4"/>
      <c r="T45" s="4"/>
      <c r="U45" s="4"/>
      <c r="V45" s="4"/>
      <c r="W45" s="4"/>
      <c r="X45" s="4"/>
      <c r="Y45" s="4"/>
      <c r="Z45" s="4"/>
    </row>
    <row r="46" ht="12.75" customHeight="1">
      <c r="A46" s="18">
        <v>37.0</v>
      </c>
      <c r="B46" s="16" t="s">
        <v>82</v>
      </c>
      <c r="C46" s="35">
        <f t="shared" si="24"/>
        <v>0</v>
      </c>
      <c r="D46" s="17"/>
      <c r="E46" s="17"/>
      <c r="F46" s="17"/>
      <c r="G46" s="17"/>
      <c r="H46" s="36">
        <f t="shared" si="25"/>
        <v>0</v>
      </c>
      <c r="I46" s="17"/>
      <c r="J46" s="17"/>
      <c r="K46" s="17"/>
      <c r="L46" s="17"/>
      <c r="M46" s="36">
        <f t="shared" si="26"/>
        <v>0</v>
      </c>
      <c r="N46" s="17"/>
      <c r="O46" s="17"/>
      <c r="P46" s="17"/>
      <c r="Q46" s="17"/>
      <c r="R46" s="36">
        <f t="shared" si="27"/>
        <v>0</v>
      </c>
      <c r="S46" s="4"/>
      <c r="T46" s="4"/>
      <c r="U46" s="4"/>
      <c r="V46" s="4"/>
      <c r="W46" s="4"/>
      <c r="X46" s="4"/>
      <c r="Y46" s="4"/>
      <c r="Z46" s="4"/>
    </row>
    <row r="47" ht="12.75" customHeight="1">
      <c r="A47" s="18">
        <v>38.0</v>
      </c>
      <c r="B47" s="16" t="s">
        <v>83</v>
      </c>
      <c r="C47" s="35">
        <f t="shared" si="24"/>
        <v>0</v>
      </c>
      <c r="D47" s="17"/>
      <c r="E47" s="17"/>
      <c r="F47" s="17"/>
      <c r="G47" s="17"/>
      <c r="H47" s="36">
        <f t="shared" si="25"/>
        <v>0</v>
      </c>
      <c r="I47" s="17"/>
      <c r="J47" s="17"/>
      <c r="K47" s="17"/>
      <c r="L47" s="17"/>
      <c r="M47" s="36">
        <f t="shared" si="26"/>
        <v>0</v>
      </c>
      <c r="N47" s="17"/>
      <c r="O47" s="17"/>
      <c r="P47" s="17"/>
      <c r="Q47" s="17"/>
      <c r="R47" s="36">
        <f t="shared" si="27"/>
        <v>0</v>
      </c>
      <c r="S47" s="4"/>
      <c r="T47" s="4"/>
      <c r="U47" s="4"/>
      <c r="V47" s="4"/>
      <c r="W47" s="4"/>
      <c r="X47" s="4"/>
      <c r="Y47" s="4"/>
      <c r="Z47" s="4"/>
    </row>
    <row r="48" ht="12.75" customHeight="1">
      <c r="A48" s="18">
        <v>39.0</v>
      </c>
      <c r="B48" s="16" t="s">
        <v>84</v>
      </c>
      <c r="C48" s="35">
        <f t="shared" si="24"/>
        <v>0</v>
      </c>
      <c r="D48" s="17"/>
      <c r="E48" s="17"/>
      <c r="F48" s="17"/>
      <c r="G48" s="17"/>
      <c r="H48" s="36">
        <f t="shared" si="25"/>
        <v>0</v>
      </c>
      <c r="I48" s="17"/>
      <c r="J48" s="17"/>
      <c r="K48" s="17"/>
      <c r="L48" s="17"/>
      <c r="M48" s="36">
        <f t="shared" si="26"/>
        <v>0</v>
      </c>
      <c r="N48" s="17"/>
      <c r="O48" s="17"/>
      <c r="P48" s="17"/>
      <c r="Q48" s="17"/>
      <c r="R48" s="36">
        <f t="shared" si="27"/>
        <v>0</v>
      </c>
      <c r="S48" s="4"/>
      <c r="T48" s="4"/>
      <c r="U48" s="4"/>
      <c r="V48" s="4"/>
      <c r="W48" s="4"/>
      <c r="X48" s="4"/>
      <c r="Y48" s="4"/>
      <c r="Z48" s="4"/>
    </row>
    <row r="49" ht="12.75" customHeight="1">
      <c r="A49" s="18">
        <v>40.0</v>
      </c>
      <c r="B49" s="16" t="s">
        <v>85</v>
      </c>
      <c r="C49" s="35">
        <f t="shared" si="24"/>
        <v>0</v>
      </c>
      <c r="D49" s="17"/>
      <c r="E49" s="17"/>
      <c r="F49" s="17"/>
      <c r="G49" s="17"/>
      <c r="H49" s="36">
        <f t="shared" si="25"/>
        <v>0</v>
      </c>
      <c r="I49" s="17"/>
      <c r="J49" s="17"/>
      <c r="K49" s="17"/>
      <c r="L49" s="17"/>
      <c r="M49" s="36">
        <f t="shared" si="26"/>
        <v>0</v>
      </c>
      <c r="N49" s="17"/>
      <c r="O49" s="17"/>
      <c r="P49" s="17"/>
      <c r="Q49" s="17"/>
      <c r="R49" s="36">
        <f t="shared" si="27"/>
        <v>0</v>
      </c>
      <c r="S49" s="4"/>
      <c r="T49" s="4"/>
      <c r="U49" s="4"/>
      <c r="V49" s="4"/>
      <c r="W49" s="4"/>
      <c r="X49" s="4"/>
      <c r="Y49" s="4"/>
      <c r="Z49" s="4"/>
    </row>
    <row r="50" ht="12.75" customHeight="1">
      <c r="A50" s="18">
        <v>41.0</v>
      </c>
      <c r="B50" s="16" t="s">
        <v>45</v>
      </c>
      <c r="C50" s="35">
        <f t="shared" si="24"/>
        <v>0</v>
      </c>
      <c r="D50" s="17"/>
      <c r="E50" s="17"/>
      <c r="F50" s="17"/>
      <c r="G50" s="17"/>
      <c r="H50" s="36">
        <f t="shared" si="25"/>
        <v>0</v>
      </c>
      <c r="I50" s="17"/>
      <c r="J50" s="17"/>
      <c r="K50" s="17"/>
      <c r="L50" s="17"/>
      <c r="M50" s="36">
        <f t="shared" si="26"/>
        <v>0</v>
      </c>
      <c r="N50" s="17"/>
      <c r="O50" s="17"/>
      <c r="P50" s="17"/>
      <c r="Q50" s="17"/>
      <c r="R50" s="36">
        <f t="shared" si="27"/>
        <v>0</v>
      </c>
      <c r="S50" s="4"/>
      <c r="T50" s="4"/>
      <c r="U50" s="4"/>
      <c r="V50" s="4"/>
      <c r="W50" s="4"/>
      <c r="X50" s="4"/>
      <c r="Y50" s="4"/>
      <c r="Z50" s="4"/>
    </row>
    <row r="51" ht="12.75" customHeight="1">
      <c r="A51" s="12" t="s">
        <v>86</v>
      </c>
      <c r="B51" s="13" t="s">
        <v>87</v>
      </c>
      <c r="C51" s="14">
        <f t="shared" ref="C51:R51" si="28">SUM(C52:C61)</f>
        <v>10.458</v>
      </c>
      <c r="D51" s="14">
        <f t="shared" si="28"/>
        <v>1.832</v>
      </c>
      <c r="E51" s="14">
        <f t="shared" si="28"/>
        <v>2.632</v>
      </c>
      <c r="F51" s="14">
        <f t="shared" si="28"/>
        <v>4.162</v>
      </c>
      <c r="G51" s="14">
        <f t="shared" si="28"/>
        <v>1.832</v>
      </c>
      <c r="H51" s="14">
        <f t="shared" si="28"/>
        <v>10.458</v>
      </c>
      <c r="I51" s="14">
        <f t="shared" si="28"/>
        <v>0</v>
      </c>
      <c r="J51" s="14">
        <f t="shared" si="28"/>
        <v>0</v>
      </c>
      <c r="K51" s="14">
        <f t="shared" si="28"/>
        <v>0</v>
      </c>
      <c r="L51" s="14">
        <f t="shared" si="28"/>
        <v>0</v>
      </c>
      <c r="M51" s="14">
        <f t="shared" si="28"/>
        <v>0</v>
      </c>
      <c r="N51" s="14">
        <f t="shared" si="28"/>
        <v>0</v>
      </c>
      <c r="O51" s="14">
        <f t="shared" si="28"/>
        <v>0</v>
      </c>
      <c r="P51" s="14">
        <f t="shared" si="28"/>
        <v>0</v>
      </c>
      <c r="Q51" s="14">
        <f t="shared" si="28"/>
        <v>0</v>
      </c>
      <c r="R51" s="14">
        <f t="shared" si="28"/>
        <v>0</v>
      </c>
      <c r="S51" s="4"/>
      <c r="T51" s="4"/>
      <c r="U51" s="4"/>
      <c r="V51" s="4"/>
      <c r="W51" s="4"/>
      <c r="X51" s="4"/>
      <c r="Y51" s="4"/>
      <c r="Z51" s="4"/>
    </row>
    <row r="52" ht="12.75" customHeight="1">
      <c r="A52" s="18">
        <v>42.0</v>
      </c>
      <c r="B52" s="16" t="s">
        <v>88</v>
      </c>
      <c r="C52" s="35">
        <f t="shared" ref="C52:C61" si="29">H52+M52+R52</f>
        <v>1.168</v>
      </c>
      <c r="D52" s="62">
        <v>0.292</v>
      </c>
      <c r="E52" s="62">
        <v>0.292</v>
      </c>
      <c r="F52" s="62">
        <v>0.292</v>
      </c>
      <c r="G52" s="62">
        <v>0.292</v>
      </c>
      <c r="H52" s="36">
        <f t="shared" ref="H52:H61" si="30">SUM(D52:G52)</f>
        <v>1.168</v>
      </c>
      <c r="I52" s="17"/>
      <c r="J52" s="17"/>
      <c r="K52" s="17"/>
      <c r="L52" s="17"/>
      <c r="M52" s="36">
        <f t="shared" ref="M52:M61" si="31">SUM(I52:L52)</f>
        <v>0</v>
      </c>
      <c r="N52" s="17"/>
      <c r="O52" s="17"/>
      <c r="P52" s="17"/>
      <c r="Q52" s="17"/>
      <c r="R52" s="36">
        <f t="shared" ref="R52:R61" si="32">SUM(N52:Q52)</f>
        <v>0</v>
      </c>
      <c r="S52" s="4"/>
      <c r="T52" s="4"/>
      <c r="U52" s="4"/>
      <c r="V52" s="4"/>
      <c r="W52" s="4"/>
      <c r="X52" s="4"/>
      <c r="Y52" s="4"/>
      <c r="Z52" s="4"/>
    </row>
    <row r="53" ht="12.75" customHeight="1">
      <c r="A53" s="18">
        <v>43.0</v>
      </c>
      <c r="B53" s="16" t="s">
        <v>89</v>
      </c>
      <c r="C53" s="35">
        <f t="shared" si="29"/>
        <v>0.08</v>
      </c>
      <c r="D53" s="19">
        <v>0.02</v>
      </c>
      <c r="E53" s="19">
        <v>0.02</v>
      </c>
      <c r="F53" s="19">
        <v>0.02</v>
      </c>
      <c r="G53" s="19">
        <v>0.02</v>
      </c>
      <c r="H53" s="36">
        <f t="shared" si="30"/>
        <v>0.08</v>
      </c>
      <c r="I53" s="17"/>
      <c r="J53" s="17"/>
      <c r="K53" s="17"/>
      <c r="L53" s="17"/>
      <c r="M53" s="36">
        <f t="shared" si="31"/>
        <v>0</v>
      </c>
      <c r="N53" s="17"/>
      <c r="O53" s="17"/>
      <c r="P53" s="17"/>
      <c r="Q53" s="17"/>
      <c r="R53" s="36">
        <f t="shared" si="32"/>
        <v>0</v>
      </c>
      <c r="S53" s="4"/>
      <c r="T53" s="4"/>
      <c r="U53" s="4"/>
      <c r="V53" s="4"/>
      <c r="W53" s="4"/>
      <c r="X53" s="4"/>
      <c r="Y53" s="4"/>
      <c r="Z53" s="4"/>
    </row>
    <row r="54" ht="12.75" customHeight="1">
      <c r="A54" s="18">
        <v>44.0</v>
      </c>
      <c r="B54" s="16" t="s">
        <v>90</v>
      </c>
      <c r="C54" s="35">
        <f t="shared" si="29"/>
        <v>1.52</v>
      </c>
      <c r="D54" s="19">
        <v>0.02</v>
      </c>
      <c r="E54" s="19">
        <v>0.02</v>
      </c>
      <c r="F54" s="19">
        <v>1.46</v>
      </c>
      <c r="G54" s="19">
        <v>0.02</v>
      </c>
      <c r="H54" s="36">
        <f t="shared" si="30"/>
        <v>1.52</v>
      </c>
      <c r="I54" s="17"/>
      <c r="J54" s="17"/>
      <c r="K54" s="17"/>
      <c r="L54" s="17"/>
      <c r="M54" s="36">
        <f t="shared" si="31"/>
        <v>0</v>
      </c>
      <c r="N54" s="17"/>
      <c r="O54" s="17"/>
      <c r="P54" s="17"/>
      <c r="Q54" s="17"/>
      <c r="R54" s="36">
        <f t="shared" si="32"/>
        <v>0</v>
      </c>
      <c r="S54" s="4"/>
      <c r="T54" s="4"/>
      <c r="U54" s="4"/>
      <c r="V54" s="4"/>
      <c r="W54" s="4"/>
      <c r="X54" s="4"/>
      <c r="Y54" s="4"/>
      <c r="Z54" s="4"/>
    </row>
    <row r="55" ht="12.75" customHeight="1">
      <c r="A55" s="18">
        <v>45.0</v>
      </c>
      <c r="B55" s="16" t="s">
        <v>91</v>
      </c>
      <c r="C55" s="35">
        <f t="shared" si="29"/>
        <v>0.5</v>
      </c>
      <c r="D55" s="42">
        <v>0.125</v>
      </c>
      <c r="E55" s="42">
        <v>0.125</v>
      </c>
      <c r="F55" s="42">
        <v>0.125</v>
      </c>
      <c r="G55" s="42">
        <v>0.125</v>
      </c>
      <c r="H55" s="36">
        <f t="shared" si="30"/>
        <v>0.5</v>
      </c>
      <c r="I55" s="17"/>
      <c r="J55" s="17"/>
      <c r="K55" s="17"/>
      <c r="L55" s="17"/>
      <c r="M55" s="36">
        <f t="shared" si="31"/>
        <v>0</v>
      </c>
      <c r="N55" s="17"/>
      <c r="O55" s="17"/>
      <c r="P55" s="17"/>
      <c r="Q55" s="17"/>
      <c r="R55" s="36">
        <f t="shared" si="32"/>
        <v>0</v>
      </c>
      <c r="S55" s="4"/>
      <c r="T55" s="4"/>
      <c r="U55" s="4"/>
      <c r="V55" s="4"/>
      <c r="W55" s="4"/>
      <c r="X55" s="4"/>
      <c r="Y55" s="4"/>
      <c r="Z55" s="4"/>
    </row>
    <row r="56" ht="12.75" customHeight="1">
      <c r="A56" s="18">
        <v>46.0</v>
      </c>
      <c r="B56" s="16" t="s">
        <v>92</v>
      </c>
      <c r="C56" s="35">
        <f t="shared" si="29"/>
        <v>3.3</v>
      </c>
      <c r="D56" s="19">
        <v>0.825</v>
      </c>
      <c r="E56" s="19">
        <v>0.825</v>
      </c>
      <c r="F56" s="19">
        <v>0.825</v>
      </c>
      <c r="G56" s="19">
        <v>0.825</v>
      </c>
      <c r="H56" s="36">
        <f t="shared" si="30"/>
        <v>3.3</v>
      </c>
      <c r="I56" s="17"/>
      <c r="J56" s="17"/>
      <c r="K56" s="17"/>
      <c r="L56" s="17"/>
      <c r="M56" s="36">
        <f t="shared" si="31"/>
        <v>0</v>
      </c>
      <c r="N56" s="17"/>
      <c r="O56" s="17"/>
      <c r="P56" s="17"/>
      <c r="Q56" s="17"/>
      <c r="R56" s="36">
        <f t="shared" si="32"/>
        <v>0</v>
      </c>
      <c r="S56" s="4"/>
      <c r="T56" s="4"/>
      <c r="U56" s="4"/>
      <c r="V56" s="4"/>
      <c r="W56" s="4"/>
      <c r="X56" s="4"/>
      <c r="Y56" s="4"/>
      <c r="Z56" s="4"/>
    </row>
    <row r="57" ht="12.75" customHeight="1">
      <c r="A57" s="18">
        <v>47.0</v>
      </c>
      <c r="B57" s="16" t="s">
        <v>93</v>
      </c>
      <c r="C57" s="35">
        <f t="shared" si="29"/>
        <v>0</v>
      </c>
      <c r="D57" s="17"/>
      <c r="E57" s="17"/>
      <c r="F57" s="17"/>
      <c r="G57" s="17"/>
      <c r="H57" s="36">
        <f t="shared" si="30"/>
        <v>0</v>
      </c>
      <c r="I57" s="17"/>
      <c r="J57" s="17"/>
      <c r="K57" s="17"/>
      <c r="L57" s="17"/>
      <c r="M57" s="36">
        <f t="shared" si="31"/>
        <v>0</v>
      </c>
      <c r="N57" s="17"/>
      <c r="O57" s="17"/>
      <c r="P57" s="17"/>
      <c r="Q57" s="17"/>
      <c r="R57" s="36">
        <f t="shared" si="32"/>
        <v>0</v>
      </c>
      <c r="S57" s="4"/>
      <c r="T57" s="4"/>
      <c r="U57" s="4"/>
      <c r="V57" s="4"/>
      <c r="W57" s="4"/>
      <c r="X57" s="4"/>
      <c r="Y57" s="4"/>
      <c r="Z57" s="4"/>
    </row>
    <row r="58" ht="12.75" customHeight="1">
      <c r="A58" s="18">
        <v>48.0</v>
      </c>
      <c r="B58" s="16" t="s">
        <v>94</v>
      </c>
      <c r="C58" s="35">
        <f t="shared" si="29"/>
        <v>0</v>
      </c>
      <c r="D58" s="17"/>
      <c r="E58" s="17"/>
      <c r="F58" s="17"/>
      <c r="G58" s="17"/>
      <c r="H58" s="36">
        <f t="shared" si="30"/>
        <v>0</v>
      </c>
      <c r="I58" s="17"/>
      <c r="J58" s="17"/>
      <c r="K58" s="17"/>
      <c r="L58" s="17"/>
      <c r="M58" s="36">
        <f t="shared" si="31"/>
        <v>0</v>
      </c>
      <c r="N58" s="17"/>
      <c r="O58" s="17"/>
      <c r="P58" s="17"/>
      <c r="Q58" s="17"/>
      <c r="R58" s="36">
        <f t="shared" si="32"/>
        <v>0</v>
      </c>
      <c r="S58" s="4"/>
      <c r="T58" s="4"/>
      <c r="U58" s="4"/>
      <c r="V58" s="4"/>
      <c r="W58" s="4"/>
      <c r="X58" s="4"/>
      <c r="Y58" s="4"/>
      <c r="Z58" s="4"/>
    </row>
    <row r="59" ht="12.75" customHeight="1">
      <c r="A59" s="18">
        <v>49.0</v>
      </c>
      <c r="B59" s="16" t="s">
        <v>95</v>
      </c>
      <c r="C59" s="35">
        <f t="shared" si="29"/>
        <v>1.3</v>
      </c>
      <c r="D59" s="17"/>
      <c r="E59" s="19">
        <v>0.8</v>
      </c>
      <c r="F59" s="19">
        <v>0.5</v>
      </c>
      <c r="G59" s="17"/>
      <c r="H59" s="36">
        <f t="shared" si="30"/>
        <v>1.3</v>
      </c>
      <c r="I59" s="17"/>
      <c r="J59" s="17"/>
      <c r="K59" s="17"/>
      <c r="L59" s="17"/>
      <c r="M59" s="36">
        <f t="shared" si="31"/>
        <v>0</v>
      </c>
      <c r="N59" s="17"/>
      <c r="O59" s="17"/>
      <c r="P59" s="17"/>
      <c r="Q59" s="17"/>
      <c r="R59" s="36">
        <f t="shared" si="32"/>
        <v>0</v>
      </c>
      <c r="S59" s="4"/>
      <c r="T59" s="4"/>
      <c r="U59" s="4"/>
      <c r="V59" s="4"/>
      <c r="W59" s="4"/>
      <c r="X59" s="4"/>
      <c r="Y59" s="4"/>
      <c r="Z59" s="4"/>
    </row>
    <row r="60" ht="12.75" customHeight="1">
      <c r="A60" s="18">
        <v>50.0</v>
      </c>
      <c r="B60" s="16" t="s">
        <v>96</v>
      </c>
      <c r="C60" s="35">
        <f t="shared" si="29"/>
        <v>2.59</v>
      </c>
      <c r="D60" s="19">
        <v>0.55</v>
      </c>
      <c r="E60" s="19">
        <v>0.55</v>
      </c>
      <c r="F60" s="19">
        <v>0.94</v>
      </c>
      <c r="G60" s="19">
        <v>0.55</v>
      </c>
      <c r="H60" s="36">
        <f t="shared" si="30"/>
        <v>2.59</v>
      </c>
      <c r="I60" s="17"/>
      <c r="J60" s="17"/>
      <c r="K60" s="17"/>
      <c r="L60" s="17"/>
      <c r="M60" s="36">
        <f t="shared" si="31"/>
        <v>0</v>
      </c>
      <c r="N60" s="17"/>
      <c r="O60" s="17"/>
      <c r="P60" s="17"/>
      <c r="Q60" s="17"/>
      <c r="R60" s="36">
        <f t="shared" si="32"/>
        <v>0</v>
      </c>
      <c r="S60" s="4"/>
      <c r="T60" s="4"/>
      <c r="U60" s="4"/>
      <c r="V60" s="4"/>
      <c r="W60" s="4"/>
      <c r="X60" s="4"/>
      <c r="Y60" s="4"/>
      <c r="Z60" s="4"/>
    </row>
    <row r="61" ht="12.75" customHeight="1">
      <c r="A61" s="18">
        <v>51.0</v>
      </c>
      <c r="B61" s="16" t="s">
        <v>45</v>
      </c>
      <c r="C61" s="35">
        <f t="shared" si="29"/>
        <v>0</v>
      </c>
      <c r="D61" s="17"/>
      <c r="E61" s="17"/>
      <c r="F61" s="17"/>
      <c r="G61" s="17"/>
      <c r="H61" s="36">
        <f t="shared" si="30"/>
        <v>0</v>
      </c>
      <c r="I61" s="17"/>
      <c r="J61" s="17"/>
      <c r="K61" s="17"/>
      <c r="L61" s="17"/>
      <c r="M61" s="36">
        <f t="shared" si="31"/>
        <v>0</v>
      </c>
      <c r="N61" s="17"/>
      <c r="O61" s="17"/>
      <c r="P61" s="17"/>
      <c r="Q61" s="17"/>
      <c r="R61" s="36">
        <f t="shared" si="32"/>
        <v>0</v>
      </c>
      <c r="S61" s="4"/>
      <c r="T61" s="4"/>
      <c r="U61" s="4"/>
      <c r="V61" s="4"/>
      <c r="W61" s="4"/>
      <c r="X61" s="4"/>
      <c r="Y61" s="4"/>
      <c r="Z61" s="4"/>
    </row>
    <row r="62" ht="12.75" customHeight="1">
      <c r="A62" s="12" t="s">
        <v>97</v>
      </c>
      <c r="B62" s="13" t="s">
        <v>98</v>
      </c>
      <c r="C62" s="14">
        <f t="shared" ref="C62:R62" si="33">SUM(C63:C72)</f>
        <v>2.044</v>
      </c>
      <c r="D62" s="14">
        <f t="shared" si="33"/>
        <v>0</v>
      </c>
      <c r="E62" s="14">
        <f t="shared" si="33"/>
        <v>0</v>
      </c>
      <c r="F62" s="14">
        <f t="shared" si="33"/>
        <v>1.404</v>
      </c>
      <c r="G62" s="14">
        <f t="shared" si="33"/>
        <v>0</v>
      </c>
      <c r="H62" s="14">
        <f t="shared" si="33"/>
        <v>1.404</v>
      </c>
      <c r="I62" s="14">
        <f t="shared" si="33"/>
        <v>0</v>
      </c>
      <c r="J62" s="14">
        <f t="shared" si="33"/>
        <v>0</v>
      </c>
      <c r="K62" s="14">
        <f t="shared" si="33"/>
        <v>0.16</v>
      </c>
      <c r="L62" s="14">
        <f t="shared" si="33"/>
        <v>0.16</v>
      </c>
      <c r="M62" s="14">
        <f t="shared" si="33"/>
        <v>0.32</v>
      </c>
      <c r="N62" s="14">
        <f t="shared" si="33"/>
        <v>0</v>
      </c>
      <c r="O62" s="14">
        <f t="shared" si="33"/>
        <v>0</v>
      </c>
      <c r="P62" s="14">
        <f t="shared" si="33"/>
        <v>0.16</v>
      </c>
      <c r="Q62" s="14">
        <f t="shared" si="33"/>
        <v>0.16</v>
      </c>
      <c r="R62" s="14">
        <f t="shared" si="33"/>
        <v>0.32</v>
      </c>
      <c r="S62" s="4"/>
      <c r="T62" s="4"/>
      <c r="U62" s="4"/>
      <c r="V62" s="4"/>
      <c r="W62" s="4"/>
      <c r="X62" s="4"/>
      <c r="Y62" s="4"/>
      <c r="Z62" s="4"/>
    </row>
    <row r="63" ht="12.75" customHeight="1">
      <c r="A63" s="18">
        <v>52.0</v>
      </c>
      <c r="B63" s="16" t="s">
        <v>99</v>
      </c>
      <c r="C63" s="35">
        <f t="shared" ref="C63:C73" si="34">H63+M63+R63</f>
        <v>0</v>
      </c>
      <c r="D63" s="17"/>
      <c r="E63" s="17"/>
      <c r="F63" s="17"/>
      <c r="G63" s="17"/>
      <c r="H63" s="36">
        <f t="shared" ref="H63:H73" si="35">SUM(D63:G63)</f>
        <v>0</v>
      </c>
      <c r="I63" s="17"/>
      <c r="J63" s="17"/>
      <c r="K63" s="17"/>
      <c r="L63" s="17"/>
      <c r="M63" s="36">
        <f t="shared" ref="M63:M73" si="36">SUM(I63:L63)</f>
        <v>0</v>
      </c>
      <c r="N63" s="17"/>
      <c r="O63" s="17"/>
      <c r="P63" s="17"/>
      <c r="Q63" s="17"/>
      <c r="R63" s="36">
        <f t="shared" ref="R63:R73" si="37">SUM(N63:Q63)</f>
        <v>0</v>
      </c>
      <c r="S63" s="4"/>
      <c r="T63" s="4"/>
      <c r="U63" s="4"/>
      <c r="V63" s="4"/>
      <c r="W63" s="4"/>
      <c r="X63" s="4"/>
      <c r="Y63" s="4"/>
      <c r="Z63" s="4"/>
    </row>
    <row r="64" ht="12.75" customHeight="1">
      <c r="A64" s="18">
        <v>53.0</v>
      </c>
      <c r="B64" s="16" t="s">
        <v>100</v>
      </c>
      <c r="C64" s="35">
        <f t="shared" si="34"/>
        <v>1.204</v>
      </c>
      <c r="D64" s="17"/>
      <c r="E64" s="17"/>
      <c r="F64" s="19">
        <v>0.564</v>
      </c>
      <c r="G64" s="17"/>
      <c r="H64" s="36">
        <f t="shared" si="35"/>
        <v>0.564</v>
      </c>
      <c r="I64" s="17"/>
      <c r="J64" s="17"/>
      <c r="K64" s="19">
        <v>0.16</v>
      </c>
      <c r="L64" s="19">
        <v>0.16</v>
      </c>
      <c r="M64" s="36">
        <f t="shared" si="36"/>
        <v>0.32</v>
      </c>
      <c r="N64" s="17"/>
      <c r="O64" s="17"/>
      <c r="P64" s="19">
        <v>0.16</v>
      </c>
      <c r="Q64" s="19">
        <v>0.16</v>
      </c>
      <c r="R64" s="36">
        <f t="shared" si="37"/>
        <v>0.32</v>
      </c>
      <c r="S64" s="4"/>
      <c r="T64" s="4"/>
      <c r="U64" s="4"/>
      <c r="V64" s="4"/>
      <c r="W64" s="4"/>
      <c r="X64" s="4"/>
      <c r="Y64" s="4"/>
      <c r="Z64" s="4"/>
    </row>
    <row r="65" ht="12.75" customHeight="1">
      <c r="A65" s="18">
        <v>54.0</v>
      </c>
      <c r="B65" s="16" t="s">
        <v>101</v>
      </c>
      <c r="C65" s="35">
        <f t="shared" si="34"/>
        <v>0</v>
      </c>
      <c r="D65" s="17"/>
      <c r="E65" s="17"/>
      <c r="F65" s="17"/>
      <c r="G65" s="17"/>
      <c r="H65" s="36">
        <f t="shared" si="35"/>
        <v>0</v>
      </c>
      <c r="I65" s="17"/>
      <c r="J65" s="17"/>
      <c r="K65" s="17"/>
      <c r="L65" s="17"/>
      <c r="M65" s="36">
        <f t="shared" si="36"/>
        <v>0</v>
      </c>
      <c r="N65" s="17"/>
      <c r="O65" s="17"/>
      <c r="P65" s="17"/>
      <c r="Q65" s="17"/>
      <c r="R65" s="36">
        <f t="shared" si="37"/>
        <v>0</v>
      </c>
      <c r="S65" s="4"/>
      <c r="T65" s="4"/>
      <c r="U65" s="4"/>
      <c r="V65" s="4"/>
      <c r="W65" s="4"/>
      <c r="X65" s="4"/>
      <c r="Y65" s="4"/>
      <c r="Z65" s="4"/>
    </row>
    <row r="66" ht="12.75" customHeight="1">
      <c r="A66" s="18">
        <v>55.0</v>
      </c>
      <c r="B66" s="16" t="s">
        <v>102</v>
      </c>
      <c r="C66" s="35">
        <f t="shared" si="34"/>
        <v>0</v>
      </c>
      <c r="D66" s="17"/>
      <c r="E66" s="17"/>
      <c r="F66" s="17"/>
      <c r="G66" s="17"/>
      <c r="H66" s="36">
        <f t="shared" si="35"/>
        <v>0</v>
      </c>
      <c r="I66" s="17"/>
      <c r="J66" s="17"/>
      <c r="K66" s="17"/>
      <c r="L66" s="17"/>
      <c r="M66" s="36">
        <f t="shared" si="36"/>
        <v>0</v>
      </c>
      <c r="N66" s="17"/>
      <c r="O66" s="17"/>
      <c r="P66" s="17"/>
      <c r="Q66" s="17"/>
      <c r="R66" s="36">
        <f t="shared" si="37"/>
        <v>0</v>
      </c>
      <c r="S66" s="4"/>
      <c r="T66" s="4"/>
      <c r="U66" s="4"/>
      <c r="V66" s="4"/>
      <c r="W66" s="4"/>
      <c r="X66" s="4"/>
      <c r="Y66" s="4"/>
      <c r="Z66" s="4"/>
    </row>
    <row r="67" ht="12.75" customHeight="1">
      <c r="A67" s="18">
        <v>56.0</v>
      </c>
      <c r="B67" s="16" t="s">
        <v>103</v>
      </c>
      <c r="C67" s="35">
        <f t="shared" si="34"/>
        <v>0.84</v>
      </c>
      <c r="D67" s="17"/>
      <c r="E67" s="17"/>
      <c r="F67" s="19">
        <v>0.84</v>
      </c>
      <c r="G67" s="17"/>
      <c r="H67" s="36">
        <f t="shared" si="35"/>
        <v>0.84</v>
      </c>
      <c r="I67" s="17"/>
      <c r="J67" s="17"/>
      <c r="K67" s="17"/>
      <c r="L67" s="17"/>
      <c r="M67" s="36">
        <f t="shared" si="36"/>
        <v>0</v>
      </c>
      <c r="N67" s="17"/>
      <c r="O67" s="17"/>
      <c r="P67" s="17"/>
      <c r="Q67" s="17"/>
      <c r="R67" s="36">
        <f t="shared" si="37"/>
        <v>0</v>
      </c>
      <c r="S67" s="4"/>
      <c r="T67" s="4"/>
      <c r="U67" s="4"/>
      <c r="V67" s="4"/>
      <c r="W67" s="4"/>
      <c r="X67" s="4"/>
      <c r="Y67" s="4"/>
      <c r="Z67" s="4"/>
    </row>
    <row r="68" ht="12.75" customHeight="1">
      <c r="A68" s="18">
        <v>57.0</v>
      </c>
      <c r="B68" s="16" t="s">
        <v>104</v>
      </c>
      <c r="C68" s="35">
        <f t="shared" si="34"/>
        <v>0</v>
      </c>
      <c r="D68" s="17"/>
      <c r="E68" s="17"/>
      <c r="F68" s="17"/>
      <c r="G68" s="17"/>
      <c r="H68" s="36">
        <f t="shared" si="35"/>
        <v>0</v>
      </c>
      <c r="I68" s="17"/>
      <c r="J68" s="17"/>
      <c r="K68" s="17"/>
      <c r="L68" s="17"/>
      <c r="M68" s="36">
        <f t="shared" si="36"/>
        <v>0</v>
      </c>
      <c r="N68" s="17"/>
      <c r="O68" s="17"/>
      <c r="P68" s="17"/>
      <c r="Q68" s="17"/>
      <c r="R68" s="36">
        <f t="shared" si="37"/>
        <v>0</v>
      </c>
      <c r="S68" s="4"/>
      <c r="T68" s="4"/>
      <c r="U68" s="4"/>
      <c r="V68" s="4"/>
      <c r="W68" s="4"/>
      <c r="X68" s="4"/>
      <c r="Y68" s="4"/>
      <c r="Z68" s="4"/>
    </row>
    <row r="69" ht="12.75" customHeight="1">
      <c r="A69" s="18">
        <v>58.0</v>
      </c>
      <c r="B69" s="16" t="s">
        <v>105</v>
      </c>
      <c r="C69" s="35">
        <f t="shared" si="34"/>
        <v>0</v>
      </c>
      <c r="D69" s="17"/>
      <c r="E69" s="17"/>
      <c r="F69" s="17"/>
      <c r="G69" s="17"/>
      <c r="H69" s="36">
        <f t="shared" si="35"/>
        <v>0</v>
      </c>
      <c r="I69" s="17"/>
      <c r="J69" s="17"/>
      <c r="K69" s="17"/>
      <c r="L69" s="17"/>
      <c r="M69" s="36">
        <f t="shared" si="36"/>
        <v>0</v>
      </c>
      <c r="N69" s="17"/>
      <c r="O69" s="17"/>
      <c r="P69" s="17"/>
      <c r="Q69" s="17"/>
      <c r="R69" s="36">
        <f t="shared" si="37"/>
        <v>0</v>
      </c>
      <c r="S69" s="4"/>
      <c r="T69" s="4"/>
      <c r="U69" s="4"/>
      <c r="V69" s="4"/>
      <c r="W69" s="4"/>
      <c r="X69" s="4"/>
      <c r="Y69" s="4"/>
      <c r="Z69" s="4"/>
    </row>
    <row r="70" ht="12.75" customHeight="1">
      <c r="A70" s="18">
        <v>59.0</v>
      </c>
      <c r="B70" s="16" t="s">
        <v>106</v>
      </c>
      <c r="C70" s="35">
        <f t="shared" si="34"/>
        <v>0</v>
      </c>
      <c r="D70" s="17"/>
      <c r="E70" s="17"/>
      <c r="F70" s="17"/>
      <c r="G70" s="17"/>
      <c r="H70" s="36">
        <f t="shared" si="35"/>
        <v>0</v>
      </c>
      <c r="I70" s="17"/>
      <c r="J70" s="17"/>
      <c r="K70" s="17"/>
      <c r="L70" s="17"/>
      <c r="M70" s="36">
        <f t="shared" si="36"/>
        <v>0</v>
      </c>
      <c r="N70" s="17"/>
      <c r="O70" s="17"/>
      <c r="P70" s="17"/>
      <c r="Q70" s="17"/>
      <c r="R70" s="36">
        <f t="shared" si="37"/>
        <v>0</v>
      </c>
      <c r="S70" s="4"/>
      <c r="T70" s="4"/>
      <c r="U70" s="4"/>
      <c r="V70" s="4"/>
      <c r="W70" s="4"/>
      <c r="X70" s="4"/>
      <c r="Y70" s="4"/>
      <c r="Z70" s="4"/>
    </row>
    <row r="71" ht="12.75" customHeight="1">
      <c r="A71" s="18">
        <v>60.0</v>
      </c>
      <c r="B71" s="16" t="s">
        <v>107</v>
      </c>
      <c r="C71" s="35">
        <f t="shared" si="34"/>
        <v>0</v>
      </c>
      <c r="D71" s="17"/>
      <c r="E71" s="17"/>
      <c r="F71" s="17"/>
      <c r="G71" s="17"/>
      <c r="H71" s="36">
        <f t="shared" si="35"/>
        <v>0</v>
      </c>
      <c r="I71" s="17"/>
      <c r="J71" s="17"/>
      <c r="K71" s="17"/>
      <c r="L71" s="17"/>
      <c r="M71" s="36">
        <f t="shared" si="36"/>
        <v>0</v>
      </c>
      <c r="N71" s="17"/>
      <c r="O71" s="17"/>
      <c r="P71" s="17"/>
      <c r="Q71" s="17"/>
      <c r="R71" s="36">
        <f t="shared" si="37"/>
        <v>0</v>
      </c>
      <c r="S71" s="4"/>
      <c r="T71" s="4"/>
      <c r="U71" s="4"/>
      <c r="V71" s="4"/>
      <c r="W71" s="4"/>
      <c r="X71" s="4"/>
      <c r="Y71" s="4"/>
      <c r="Z71" s="4"/>
    </row>
    <row r="72" ht="12.75" customHeight="1">
      <c r="A72" s="18">
        <v>61.0</v>
      </c>
      <c r="B72" s="16" t="s">
        <v>45</v>
      </c>
      <c r="C72" s="35">
        <f t="shared" si="34"/>
        <v>0</v>
      </c>
      <c r="D72" s="17"/>
      <c r="E72" s="17"/>
      <c r="F72" s="17"/>
      <c r="G72" s="17"/>
      <c r="H72" s="36">
        <f t="shared" si="35"/>
        <v>0</v>
      </c>
      <c r="I72" s="17"/>
      <c r="J72" s="17"/>
      <c r="K72" s="17"/>
      <c r="L72" s="17"/>
      <c r="M72" s="36">
        <f t="shared" si="36"/>
        <v>0</v>
      </c>
      <c r="N72" s="17"/>
      <c r="O72" s="17"/>
      <c r="P72" s="17"/>
      <c r="Q72" s="17"/>
      <c r="R72" s="36">
        <f t="shared" si="37"/>
        <v>0</v>
      </c>
      <c r="S72" s="4"/>
      <c r="T72" s="4"/>
      <c r="U72" s="4"/>
      <c r="V72" s="4"/>
      <c r="W72" s="4"/>
      <c r="X72" s="4"/>
      <c r="Y72" s="4"/>
      <c r="Z72" s="4"/>
    </row>
    <row r="73" ht="12.75" customHeight="1">
      <c r="A73" s="12">
        <v>62.0</v>
      </c>
      <c r="B73" s="13" t="s">
        <v>108</v>
      </c>
      <c r="C73" s="14">
        <f t="shared" si="34"/>
        <v>0</v>
      </c>
      <c r="D73" s="14"/>
      <c r="E73" s="14"/>
      <c r="F73" s="14"/>
      <c r="G73" s="14"/>
      <c r="H73" s="14">
        <f t="shared" si="35"/>
        <v>0</v>
      </c>
      <c r="I73" s="14"/>
      <c r="J73" s="14"/>
      <c r="K73" s="14"/>
      <c r="L73" s="14"/>
      <c r="M73" s="14">
        <f t="shared" si="36"/>
        <v>0</v>
      </c>
      <c r="N73" s="14"/>
      <c r="O73" s="14"/>
      <c r="P73" s="14"/>
      <c r="Q73" s="14"/>
      <c r="R73" s="14">
        <f t="shared" si="37"/>
        <v>0</v>
      </c>
      <c r="S73" s="4"/>
      <c r="T73" s="4"/>
      <c r="U73" s="4"/>
      <c r="V73" s="4"/>
      <c r="W73" s="4"/>
      <c r="X73" s="4"/>
      <c r="Y73" s="4"/>
      <c r="Z73" s="4"/>
    </row>
    <row r="74" ht="12.75" customHeight="1">
      <c r="A74" s="9" t="s">
        <v>109</v>
      </c>
      <c r="B74" s="10" t="s">
        <v>110</v>
      </c>
      <c r="C74" s="11">
        <f t="shared" ref="C74:R74" si="38">C75+C76+C82+C87+C100+C105+C106+C107</f>
        <v>9.3074</v>
      </c>
      <c r="D74" s="11">
        <f t="shared" si="38"/>
        <v>0.5236</v>
      </c>
      <c r="E74" s="11">
        <f t="shared" si="38"/>
        <v>3.0556</v>
      </c>
      <c r="F74" s="11">
        <f t="shared" si="38"/>
        <v>2.7891</v>
      </c>
      <c r="G74" s="11">
        <f t="shared" si="38"/>
        <v>2.5491</v>
      </c>
      <c r="H74" s="11">
        <f t="shared" si="38"/>
        <v>8.9174</v>
      </c>
      <c r="I74" s="11">
        <f t="shared" si="38"/>
        <v>0</v>
      </c>
      <c r="J74" s="11">
        <f t="shared" si="38"/>
        <v>0.12</v>
      </c>
      <c r="K74" s="11">
        <f t="shared" si="38"/>
        <v>0.1</v>
      </c>
      <c r="L74" s="11">
        <f t="shared" si="38"/>
        <v>0.02</v>
      </c>
      <c r="M74" s="11">
        <f t="shared" si="38"/>
        <v>0.24</v>
      </c>
      <c r="N74" s="11">
        <f t="shared" si="38"/>
        <v>0</v>
      </c>
      <c r="O74" s="11">
        <f t="shared" si="38"/>
        <v>0.03</v>
      </c>
      <c r="P74" s="11">
        <f t="shared" si="38"/>
        <v>0.1</v>
      </c>
      <c r="Q74" s="11">
        <f t="shared" si="38"/>
        <v>0.02</v>
      </c>
      <c r="R74" s="11">
        <f t="shared" si="38"/>
        <v>0.15</v>
      </c>
      <c r="S74" s="4"/>
      <c r="T74" s="4"/>
      <c r="U74" s="4"/>
      <c r="V74" s="4"/>
      <c r="W74" s="4"/>
      <c r="X74" s="4"/>
      <c r="Y74" s="4"/>
      <c r="Z74" s="4"/>
    </row>
    <row r="75" ht="12.75" customHeight="1">
      <c r="A75" s="12">
        <v>63.0</v>
      </c>
      <c r="B75" s="13" t="s">
        <v>111</v>
      </c>
      <c r="C75" s="14">
        <f>H75+M75+R75</f>
        <v>3.83</v>
      </c>
      <c r="D75" s="14"/>
      <c r="E75" s="28">
        <v>1.27</v>
      </c>
      <c r="F75" s="28">
        <v>1.27</v>
      </c>
      <c r="G75" s="28">
        <v>1.29</v>
      </c>
      <c r="H75" s="14">
        <f>SUM(D75:G75)</f>
        <v>3.83</v>
      </c>
      <c r="I75" s="14"/>
      <c r="J75" s="14"/>
      <c r="K75" s="14"/>
      <c r="L75" s="14"/>
      <c r="M75" s="14">
        <f>SUM(I75:L75)</f>
        <v>0</v>
      </c>
      <c r="N75" s="14"/>
      <c r="O75" s="14"/>
      <c r="P75" s="14"/>
      <c r="Q75" s="14"/>
      <c r="R75" s="14">
        <f>SUM(N75:Q75)</f>
        <v>0</v>
      </c>
      <c r="S75" s="4"/>
      <c r="T75" s="4"/>
      <c r="U75" s="4"/>
      <c r="V75" s="4"/>
      <c r="W75" s="4"/>
      <c r="X75" s="4"/>
      <c r="Y75" s="4"/>
      <c r="Z75" s="4"/>
    </row>
    <row r="76" ht="12.75" customHeight="1">
      <c r="A76" s="12" t="s">
        <v>112</v>
      </c>
      <c r="B76" s="13" t="s">
        <v>113</v>
      </c>
      <c r="C76" s="14">
        <f t="shared" ref="C76:R76" si="39">SUM(C77:C81)</f>
        <v>1.213</v>
      </c>
      <c r="D76" s="14">
        <f t="shared" si="39"/>
        <v>0</v>
      </c>
      <c r="E76" s="14">
        <f t="shared" si="39"/>
        <v>0.532</v>
      </c>
      <c r="F76" s="14">
        <f t="shared" si="39"/>
        <v>0.2655</v>
      </c>
      <c r="G76" s="14">
        <f t="shared" si="39"/>
        <v>0.2655</v>
      </c>
      <c r="H76" s="14">
        <f t="shared" si="39"/>
        <v>1.063</v>
      </c>
      <c r="I76" s="14">
        <f t="shared" si="39"/>
        <v>0</v>
      </c>
      <c r="J76" s="14">
        <f t="shared" si="39"/>
        <v>0.04</v>
      </c>
      <c r="K76" s="14">
        <f t="shared" si="39"/>
        <v>0.02</v>
      </c>
      <c r="L76" s="14">
        <f t="shared" si="39"/>
        <v>0.02</v>
      </c>
      <c r="M76" s="14">
        <f t="shared" si="39"/>
        <v>0.08</v>
      </c>
      <c r="N76" s="14">
        <f t="shared" si="39"/>
        <v>0</v>
      </c>
      <c r="O76" s="14">
        <f t="shared" si="39"/>
        <v>0.03</v>
      </c>
      <c r="P76" s="14">
        <f t="shared" si="39"/>
        <v>0.02</v>
      </c>
      <c r="Q76" s="14">
        <f t="shared" si="39"/>
        <v>0.02</v>
      </c>
      <c r="R76" s="14">
        <f t="shared" si="39"/>
        <v>0.07</v>
      </c>
      <c r="S76" s="4"/>
      <c r="T76" s="4"/>
      <c r="U76" s="4"/>
      <c r="V76" s="4"/>
      <c r="W76" s="4"/>
      <c r="X76" s="4"/>
      <c r="Y76" s="4"/>
      <c r="Z76" s="4"/>
    </row>
    <row r="77" ht="12.75" customHeight="1">
      <c r="A77" s="18">
        <v>64.0</v>
      </c>
      <c r="B77" s="16" t="s">
        <v>114</v>
      </c>
      <c r="C77" s="35">
        <f t="shared" ref="C77:C81" si="40">H77+M77+R77</f>
        <v>0.663</v>
      </c>
      <c r="D77" s="19">
        <v>0.0</v>
      </c>
      <c r="E77" s="19">
        <v>0.257</v>
      </c>
      <c r="F77" s="19">
        <v>0.128</v>
      </c>
      <c r="G77" s="19">
        <v>0.128</v>
      </c>
      <c r="H77" s="36">
        <f t="shared" ref="H77:H81" si="41">SUM(D77:G77)</f>
        <v>0.513</v>
      </c>
      <c r="I77" s="19">
        <v>0.0</v>
      </c>
      <c r="J77" s="19">
        <v>0.04</v>
      </c>
      <c r="K77" s="19">
        <v>0.02</v>
      </c>
      <c r="L77" s="19">
        <v>0.02</v>
      </c>
      <c r="M77" s="36">
        <f t="shared" ref="M77:M81" si="42">SUM(I77:L77)</f>
        <v>0.08</v>
      </c>
      <c r="N77" s="19">
        <v>0.0</v>
      </c>
      <c r="O77" s="19">
        <v>0.03</v>
      </c>
      <c r="P77" s="19">
        <v>0.02</v>
      </c>
      <c r="Q77" s="19">
        <v>0.02</v>
      </c>
      <c r="R77" s="36">
        <f t="shared" ref="R77:R81" si="43">SUM(N77:Q77)</f>
        <v>0.07</v>
      </c>
      <c r="S77" s="4"/>
      <c r="T77" s="4"/>
      <c r="U77" s="4"/>
      <c r="V77" s="4"/>
      <c r="W77" s="4"/>
      <c r="X77" s="4"/>
      <c r="Y77" s="4"/>
      <c r="Z77" s="4"/>
    </row>
    <row r="78" ht="12.75" customHeight="1">
      <c r="A78" s="18">
        <v>65.0</v>
      </c>
      <c r="B78" s="16" t="s">
        <v>115</v>
      </c>
      <c r="C78" s="35">
        <f t="shared" si="40"/>
        <v>0</v>
      </c>
      <c r="D78" s="17"/>
      <c r="E78" s="17"/>
      <c r="F78" s="17"/>
      <c r="G78" s="17"/>
      <c r="H78" s="36">
        <f t="shared" si="41"/>
        <v>0</v>
      </c>
      <c r="I78" s="17"/>
      <c r="J78" s="17"/>
      <c r="K78" s="17"/>
      <c r="L78" s="17"/>
      <c r="M78" s="36">
        <f t="shared" si="42"/>
        <v>0</v>
      </c>
      <c r="N78" s="17"/>
      <c r="O78" s="17"/>
      <c r="P78" s="17"/>
      <c r="Q78" s="17"/>
      <c r="R78" s="36">
        <f t="shared" si="43"/>
        <v>0</v>
      </c>
      <c r="S78" s="4"/>
      <c r="T78" s="4"/>
      <c r="U78" s="4"/>
      <c r="V78" s="4"/>
      <c r="W78" s="4"/>
      <c r="X78" s="4"/>
      <c r="Y78" s="4"/>
      <c r="Z78" s="4"/>
    </row>
    <row r="79" ht="12.75" customHeight="1">
      <c r="A79" s="18">
        <v>66.0</v>
      </c>
      <c r="B79" s="16" t="s">
        <v>116</v>
      </c>
      <c r="C79" s="35">
        <f t="shared" si="40"/>
        <v>0.25</v>
      </c>
      <c r="D79" s="19">
        <v>0.0</v>
      </c>
      <c r="E79" s="19">
        <v>0.125</v>
      </c>
      <c r="F79" s="19">
        <v>0.0625</v>
      </c>
      <c r="G79" s="19">
        <v>0.0625</v>
      </c>
      <c r="H79" s="36">
        <f t="shared" si="41"/>
        <v>0.25</v>
      </c>
      <c r="I79" s="17"/>
      <c r="J79" s="17"/>
      <c r="K79" s="17"/>
      <c r="L79" s="17"/>
      <c r="M79" s="36">
        <f t="shared" si="42"/>
        <v>0</v>
      </c>
      <c r="N79" s="17"/>
      <c r="O79" s="17"/>
      <c r="P79" s="17"/>
      <c r="Q79" s="17"/>
      <c r="R79" s="36">
        <f t="shared" si="43"/>
        <v>0</v>
      </c>
      <c r="S79" s="4"/>
      <c r="T79" s="4"/>
      <c r="U79" s="4"/>
      <c r="V79" s="4"/>
      <c r="W79" s="4"/>
      <c r="X79" s="4"/>
      <c r="Y79" s="4"/>
      <c r="Z79" s="4"/>
    </row>
    <row r="80" ht="12.75" customHeight="1">
      <c r="A80" s="18">
        <v>67.0</v>
      </c>
      <c r="B80" s="16" t="s">
        <v>117</v>
      </c>
      <c r="C80" s="35">
        <f t="shared" si="40"/>
        <v>0.3</v>
      </c>
      <c r="D80" s="19">
        <v>0.0</v>
      </c>
      <c r="E80" s="19">
        <v>0.15</v>
      </c>
      <c r="F80" s="19">
        <v>0.075</v>
      </c>
      <c r="G80" s="19">
        <v>0.075</v>
      </c>
      <c r="H80" s="36">
        <f t="shared" si="41"/>
        <v>0.3</v>
      </c>
      <c r="I80" s="17"/>
      <c r="J80" s="17"/>
      <c r="K80" s="17"/>
      <c r="L80" s="17"/>
      <c r="M80" s="36">
        <f t="shared" si="42"/>
        <v>0</v>
      </c>
      <c r="N80" s="17"/>
      <c r="O80" s="17"/>
      <c r="P80" s="17"/>
      <c r="Q80" s="17"/>
      <c r="R80" s="36">
        <f t="shared" si="43"/>
        <v>0</v>
      </c>
      <c r="S80" s="4"/>
      <c r="T80" s="4"/>
      <c r="U80" s="4"/>
      <c r="V80" s="4"/>
      <c r="W80" s="4"/>
      <c r="X80" s="4"/>
      <c r="Y80" s="4"/>
      <c r="Z80" s="4"/>
    </row>
    <row r="81" ht="12.75" customHeight="1">
      <c r="A81" s="18">
        <v>68.0</v>
      </c>
      <c r="B81" s="16" t="s">
        <v>118</v>
      </c>
      <c r="C81" s="35">
        <f t="shared" si="40"/>
        <v>0</v>
      </c>
      <c r="D81" s="17"/>
      <c r="E81" s="17"/>
      <c r="F81" s="17"/>
      <c r="G81" s="17"/>
      <c r="H81" s="36">
        <f t="shared" si="41"/>
        <v>0</v>
      </c>
      <c r="I81" s="17"/>
      <c r="J81" s="17"/>
      <c r="K81" s="17"/>
      <c r="L81" s="17"/>
      <c r="M81" s="36">
        <f t="shared" si="42"/>
        <v>0</v>
      </c>
      <c r="N81" s="17"/>
      <c r="O81" s="17"/>
      <c r="P81" s="17"/>
      <c r="Q81" s="17"/>
      <c r="R81" s="36">
        <f t="shared" si="43"/>
        <v>0</v>
      </c>
      <c r="S81" s="4"/>
      <c r="T81" s="4"/>
      <c r="U81" s="4"/>
      <c r="V81" s="4"/>
      <c r="W81" s="4"/>
      <c r="X81" s="4"/>
      <c r="Y81" s="4"/>
      <c r="Z81" s="4"/>
    </row>
    <row r="82" ht="12.75" customHeight="1">
      <c r="A82" s="12" t="s">
        <v>119</v>
      </c>
      <c r="B82" s="13" t="s">
        <v>120</v>
      </c>
      <c r="C82" s="14">
        <f t="shared" ref="C82:R82" si="44">SUM(C83:C86)</f>
        <v>1.93</v>
      </c>
      <c r="D82" s="14">
        <f t="shared" si="44"/>
        <v>0</v>
      </c>
      <c r="E82" s="14">
        <f t="shared" si="44"/>
        <v>0.73</v>
      </c>
      <c r="F82" s="14">
        <f t="shared" si="44"/>
        <v>0.73</v>
      </c>
      <c r="G82" s="14">
        <f t="shared" si="44"/>
        <v>0.47</v>
      </c>
      <c r="H82" s="14">
        <f t="shared" si="44"/>
        <v>1.93</v>
      </c>
      <c r="I82" s="14">
        <f t="shared" si="44"/>
        <v>0</v>
      </c>
      <c r="J82" s="14">
        <f t="shared" si="44"/>
        <v>0</v>
      </c>
      <c r="K82" s="14">
        <f t="shared" si="44"/>
        <v>0</v>
      </c>
      <c r="L82" s="14">
        <f t="shared" si="44"/>
        <v>0</v>
      </c>
      <c r="M82" s="14">
        <f t="shared" si="44"/>
        <v>0</v>
      </c>
      <c r="N82" s="14">
        <f t="shared" si="44"/>
        <v>0</v>
      </c>
      <c r="O82" s="14">
        <f t="shared" si="44"/>
        <v>0</v>
      </c>
      <c r="P82" s="14">
        <f t="shared" si="44"/>
        <v>0</v>
      </c>
      <c r="Q82" s="14">
        <f t="shared" si="44"/>
        <v>0</v>
      </c>
      <c r="R82" s="14">
        <f t="shared" si="44"/>
        <v>0</v>
      </c>
      <c r="S82" s="4"/>
      <c r="T82" s="4"/>
      <c r="U82" s="4"/>
      <c r="V82" s="4"/>
      <c r="W82" s="4"/>
      <c r="X82" s="4"/>
      <c r="Y82" s="4"/>
      <c r="Z82" s="4"/>
    </row>
    <row r="83" ht="12.75" customHeight="1">
      <c r="A83" s="18">
        <v>69.0</v>
      </c>
      <c r="B83" s="16" t="s">
        <v>121</v>
      </c>
      <c r="C83" s="35">
        <f t="shared" ref="C83:C86" si="45">H83+M83+R83</f>
        <v>0.4</v>
      </c>
      <c r="D83" s="17"/>
      <c r="E83" s="19">
        <v>0.2</v>
      </c>
      <c r="F83" s="19">
        <v>0.2</v>
      </c>
      <c r="G83" s="17"/>
      <c r="H83" s="36">
        <f t="shared" ref="H83:H86" si="46">SUM(D83:G83)</f>
        <v>0.4</v>
      </c>
      <c r="I83" s="17"/>
      <c r="J83" s="17"/>
      <c r="K83" s="17"/>
      <c r="L83" s="17"/>
      <c r="M83" s="36">
        <f t="shared" ref="M83:M86" si="47">SUM(I83:L83)</f>
        <v>0</v>
      </c>
      <c r="N83" s="17"/>
      <c r="O83" s="17"/>
      <c r="P83" s="17"/>
      <c r="Q83" s="17"/>
      <c r="R83" s="36">
        <f t="shared" ref="R83:R86" si="48">SUM(N83:Q83)</f>
        <v>0</v>
      </c>
      <c r="S83" s="4"/>
      <c r="T83" s="4"/>
      <c r="U83" s="4"/>
      <c r="V83" s="4"/>
      <c r="W83" s="4"/>
      <c r="X83" s="4"/>
      <c r="Y83" s="4"/>
      <c r="Z83" s="4"/>
    </row>
    <row r="84" ht="12.75" customHeight="1">
      <c r="A84" s="18">
        <v>70.0</v>
      </c>
      <c r="B84" s="16" t="s">
        <v>122</v>
      </c>
      <c r="C84" s="35">
        <f t="shared" si="45"/>
        <v>0.12</v>
      </c>
      <c r="D84" s="17"/>
      <c r="E84" s="19">
        <v>0.06</v>
      </c>
      <c r="F84" s="19">
        <v>0.06</v>
      </c>
      <c r="G84" s="17"/>
      <c r="H84" s="36">
        <f t="shared" si="46"/>
        <v>0.12</v>
      </c>
      <c r="I84" s="17"/>
      <c r="J84" s="17"/>
      <c r="K84" s="17"/>
      <c r="L84" s="17"/>
      <c r="M84" s="36">
        <f t="shared" si="47"/>
        <v>0</v>
      </c>
      <c r="N84" s="17"/>
      <c r="O84" s="17"/>
      <c r="P84" s="17"/>
      <c r="Q84" s="17"/>
      <c r="R84" s="36">
        <f t="shared" si="48"/>
        <v>0</v>
      </c>
      <c r="S84" s="4"/>
      <c r="T84" s="4"/>
      <c r="U84" s="4"/>
      <c r="V84" s="4"/>
      <c r="W84" s="4"/>
      <c r="X84" s="4"/>
      <c r="Y84" s="4"/>
      <c r="Z84" s="4"/>
    </row>
    <row r="85" ht="12.75" customHeight="1">
      <c r="A85" s="18">
        <v>71.0</v>
      </c>
      <c r="B85" s="16" t="s">
        <v>123</v>
      </c>
      <c r="C85" s="35">
        <f t="shared" si="45"/>
        <v>0</v>
      </c>
      <c r="D85" s="17"/>
      <c r="E85" s="17"/>
      <c r="F85" s="17"/>
      <c r="G85" s="17"/>
      <c r="H85" s="36">
        <f t="shared" si="46"/>
        <v>0</v>
      </c>
      <c r="I85" s="17"/>
      <c r="J85" s="17"/>
      <c r="K85" s="17"/>
      <c r="L85" s="17"/>
      <c r="M85" s="36">
        <f t="shared" si="47"/>
        <v>0</v>
      </c>
      <c r="N85" s="17"/>
      <c r="O85" s="17"/>
      <c r="P85" s="17"/>
      <c r="Q85" s="17"/>
      <c r="R85" s="36">
        <f t="shared" si="48"/>
        <v>0</v>
      </c>
      <c r="S85" s="4"/>
      <c r="T85" s="4"/>
      <c r="U85" s="4"/>
      <c r="V85" s="4"/>
      <c r="W85" s="4"/>
      <c r="X85" s="4"/>
      <c r="Y85" s="4"/>
      <c r="Z85" s="4"/>
    </row>
    <row r="86" ht="12.75" customHeight="1">
      <c r="A86" s="18">
        <v>72.0</v>
      </c>
      <c r="B86" s="16" t="s">
        <v>124</v>
      </c>
      <c r="C86" s="35">
        <f t="shared" si="45"/>
        <v>1.41</v>
      </c>
      <c r="D86" s="17"/>
      <c r="E86" s="19">
        <v>0.47</v>
      </c>
      <c r="F86" s="19">
        <v>0.47</v>
      </c>
      <c r="G86" s="19">
        <v>0.47</v>
      </c>
      <c r="H86" s="36">
        <f t="shared" si="46"/>
        <v>1.41</v>
      </c>
      <c r="I86" s="17"/>
      <c r="J86" s="17"/>
      <c r="K86" s="17"/>
      <c r="L86" s="17"/>
      <c r="M86" s="36">
        <f t="shared" si="47"/>
        <v>0</v>
      </c>
      <c r="N86" s="17"/>
      <c r="O86" s="17"/>
      <c r="P86" s="17"/>
      <c r="Q86" s="17"/>
      <c r="R86" s="36">
        <f t="shared" si="48"/>
        <v>0</v>
      </c>
      <c r="S86" s="4"/>
      <c r="T86" s="4"/>
      <c r="U86" s="4"/>
      <c r="V86" s="4"/>
      <c r="W86" s="4"/>
      <c r="X86" s="4"/>
      <c r="Y86" s="4"/>
      <c r="Z86" s="4"/>
    </row>
    <row r="87" ht="12.75" customHeight="1">
      <c r="A87" s="12" t="s">
        <v>125</v>
      </c>
      <c r="B87" s="13" t="s">
        <v>126</v>
      </c>
      <c r="C87" s="14">
        <f t="shared" ref="C87:R87" si="49">SUM(C88:C99)</f>
        <v>0</v>
      </c>
      <c r="D87" s="14">
        <f t="shared" si="49"/>
        <v>0</v>
      </c>
      <c r="E87" s="14">
        <f t="shared" si="49"/>
        <v>0</v>
      </c>
      <c r="F87" s="14">
        <f t="shared" si="49"/>
        <v>0</v>
      </c>
      <c r="G87" s="14">
        <f t="shared" si="49"/>
        <v>0</v>
      </c>
      <c r="H87" s="14">
        <f t="shared" si="49"/>
        <v>0</v>
      </c>
      <c r="I87" s="14">
        <f t="shared" si="49"/>
        <v>0</v>
      </c>
      <c r="J87" s="14">
        <f t="shared" si="49"/>
        <v>0</v>
      </c>
      <c r="K87" s="14">
        <f t="shared" si="49"/>
        <v>0</v>
      </c>
      <c r="L87" s="14">
        <f t="shared" si="49"/>
        <v>0</v>
      </c>
      <c r="M87" s="14">
        <f t="shared" si="49"/>
        <v>0</v>
      </c>
      <c r="N87" s="14">
        <f t="shared" si="49"/>
        <v>0</v>
      </c>
      <c r="O87" s="14">
        <f t="shared" si="49"/>
        <v>0</v>
      </c>
      <c r="P87" s="14">
        <f t="shared" si="49"/>
        <v>0</v>
      </c>
      <c r="Q87" s="14">
        <f t="shared" si="49"/>
        <v>0</v>
      </c>
      <c r="R87" s="14">
        <f t="shared" si="49"/>
        <v>0</v>
      </c>
      <c r="S87" s="4"/>
      <c r="T87" s="4"/>
      <c r="U87" s="4"/>
      <c r="V87" s="4"/>
      <c r="W87" s="4"/>
      <c r="X87" s="4"/>
      <c r="Y87" s="4"/>
      <c r="Z87" s="4"/>
    </row>
    <row r="88" ht="12.75" customHeight="1">
      <c r="A88" s="18">
        <v>73.1</v>
      </c>
      <c r="B88" s="16" t="s">
        <v>127</v>
      </c>
      <c r="C88" s="35">
        <f t="shared" ref="C88:C99" si="50">H88+M88+R88</f>
        <v>0</v>
      </c>
      <c r="D88" s="17"/>
      <c r="E88" s="17"/>
      <c r="F88" s="17"/>
      <c r="G88" s="17"/>
      <c r="H88" s="36">
        <f t="shared" ref="H88:H99" si="51">SUM(D88:G88)</f>
        <v>0</v>
      </c>
      <c r="I88" s="17"/>
      <c r="J88" s="17"/>
      <c r="K88" s="17"/>
      <c r="L88" s="17"/>
      <c r="M88" s="36">
        <f t="shared" ref="M88:M99" si="52">SUM(I88:L88)</f>
        <v>0</v>
      </c>
      <c r="N88" s="17"/>
      <c r="O88" s="17"/>
      <c r="P88" s="17"/>
      <c r="Q88" s="17"/>
      <c r="R88" s="36">
        <f t="shared" ref="R88:R99" si="53">SUM(N88:Q88)</f>
        <v>0</v>
      </c>
      <c r="S88" s="4"/>
      <c r="T88" s="4"/>
      <c r="U88" s="4"/>
      <c r="V88" s="4"/>
      <c r="W88" s="4"/>
      <c r="X88" s="4"/>
      <c r="Y88" s="4"/>
      <c r="Z88" s="4"/>
    </row>
    <row r="89" ht="12.75" customHeight="1">
      <c r="A89" s="18">
        <v>73.2</v>
      </c>
      <c r="B89" s="16" t="s">
        <v>128</v>
      </c>
      <c r="C89" s="35">
        <f t="shared" si="50"/>
        <v>0</v>
      </c>
      <c r="D89" s="17"/>
      <c r="E89" s="17"/>
      <c r="F89" s="17"/>
      <c r="G89" s="17"/>
      <c r="H89" s="36">
        <f t="shared" si="51"/>
        <v>0</v>
      </c>
      <c r="I89" s="17"/>
      <c r="J89" s="17"/>
      <c r="K89" s="17"/>
      <c r="L89" s="17"/>
      <c r="M89" s="36">
        <f t="shared" si="52"/>
        <v>0</v>
      </c>
      <c r="N89" s="17"/>
      <c r="O89" s="17"/>
      <c r="P89" s="17"/>
      <c r="Q89" s="17"/>
      <c r="R89" s="36">
        <f t="shared" si="53"/>
        <v>0</v>
      </c>
      <c r="S89" s="4"/>
      <c r="T89" s="4"/>
      <c r="U89" s="4"/>
      <c r="V89" s="4"/>
      <c r="W89" s="4"/>
      <c r="X89" s="4"/>
      <c r="Y89" s="4"/>
      <c r="Z89" s="4"/>
    </row>
    <row r="90" ht="12.75" customHeight="1">
      <c r="A90" s="18">
        <v>73.3</v>
      </c>
      <c r="B90" s="16" t="s">
        <v>129</v>
      </c>
      <c r="C90" s="35">
        <f t="shared" si="50"/>
        <v>0</v>
      </c>
      <c r="D90" s="17"/>
      <c r="E90" s="17"/>
      <c r="F90" s="17"/>
      <c r="G90" s="17"/>
      <c r="H90" s="36">
        <f t="shared" si="51"/>
        <v>0</v>
      </c>
      <c r="I90" s="17"/>
      <c r="J90" s="17"/>
      <c r="K90" s="17"/>
      <c r="L90" s="17"/>
      <c r="M90" s="36">
        <f t="shared" si="52"/>
        <v>0</v>
      </c>
      <c r="N90" s="17"/>
      <c r="O90" s="17"/>
      <c r="P90" s="17"/>
      <c r="Q90" s="17"/>
      <c r="R90" s="36">
        <f t="shared" si="53"/>
        <v>0</v>
      </c>
      <c r="S90" s="4"/>
      <c r="T90" s="4"/>
      <c r="U90" s="4"/>
      <c r="V90" s="4"/>
      <c r="W90" s="4"/>
      <c r="X90" s="4"/>
      <c r="Y90" s="4"/>
      <c r="Z90" s="4"/>
    </row>
    <row r="91" ht="12.75" customHeight="1">
      <c r="A91" s="18">
        <v>73.4</v>
      </c>
      <c r="B91" s="16" t="s">
        <v>130</v>
      </c>
      <c r="C91" s="35">
        <f t="shared" si="50"/>
        <v>0</v>
      </c>
      <c r="D91" s="17"/>
      <c r="E91" s="17"/>
      <c r="F91" s="17"/>
      <c r="G91" s="17"/>
      <c r="H91" s="36">
        <f t="shared" si="51"/>
        <v>0</v>
      </c>
      <c r="I91" s="17"/>
      <c r="J91" s="17"/>
      <c r="K91" s="17"/>
      <c r="L91" s="17"/>
      <c r="M91" s="36">
        <f t="shared" si="52"/>
        <v>0</v>
      </c>
      <c r="N91" s="17"/>
      <c r="O91" s="17"/>
      <c r="P91" s="17"/>
      <c r="Q91" s="17"/>
      <c r="R91" s="36">
        <f t="shared" si="53"/>
        <v>0</v>
      </c>
      <c r="S91" s="4"/>
      <c r="T91" s="4"/>
      <c r="U91" s="4"/>
      <c r="V91" s="4"/>
      <c r="W91" s="4"/>
      <c r="X91" s="4"/>
      <c r="Y91" s="4"/>
      <c r="Z91" s="4"/>
    </row>
    <row r="92" ht="12.75" customHeight="1">
      <c r="A92" s="18">
        <v>74.0</v>
      </c>
      <c r="B92" s="16" t="s">
        <v>131</v>
      </c>
      <c r="C92" s="35">
        <f t="shared" si="50"/>
        <v>0</v>
      </c>
      <c r="D92" s="17"/>
      <c r="E92" s="17"/>
      <c r="F92" s="17"/>
      <c r="G92" s="17"/>
      <c r="H92" s="36">
        <f t="shared" si="51"/>
        <v>0</v>
      </c>
      <c r="I92" s="17"/>
      <c r="J92" s="17"/>
      <c r="K92" s="17"/>
      <c r="L92" s="17"/>
      <c r="M92" s="36">
        <f t="shared" si="52"/>
        <v>0</v>
      </c>
      <c r="N92" s="17"/>
      <c r="O92" s="17"/>
      <c r="P92" s="17"/>
      <c r="Q92" s="17"/>
      <c r="R92" s="36">
        <f t="shared" si="53"/>
        <v>0</v>
      </c>
      <c r="S92" s="4"/>
      <c r="T92" s="4"/>
      <c r="U92" s="4"/>
      <c r="V92" s="4"/>
      <c r="W92" s="4"/>
      <c r="X92" s="4"/>
      <c r="Y92" s="4"/>
      <c r="Z92" s="4"/>
    </row>
    <row r="93" ht="12.75" customHeight="1">
      <c r="A93" s="18">
        <v>75.1</v>
      </c>
      <c r="B93" s="16" t="s">
        <v>132</v>
      </c>
      <c r="C93" s="35">
        <f t="shared" si="50"/>
        <v>0</v>
      </c>
      <c r="D93" s="17"/>
      <c r="E93" s="17"/>
      <c r="F93" s="17"/>
      <c r="G93" s="17"/>
      <c r="H93" s="36">
        <f t="shared" si="51"/>
        <v>0</v>
      </c>
      <c r="I93" s="17"/>
      <c r="J93" s="17"/>
      <c r="K93" s="17"/>
      <c r="L93" s="17"/>
      <c r="M93" s="36">
        <f t="shared" si="52"/>
        <v>0</v>
      </c>
      <c r="N93" s="17"/>
      <c r="O93" s="17"/>
      <c r="P93" s="17"/>
      <c r="Q93" s="17"/>
      <c r="R93" s="36">
        <f t="shared" si="53"/>
        <v>0</v>
      </c>
      <c r="S93" s="4"/>
      <c r="T93" s="4"/>
      <c r="U93" s="4"/>
      <c r="V93" s="4"/>
      <c r="W93" s="4"/>
      <c r="X93" s="4"/>
      <c r="Y93" s="4"/>
      <c r="Z93" s="4"/>
    </row>
    <row r="94" ht="12.75" customHeight="1">
      <c r="A94" s="18">
        <v>75.2</v>
      </c>
      <c r="B94" s="16" t="s">
        <v>133</v>
      </c>
      <c r="C94" s="35">
        <f t="shared" si="50"/>
        <v>0</v>
      </c>
      <c r="D94" s="17"/>
      <c r="E94" s="17"/>
      <c r="F94" s="17"/>
      <c r="G94" s="17"/>
      <c r="H94" s="36">
        <f t="shared" si="51"/>
        <v>0</v>
      </c>
      <c r="I94" s="17"/>
      <c r="J94" s="17"/>
      <c r="K94" s="17"/>
      <c r="L94" s="17"/>
      <c r="M94" s="36">
        <f t="shared" si="52"/>
        <v>0</v>
      </c>
      <c r="N94" s="17"/>
      <c r="O94" s="17"/>
      <c r="P94" s="17"/>
      <c r="Q94" s="17"/>
      <c r="R94" s="36">
        <f t="shared" si="53"/>
        <v>0</v>
      </c>
      <c r="S94" s="4"/>
      <c r="T94" s="4"/>
      <c r="U94" s="4"/>
      <c r="V94" s="4"/>
      <c r="W94" s="4"/>
      <c r="X94" s="4"/>
      <c r="Y94" s="4"/>
      <c r="Z94" s="4"/>
    </row>
    <row r="95" ht="12.75" customHeight="1">
      <c r="A95" s="18">
        <v>76.0</v>
      </c>
      <c r="B95" s="16" t="s">
        <v>134</v>
      </c>
      <c r="C95" s="35">
        <f t="shared" si="50"/>
        <v>0</v>
      </c>
      <c r="D95" s="17"/>
      <c r="E95" s="17"/>
      <c r="F95" s="17"/>
      <c r="G95" s="17"/>
      <c r="H95" s="36">
        <f t="shared" si="51"/>
        <v>0</v>
      </c>
      <c r="I95" s="17"/>
      <c r="J95" s="17"/>
      <c r="K95" s="17"/>
      <c r="L95" s="17"/>
      <c r="M95" s="36">
        <f t="shared" si="52"/>
        <v>0</v>
      </c>
      <c r="N95" s="17"/>
      <c r="O95" s="17"/>
      <c r="P95" s="17"/>
      <c r="Q95" s="17"/>
      <c r="R95" s="36">
        <f t="shared" si="53"/>
        <v>0</v>
      </c>
      <c r="S95" s="4"/>
      <c r="T95" s="4"/>
      <c r="U95" s="4"/>
      <c r="V95" s="4"/>
      <c r="W95" s="4"/>
      <c r="X95" s="4"/>
      <c r="Y95" s="4"/>
      <c r="Z95" s="4"/>
    </row>
    <row r="96" ht="12.75" customHeight="1">
      <c r="A96" s="18">
        <v>77.0</v>
      </c>
      <c r="B96" s="16" t="s">
        <v>135</v>
      </c>
      <c r="C96" s="35">
        <f t="shared" si="50"/>
        <v>0</v>
      </c>
      <c r="D96" s="17"/>
      <c r="E96" s="17"/>
      <c r="F96" s="17"/>
      <c r="G96" s="17"/>
      <c r="H96" s="36">
        <f t="shared" si="51"/>
        <v>0</v>
      </c>
      <c r="I96" s="17"/>
      <c r="J96" s="17"/>
      <c r="K96" s="17"/>
      <c r="L96" s="17"/>
      <c r="M96" s="36">
        <f t="shared" si="52"/>
        <v>0</v>
      </c>
      <c r="N96" s="17"/>
      <c r="O96" s="17"/>
      <c r="P96" s="17"/>
      <c r="Q96" s="17"/>
      <c r="R96" s="36">
        <f t="shared" si="53"/>
        <v>0</v>
      </c>
      <c r="S96" s="4"/>
      <c r="T96" s="4"/>
      <c r="U96" s="4"/>
      <c r="V96" s="4"/>
      <c r="W96" s="4"/>
      <c r="X96" s="4"/>
      <c r="Y96" s="4"/>
      <c r="Z96" s="4"/>
    </row>
    <row r="97" ht="12.75" customHeight="1">
      <c r="A97" s="18">
        <v>78.0</v>
      </c>
      <c r="B97" s="16" t="s">
        <v>136</v>
      </c>
      <c r="C97" s="35">
        <f t="shared" si="50"/>
        <v>0</v>
      </c>
      <c r="D97" s="17"/>
      <c r="E97" s="17"/>
      <c r="F97" s="17"/>
      <c r="G97" s="17"/>
      <c r="H97" s="36">
        <f t="shared" si="51"/>
        <v>0</v>
      </c>
      <c r="I97" s="17"/>
      <c r="J97" s="17"/>
      <c r="K97" s="17"/>
      <c r="L97" s="17"/>
      <c r="M97" s="36">
        <f t="shared" si="52"/>
        <v>0</v>
      </c>
      <c r="N97" s="17"/>
      <c r="O97" s="17"/>
      <c r="P97" s="17"/>
      <c r="Q97" s="17"/>
      <c r="R97" s="36">
        <f t="shared" si="53"/>
        <v>0</v>
      </c>
      <c r="S97" s="4"/>
      <c r="T97" s="4"/>
      <c r="U97" s="4"/>
      <c r="V97" s="4"/>
      <c r="W97" s="4"/>
      <c r="X97" s="4"/>
      <c r="Y97" s="4"/>
      <c r="Z97" s="4"/>
    </row>
    <row r="98" ht="12.75" customHeight="1">
      <c r="A98" s="18">
        <v>79.1</v>
      </c>
      <c r="B98" s="16" t="s">
        <v>45</v>
      </c>
      <c r="C98" s="35">
        <f t="shared" si="50"/>
        <v>0</v>
      </c>
      <c r="D98" s="17"/>
      <c r="E98" s="17"/>
      <c r="F98" s="17"/>
      <c r="G98" s="17"/>
      <c r="H98" s="36">
        <f t="shared" si="51"/>
        <v>0</v>
      </c>
      <c r="I98" s="17"/>
      <c r="J98" s="17"/>
      <c r="K98" s="17"/>
      <c r="L98" s="17"/>
      <c r="M98" s="36">
        <f t="shared" si="52"/>
        <v>0</v>
      </c>
      <c r="N98" s="17"/>
      <c r="O98" s="17"/>
      <c r="P98" s="17"/>
      <c r="Q98" s="17"/>
      <c r="R98" s="36">
        <f t="shared" si="53"/>
        <v>0</v>
      </c>
      <c r="S98" s="4"/>
      <c r="T98" s="4"/>
      <c r="U98" s="4"/>
      <c r="V98" s="4"/>
      <c r="W98" s="4"/>
      <c r="X98" s="4"/>
      <c r="Y98" s="4"/>
      <c r="Z98" s="4"/>
    </row>
    <row r="99" ht="12.75" customHeight="1">
      <c r="A99" s="18">
        <v>79.2</v>
      </c>
      <c r="B99" s="16" t="s">
        <v>137</v>
      </c>
      <c r="C99" s="35">
        <f t="shared" si="50"/>
        <v>0</v>
      </c>
      <c r="D99" s="17"/>
      <c r="E99" s="17"/>
      <c r="F99" s="17"/>
      <c r="G99" s="17"/>
      <c r="H99" s="36">
        <f t="shared" si="51"/>
        <v>0</v>
      </c>
      <c r="I99" s="17"/>
      <c r="J99" s="17"/>
      <c r="K99" s="17"/>
      <c r="L99" s="17"/>
      <c r="M99" s="36">
        <f t="shared" si="52"/>
        <v>0</v>
      </c>
      <c r="N99" s="17"/>
      <c r="O99" s="17"/>
      <c r="P99" s="17"/>
      <c r="Q99" s="17"/>
      <c r="R99" s="36">
        <f t="shared" si="53"/>
        <v>0</v>
      </c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12" t="s">
        <v>138</v>
      </c>
      <c r="B100" s="13" t="s">
        <v>139</v>
      </c>
      <c r="C100" s="14">
        <f t="shared" ref="C100:R100" si="54">SUM(C101:C104)</f>
        <v>2.3344</v>
      </c>
      <c r="D100" s="14">
        <f t="shared" si="54"/>
        <v>0.5236</v>
      </c>
      <c r="E100" s="14">
        <f t="shared" si="54"/>
        <v>0.5236</v>
      </c>
      <c r="F100" s="14">
        <f t="shared" si="54"/>
        <v>0.5236</v>
      </c>
      <c r="G100" s="14">
        <f t="shared" si="54"/>
        <v>0.5236</v>
      </c>
      <c r="H100" s="14">
        <f t="shared" si="54"/>
        <v>2.0944</v>
      </c>
      <c r="I100" s="14">
        <f t="shared" si="54"/>
        <v>0</v>
      </c>
      <c r="J100" s="14">
        <f t="shared" si="54"/>
        <v>0.08</v>
      </c>
      <c r="K100" s="14">
        <f t="shared" si="54"/>
        <v>0.08</v>
      </c>
      <c r="L100" s="14">
        <f t="shared" si="54"/>
        <v>0</v>
      </c>
      <c r="M100" s="14">
        <f t="shared" si="54"/>
        <v>0.16</v>
      </c>
      <c r="N100" s="14">
        <f t="shared" si="54"/>
        <v>0</v>
      </c>
      <c r="O100" s="14">
        <f t="shared" si="54"/>
        <v>0</v>
      </c>
      <c r="P100" s="14">
        <f t="shared" si="54"/>
        <v>0.08</v>
      </c>
      <c r="Q100" s="14">
        <f t="shared" si="54"/>
        <v>0</v>
      </c>
      <c r="R100" s="14">
        <f t="shared" si="54"/>
        <v>0.08</v>
      </c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18">
        <v>80.0</v>
      </c>
      <c r="B101" s="16" t="s">
        <v>140</v>
      </c>
      <c r="C101" s="35">
        <f t="shared" ref="C101:C107" si="56">H101+M101+R101</f>
        <v>1.44</v>
      </c>
      <c r="D101" s="17">
        <f t="shared" ref="D101:G101" si="55">0.05*2*3</f>
        <v>0.3</v>
      </c>
      <c r="E101" s="17">
        <f t="shared" si="55"/>
        <v>0.3</v>
      </c>
      <c r="F101" s="17">
        <f t="shared" si="55"/>
        <v>0.3</v>
      </c>
      <c r="G101" s="17">
        <f t="shared" si="55"/>
        <v>0.3</v>
      </c>
      <c r="H101" s="36">
        <f t="shared" ref="H101:H107" si="58">SUM(D101:G101)</f>
        <v>1.2</v>
      </c>
      <c r="I101" s="17"/>
      <c r="J101" s="19">
        <v>0.08</v>
      </c>
      <c r="K101" s="19">
        <v>0.08</v>
      </c>
      <c r="L101" s="17"/>
      <c r="M101" s="36">
        <f t="shared" ref="M101:M107" si="59">SUM(I101:L101)</f>
        <v>0.16</v>
      </c>
      <c r="N101" s="17"/>
      <c r="O101" s="19"/>
      <c r="P101" s="19">
        <v>0.08</v>
      </c>
      <c r="Q101" s="17"/>
      <c r="R101" s="36">
        <f t="shared" ref="R101:R107" si="60">SUM(N101:Q101)</f>
        <v>0.08</v>
      </c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18">
        <v>81.0</v>
      </c>
      <c r="B102" s="16" t="s">
        <v>141</v>
      </c>
      <c r="C102" s="35">
        <f t="shared" si="56"/>
        <v>0.562</v>
      </c>
      <c r="D102" s="19">
        <f t="shared" ref="D102:G102" si="57">0.108+0.0325</f>
        <v>0.1405</v>
      </c>
      <c r="E102" s="19">
        <f t="shared" si="57"/>
        <v>0.1405</v>
      </c>
      <c r="F102" s="19">
        <f t="shared" si="57"/>
        <v>0.1405</v>
      </c>
      <c r="G102" s="19">
        <f t="shared" si="57"/>
        <v>0.1405</v>
      </c>
      <c r="H102" s="36">
        <f t="shared" si="58"/>
        <v>0.562</v>
      </c>
      <c r="I102" s="17"/>
      <c r="J102" s="17"/>
      <c r="K102" s="17"/>
      <c r="L102" s="17"/>
      <c r="M102" s="36">
        <f t="shared" si="59"/>
        <v>0</v>
      </c>
      <c r="N102" s="17"/>
      <c r="O102" s="17"/>
      <c r="P102" s="17"/>
      <c r="Q102" s="17"/>
      <c r="R102" s="36">
        <f t="shared" si="60"/>
        <v>0</v>
      </c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18">
        <v>82.0</v>
      </c>
      <c r="B103" s="16" t="s">
        <v>142</v>
      </c>
      <c r="C103" s="35">
        <f t="shared" si="56"/>
        <v>0</v>
      </c>
      <c r="D103" s="17"/>
      <c r="E103" s="17"/>
      <c r="F103" s="17"/>
      <c r="G103" s="17"/>
      <c r="H103" s="36">
        <f t="shared" si="58"/>
        <v>0</v>
      </c>
      <c r="I103" s="17"/>
      <c r="J103" s="17"/>
      <c r="K103" s="17"/>
      <c r="L103" s="17"/>
      <c r="M103" s="36">
        <f t="shared" si="59"/>
        <v>0</v>
      </c>
      <c r="N103" s="17"/>
      <c r="O103" s="17"/>
      <c r="P103" s="17"/>
      <c r="Q103" s="17"/>
      <c r="R103" s="36">
        <f t="shared" si="60"/>
        <v>0</v>
      </c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18">
        <v>83.0</v>
      </c>
      <c r="B104" s="16" t="s">
        <v>143</v>
      </c>
      <c r="C104" s="35">
        <f t="shared" si="56"/>
        <v>0.3324</v>
      </c>
      <c r="D104" s="17">
        <f t="shared" ref="D104:G104" si="61">0.0277*3</f>
        <v>0.0831</v>
      </c>
      <c r="E104" s="17">
        <f t="shared" si="61"/>
        <v>0.0831</v>
      </c>
      <c r="F104" s="17">
        <f t="shared" si="61"/>
        <v>0.0831</v>
      </c>
      <c r="G104" s="17">
        <f t="shared" si="61"/>
        <v>0.0831</v>
      </c>
      <c r="H104" s="36">
        <f t="shared" si="58"/>
        <v>0.3324</v>
      </c>
      <c r="I104" s="17"/>
      <c r="J104" s="17"/>
      <c r="K104" s="17"/>
      <c r="L104" s="17"/>
      <c r="M104" s="36">
        <f t="shared" si="59"/>
        <v>0</v>
      </c>
      <c r="N104" s="17"/>
      <c r="O104" s="17"/>
      <c r="P104" s="17"/>
      <c r="Q104" s="17"/>
      <c r="R104" s="36">
        <f t="shared" si="60"/>
        <v>0</v>
      </c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12">
        <v>84.0</v>
      </c>
      <c r="B105" s="13" t="s">
        <v>144</v>
      </c>
      <c r="C105" s="14">
        <f t="shared" si="56"/>
        <v>0</v>
      </c>
      <c r="D105" s="14"/>
      <c r="E105" s="14"/>
      <c r="F105" s="14"/>
      <c r="G105" s="14"/>
      <c r="H105" s="14">
        <f t="shared" si="58"/>
        <v>0</v>
      </c>
      <c r="I105" s="14"/>
      <c r="J105" s="14"/>
      <c r="K105" s="14"/>
      <c r="L105" s="14"/>
      <c r="M105" s="14">
        <f t="shared" si="59"/>
        <v>0</v>
      </c>
      <c r="N105" s="14"/>
      <c r="O105" s="14"/>
      <c r="P105" s="14"/>
      <c r="Q105" s="14"/>
      <c r="R105" s="14">
        <f t="shared" si="60"/>
        <v>0</v>
      </c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12">
        <v>85.0</v>
      </c>
      <c r="B106" s="13" t="s">
        <v>145</v>
      </c>
      <c r="C106" s="14">
        <f t="shared" si="56"/>
        <v>0</v>
      </c>
      <c r="D106" s="14"/>
      <c r="E106" s="14"/>
      <c r="F106" s="14"/>
      <c r="G106" s="14"/>
      <c r="H106" s="14">
        <f t="shared" si="58"/>
        <v>0</v>
      </c>
      <c r="I106" s="14"/>
      <c r="J106" s="14"/>
      <c r="K106" s="14"/>
      <c r="L106" s="14"/>
      <c r="M106" s="14">
        <f t="shared" si="59"/>
        <v>0</v>
      </c>
      <c r="N106" s="14"/>
      <c r="O106" s="14"/>
      <c r="P106" s="14"/>
      <c r="Q106" s="14"/>
      <c r="R106" s="14">
        <f t="shared" si="60"/>
        <v>0</v>
      </c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12">
        <v>86.0</v>
      </c>
      <c r="B107" s="13" t="s">
        <v>146</v>
      </c>
      <c r="C107" s="14">
        <f t="shared" si="56"/>
        <v>0</v>
      </c>
      <c r="D107" s="14"/>
      <c r="E107" s="14"/>
      <c r="F107" s="14"/>
      <c r="G107" s="14"/>
      <c r="H107" s="14">
        <f t="shared" si="58"/>
        <v>0</v>
      </c>
      <c r="I107" s="14"/>
      <c r="J107" s="14"/>
      <c r="K107" s="14"/>
      <c r="L107" s="14"/>
      <c r="M107" s="14">
        <f t="shared" si="59"/>
        <v>0</v>
      </c>
      <c r="N107" s="14"/>
      <c r="O107" s="14"/>
      <c r="P107" s="14"/>
      <c r="Q107" s="14"/>
      <c r="R107" s="14">
        <f t="shared" si="60"/>
        <v>0</v>
      </c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9" t="s">
        <v>147</v>
      </c>
      <c r="B108" s="10" t="s">
        <v>148</v>
      </c>
      <c r="C108" s="11">
        <f t="shared" ref="C108:R108" si="62">C109+C120+C123+C129+C133+C139+C143+C148+C149+C150+C154</f>
        <v>12.99</v>
      </c>
      <c r="D108" s="11">
        <f t="shared" si="62"/>
        <v>0.075</v>
      </c>
      <c r="E108" s="11">
        <f t="shared" si="62"/>
        <v>3.785</v>
      </c>
      <c r="F108" s="11">
        <f t="shared" si="62"/>
        <v>5.145</v>
      </c>
      <c r="G108" s="11">
        <f t="shared" si="62"/>
        <v>3.985</v>
      </c>
      <c r="H108" s="11">
        <f t="shared" si="62"/>
        <v>12.99</v>
      </c>
      <c r="I108" s="11">
        <f t="shared" si="62"/>
        <v>0</v>
      </c>
      <c r="J108" s="11">
        <f t="shared" si="62"/>
        <v>0</v>
      </c>
      <c r="K108" s="11">
        <f t="shared" si="62"/>
        <v>0</v>
      </c>
      <c r="L108" s="11">
        <f t="shared" si="62"/>
        <v>0</v>
      </c>
      <c r="M108" s="11">
        <f t="shared" si="62"/>
        <v>0</v>
      </c>
      <c r="N108" s="11">
        <f t="shared" si="62"/>
        <v>0</v>
      </c>
      <c r="O108" s="11">
        <f t="shared" si="62"/>
        <v>0</v>
      </c>
      <c r="P108" s="11">
        <f t="shared" si="62"/>
        <v>0</v>
      </c>
      <c r="Q108" s="11">
        <f t="shared" si="62"/>
        <v>0</v>
      </c>
      <c r="R108" s="11">
        <f t="shared" si="62"/>
        <v>0</v>
      </c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12" t="s">
        <v>149</v>
      </c>
      <c r="B109" s="13" t="s">
        <v>150</v>
      </c>
      <c r="C109" s="14">
        <f t="shared" ref="C109:R109" si="63">SUM(C110:C119)</f>
        <v>0</v>
      </c>
      <c r="D109" s="14">
        <f t="shared" si="63"/>
        <v>0</v>
      </c>
      <c r="E109" s="14">
        <f t="shared" si="63"/>
        <v>0</v>
      </c>
      <c r="F109" s="14">
        <f t="shared" si="63"/>
        <v>0</v>
      </c>
      <c r="G109" s="14">
        <f t="shared" si="63"/>
        <v>0</v>
      </c>
      <c r="H109" s="14">
        <f t="shared" si="63"/>
        <v>0</v>
      </c>
      <c r="I109" s="14">
        <f t="shared" si="63"/>
        <v>0</v>
      </c>
      <c r="J109" s="14">
        <f t="shared" si="63"/>
        <v>0</v>
      </c>
      <c r="K109" s="14">
        <f t="shared" si="63"/>
        <v>0</v>
      </c>
      <c r="L109" s="14">
        <f t="shared" si="63"/>
        <v>0</v>
      </c>
      <c r="M109" s="14">
        <f t="shared" si="63"/>
        <v>0</v>
      </c>
      <c r="N109" s="14">
        <f t="shared" si="63"/>
        <v>0</v>
      </c>
      <c r="O109" s="14">
        <f t="shared" si="63"/>
        <v>0</v>
      </c>
      <c r="P109" s="14">
        <f t="shared" si="63"/>
        <v>0</v>
      </c>
      <c r="Q109" s="14">
        <f t="shared" si="63"/>
        <v>0</v>
      </c>
      <c r="R109" s="14">
        <f t="shared" si="63"/>
        <v>0</v>
      </c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18">
        <v>87.0</v>
      </c>
      <c r="B110" s="16" t="s">
        <v>151</v>
      </c>
      <c r="C110" s="35">
        <f t="shared" ref="C110:C119" si="64">H110+M110+R110</f>
        <v>0</v>
      </c>
      <c r="D110" s="17"/>
      <c r="E110" s="17"/>
      <c r="F110" s="17"/>
      <c r="G110" s="17"/>
      <c r="H110" s="36">
        <f t="shared" ref="H110:H119" si="65">SUM(D110:G110)</f>
        <v>0</v>
      </c>
      <c r="I110" s="17"/>
      <c r="J110" s="17"/>
      <c r="K110" s="17"/>
      <c r="L110" s="17"/>
      <c r="M110" s="36">
        <f t="shared" ref="M110:M119" si="66">SUM(I110:L110)</f>
        <v>0</v>
      </c>
      <c r="N110" s="17"/>
      <c r="O110" s="17"/>
      <c r="P110" s="17"/>
      <c r="Q110" s="17"/>
      <c r="R110" s="36">
        <f t="shared" ref="R110:R119" si="67">SUM(N110:Q110)</f>
        <v>0</v>
      </c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18">
        <v>88.0</v>
      </c>
      <c r="B111" s="16" t="s">
        <v>152</v>
      </c>
      <c r="C111" s="35">
        <f t="shared" si="64"/>
        <v>0</v>
      </c>
      <c r="D111" s="17"/>
      <c r="E111" s="17"/>
      <c r="F111" s="17"/>
      <c r="G111" s="17"/>
      <c r="H111" s="36">
        <f t="shared" si="65"/>
        <v>0</v>
      </c>
      <c r="I111" s="17"/>
      <c r="J111" s="17"/>
      <c r="K111" s="17"/>
      <c r="L111" s="17"/>
      <c r="M111" s="36">
        <f t="shared" si="66"/>
        <v>0</v>
      </c>
      <c r="N111" s="17"/>
      <c r="O111" s="17"/>
      <c r="P111" s="17"/>
      <c r="Q111" s="17"/>
      <c r="R111" s="36">
        <f t="shared" si="67"/>
        <v>0</v>
      </c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18">
        <v>89.0</v>
      </c>
      <c r="B112" s="16" t="s">
        <v>153</v>
      </c>
      <c r="C112" s="35">
        <f t="shared" si="64"/>
        <v>0</v>
      </c>
      <c r="D112" s="17"/>
      <c r="E112" s="17"/>
      <c r="F112" s="17"/>
      <c r="G112" s="17"/>
      <c r="H112" s="36">
        <f t="shared" si="65"/>
        <v>0</v>
      </c>
      <c r="I112" s="17"/>
      <c r="J112" s="17"/>
      <c r="K112" s="17"/>
      <c r="L112" s="17"/>
      <c r="M112" s="36">
        <f t="shared" si="66"/>
        <v>0</v>
      </c>
      <c r="N112" s="17"/>
      <c r="O112" s="17"/>
      <c r="P112" s="17"/>
      <c r="Q112" s="17"/>
      <c r="R112" s="36">
        <f t="shared" si="67"/>
        <v>0</v>
      </c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18">
        <v>90.0</v>
      </c>
      <c r="B113" s="16" t="s">
        <v>154</v>
      </c>
      <c r="C113" s="35">
        <f t="shared" si="64"/>
        <v>0</v>
      </c>
      <c r="D113" s="17"/>
      <c r="E113" s="17"/>
      <c r="F113" s="17"/>
      <c r="G113" s="17"/>
      <c r="H113" s="36">
        <f t="shared" si="65"/>
        <v>0</v>
      </c>
      <c r="I113" s="17"/>
      <c r="J113" s="17"/>
      <c r="K113" s="17"/>
      <c r="L113" s="17"/>
      <c r="M113" s="36">
        <f t="shared" si="66"/>
        <v>0</v>
      </c>
      <c r="N113" s="17"/>
      <c r="O113" s="17"/>
      <c r="P113" s="17"/>
      <c r="Q113" s="17"/>
      <c r="R113" s="36">
        <f t="shared" si="67"/>
        <v>0</v>
      </c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18">
        <v>91.0</v>
      </c>
      <c r="B114" s="16" t="s">
        <v>155</v>
      </c>
      <c r="C114" s="35">
        <f t="shared" si="64"/>
        <v>0</v>
      </c>
      <c r="D114" s="17"/>
      <c r="E114" s="17"/>
      <c r="F114" s="17"/>
      <c r="G114" s="17"/>
      <c r="H114" s="36">
        <f t="shared" si="65"/>
        <v>0</v>
      </c>
      <c r="I114" s="17"/>
      <c r="J114" s="17"/>
      <c r="K114" s="17"/>
      <c r="L114" s="17"/>
      <c r="M114" s="36">
        <f t="shared" si="66"/>
        <v>0</v>
      </c>
      <c r="N114" s="17"/>
      <c r="O114" s="17"/>
      <c r="P114" s="17"/>
      <c r="Q114" s="17"/>
      <c r="R114" s="36">
        <f t="shared" si="67"/>
        <v>0</v>
      </c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18">
        <v>92.0</v>
      </c>
      <c r="B115" s="16" t="s">
        <v>156</v>
      </c>
      <c r="C115" s="35">
        <f t="shared" si="64"/>
        <v>0</v>
      </c>
      <c r="D115" s="17"/>
      <c r="E115" s="17"/>
      <c r="F115" s="17"/>
      <c r="G115" s="17"/>
      <c r="H115" s="36">
        <f t="shared" si="65"/>
        <v>0</v>
      </c>
      <c r="I115" s="17"/>
      <c r="J115" s="17"/>
      <c r="K115" s="17"/>
      <c r="L115" s="17"/>
      <c r="M115" s="36">
        <f t="shared" si="66"/>
        <v>0</v>
      </c>
      <c r="N115" s="17"/>
      <c r="O115" s="17"/>
      <c r="P115" s="17"/>
      <c r="Q115" s="17"/>
      <c r="R115" s="36">
        <f t="shared" si="67"/>
        <v>0</v>
      </c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18">
        <v>93.0</v>
      </c>
      <c r="B116" s="16" t="s">
        <v>157</v>
      </c>
      <c r="C116" s="35">
        <f t="shared" si="64"/>
        <v>0</v>
      </c>
      <c r="D116" s="17"/>
      <c r="E116" s="17"/>
      <c r="F116" s="17"/>
      <c r="G116" s="17"/>
      <c r="H116" s="36">
        <f t="shared" si="65"/>
        <v>0</v>
      </c>
      <c r="I116" s="17"/>
      <c r="J116" s="17"/>
      <c r="K116" s="17"/>
      <c r="L116" s="17"/>
      <c r="M116" s="36">
        <f t="shared" si="66"/>
        <v>0</v>
      </c>
      <c r="N116" s="17"/>
      <c r="O116" s="17"/>
      <c r="P116" s="17"/>
      <c r="Q116" s="17"/>
      <c r="R116" s="36">
        <f t="shared" si="67"/>
        <v>0</v>
      </c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18">
        <v>94.0</v>
      </c>
      <c r="B117" s="16" t="s">
        <v>158</v>
      </c>
      <c r="C117" s="35">
        <f t="shared" si="64"/>
        <v>0</v>
      </c>
      <c r="D117" s="17"/>
      <c r="E117" s="17"/>
      <c r="F117" s="17"/>
      <c r="G117" s="17"/>
      <c r="H117" s="36">
        <f t="shared" si="65"/>
        <v>0</v>
      </c>
      <c r="I117" s="17"/>
      <c r="J117" s="17"/>
      <c r="K117" s="17"/>
      <c r="L117" s="17"/>
      <c r="M117" s="36">
        <f t="shared" si="66"/>
        <v>0</v>
      </c>
      <c r="N117" s="17"/>
      <c r="O117" s="17"/>
      <c r="P117" s="17"/>
      <c r="Q117" s="17"/>
      <c r="R117" s="36">
        <f t="shared" si="67"/>
        <v>0</v>
      </c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18">
        <v>95.0</v>
      </c>
      <c r="B118" s="16" t="s">
        <v>159</v>
      </c>
      <c r="C118" s="35">
        <f t="shared" si="64"/>
        <v>0</v>
      </c>
      <c r="D118" s="17"/>
      <c r="E118" s="17"/>
      <c r="F118" s="17"/>
      <c r="G118" s="17"/>
      <c r="H118" s="36">
        <f t="shared" si="65"/>
        <v>0</v>
      </c>
      <c r="I118" s="17"/>
      <c r="J118" s="17"/>
      <c r="K118" s="17"/>
      <c r="L118" s="17"/>
      <c r="M118" s="36">
        <f t="shared" si="66"/>
        <v>0</v>
      </c>
      <c r="N118" s="17"/>
      <c r="O118" s="17"/>
      <c r="P118" s="17"/>
      <c r="Q118" s="17"/>
      <c r="R118" s="36">
        <f t="shared" si="67"/>
        <v>0</v>
      </c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18">
        <v>96.0</v>
      </c>
      <c r="B119" s="16" t="s">
        <v>160</v>
      </c>
      <c r="C119" s="35">
        <f t="shared" si="64"/>
        <v>0</v>
      </c>
      <c r="D119" s="17"/>
      <c r="E119" s="17"/>
      <c r="F119" s="17"/>
      <c r="G119" s="17"/>
      <c r="H119" s="36">
        <f t="shared" si="65"/>
        <v>0</v>
      </c>
      <c r="I119" s="17"/>
      <c r="J119" s="17"/>
      <c r="K119" s="17"/>
      <c r="L119" s="17"/>
      <c r="M119" s="36">
        <f t="shared" si="66"/>
        <v>0</v>
      </c>
      <c r="N119" s="17"/>
      <c r="O119" s="17"/>
      <c r="P119" s="17"/>
      <c r="Q119" s="17"/>
      <c r="R119" s="36">
        <f t="shared" si="67"/>
        <v>0</v>
      </c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12" t="s">
        <v>149</v>
      </c>
      <c r="B120" s="13" t="s">
        <v>161</v>
      </c>
      <c r="C120" s="14">
        <f t="shared" ref="C120:R120" si="68">SUM(C121:C122)</f>
        <v>10.84</v>
      </c>
      <c r="D120" s="14">
        <f t="shared" si="68"/>
        <v>0</v>
      </c>
      <c r="E120" s="14">
        <f t="shared" si="68"/>
        <v>3.61</v>
      </c>
      <c r="F120" s="14">
        <f t="shared" si="68"/>
        <v>3.62</v>
      </c>
      <c r="G120" s="14">
        <f t="shared" si="68"/>
        <v>3.61</v>
      </c>
      <c r="H120" s="14">
        <f t="shared" si="68"/>
        <v>10.84</v>
      </c>
      <c r="I120" s="14">
        <f t="shared" si="68"/>
        <v>0</v>
      </c>
      <c r="J120" s="14">
        <f t="shared" si="68"/>
        <v>0</v>
      </c>
      <c r="K120" s="14">
        <f t="shared" si="68"/>
        <v>0</v>
      </c>
      <c r="L120" s="14">
        <f t="shared" si="68"/>
        <v>0</v>
      </c>
      <c r="M120" s="14">
        <f t="shared" si="68"/>
        <v>0</v>
      </c>
      <c r="N120" s="14">
        <f t="shared" si="68"/>
        <v>0</v>
      </c>
      <c r="O120" s="14">
        <f t="shared" si="68"/>
        <v>0</v>
      </c>
      <c r="P120" s="14">
        <f t="shared" si="68"/>
        <v>0</v>
      </c>
      <c r="Q120" s="14">
        <f t="shared" si="68"/>
        <v>0</v>
      </c>
      <c r="R120" s="14">
        <f t="shared" si="68"/>
        <v>0</v>
      </c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18">
        <v>97.0</v>
      </c>
      <c r="B121" s="16" t="s">
        <v>162</v>
      </c>
      <c r="C121" s="35">
        <f t="shared" ref="C121:C122" si="69">H121+M121+R121</f>
        <v>10.84</v>
      </c>
      <c r="D121" s="17"/>
      <c r="E121" s="19">
        <v>3.61</v>
      </c>
      <c r="F121" s="19">
        <v>3.62</v>
      </c>
      <c r="G121" s="19">
        <v>3.61</v>
      </c>
      <c r="H121" s="36">
        <f t="shared" ref="H121:H122" si="70">SUM(D121:G121)</f>
        <v>10.84</v>
      </c>
      <c r="I121" s="17"/>
      <c r="J121" s="17"/>
      <c r="K121" s="17"/>
      <c r="L121" s="17"/>
      <c r="M121" s="36">
        <f t="shared" ref="M121:M122" si="71">SUM(I121:L121)</f>
        <v>0</v>
      </c>
      <c r="N121" s="17"/>
      <c r="O121" s="17"/>
      <c r="P121" s="17"/>
      <c r="Q121" s="17"/>
      <c r="R121" s="36">
        <f t="shared" ref="R121:R122" si="72">SUM(N121:Q121)</f>
        <v>0</v>
      </c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18">
        <v>98.0</v>
      </c>
      <c r="B122" s="16" t="s">
        <v>45</v>
      </c>
      <c r="C122" s="35">
        <f t="shared" si="69"/>
        <v>0</v>
      </c>
      <c r="D122" s="17"/>
      <c r="E122" s="17"/>
      <c r="F122" s="17"/>
      <c r="G122" s="17"/>
      <c r="H122" s="36">
        <f t="shared" si="70"/>
        <v>0</v>
      </c>
      <c r="I122" s="17"/>
      <c r="J122" s="17"/>
      <c r="K122" s="17"/>
      <c r="L122" s="17"/>
      <c r="M122" s="36">
        <f t="shared" si="71"/>
        <v>0</v>
      </c>
      <c r="N122" s="17"/>
      <c r="O122" s="17"/>
      <c r="P122" s="17"/>
      <c r="Q122" s="17"/>
      <c r="R122" s="36">
        <f t="shared" si="72"/>
        <v>0</v>
      </c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12" t="s">
        <v>163</v>
      </c>
      <c r="B123" s="13" t="s">
        <v>164</v>
      </c>
      <c r="C123" s="14">
        <f t="shared" ref="C123:R123" si="73">SUM(C124:C128)</f>
        <v>0.55</v>
      </c>
      <c r="D123" s="14">
        <f t="shared" si="73"/>
        <v>0</v>
      </c>
      <c r="E123" s="14">
        <f t="shared" si="73"/>
        <v>0</v>
      </c>
      <c r="F123" s="14">
        <f t="shared" si="73"/>
        <v>0.55</v>
      </c>
      <c r="G123" s="14">
        <f t="shared" si="73"/>
        <v>0</v>
      </c>
      <c r="H123" s="14">
        <f t="shared" si="73"/>
        <v>0.55</v>
      </c>
      <c r="I123" s="14">
        <f t="shared" si="73"/>
        <v>0</v>
      </c>
      <c r="J123" s="14">
        <f t="shared" si="73"/>
        <v>0</v>
      </c>
      <c r="K123" s="14">
        <f t="shared" si="73"/>
        <v>0</v>
      </c>
      <c r="L123" s="14">
        <f t="shared" si="73"/>
        <v>0</v>
      </c>
      <c r="M123" s="14">
        <f t="shared" si="73"/>
        <v>0</v>
      </c>
      <c r="N123" s="14">
        <f t="shared" si="73"/>
        <v>0</v>
      </c>
      <c r="O123" s="14">
        <f t="shared" si="73"/>
        <v>0</v>
      </c>
      <c r="P123" s="14">
        <f t="shared" si="73"/>
        <v>0</v>
      </c>
      <c r="Q123" s="14">
        <f t="shared" si="73"/>
        <v>0</v>
      </c>
      <c r="R123" s="14">
        <f t="shared" si="73"/>
        <v>0</v>
      </c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18">
        <v>99.0</v>
      </c>
      <c r="B124" s="16" t="s">
        <v>165</v>
      </c>
      <c r="C124" s="35">
        <f t="shared" ref="C124:C128" si="74">H124+M124+R124</f>
        <v>0</v>
      </c>
      <c r="D124" s="17"/>
      <c r="E124" s="19"/>
      <c r="F124" s="17"/>
      <c r="G124" s="17"/>
      <c r="H124" s="36">
        <f t="shared" ref="H124:H128" si="75">SUM(D124:G124)</f>
        <v>0</v>
      </c>
      <c r="I124" s="17"/>
      <c r="J124" s="17"/>
      <c r="K124" s="17"/>
      <c r="L124" s="17"/>
      <c r="M124" s="36">
        <f t="shared" ref="M124:M128" si="76">SUM(I124:L124)</f>
        <v>0</v>
      </c>
      <c r="N124" s="17"/>
      <c r="O124" s="17"/>
      <c r="P124" s="17"/>
      <c r="Q124" s="17"/>
      <c r="R124" s="36">
        <f t="shared" ref="R124:R128" si="77">SUM(N124:Q124)</f>
        <v>0</v>
      </c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18">
        <v>100.0</v>
      </c>
      <c r="B125" s="16" t="s">
        <v>166</v>
      </c>
      <c r="C125" s="35">
        <f t="shared" si="74"/>
        <v>0.3</v>
      </c>
      <c r="D125" s="17"/>
      <c r="E125" s="17"/>
      <c r="F125" s="19">
        <v>0.3</v>
      </c>
      <c r="G125" s="17"/>
      <c r="H125" s="36">
        <f t="shared" si="75"/>
        <v>0.3</v>
      </c>
      <c r="I125" s="17"/>
      <c r="J125" s="17"/>
      <c r="K125" s="17"/>
      <c r="L125" s="17"/>
      <c r="M125" s="36">
        <f t="shared" si="76"/>
        <v>0</v>
      </c>
      <c r="N125" s="17"/>
      <c r="O125" s="17"/>
      <c r="P125" s="17"/>
      <c r="Q125" s="17"/>
      <c r="R125" s="36">
        <f t="shared" si="77"/>
        <v>0</v>
      </c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18">
        <v>101.0</v>
      </c>
      <c r="B126" s="16" t="s">
        <v>167</v>
      </c>
      <c r="C126" s="35">
        <f t="shared" si="74"/>
        <v>0</v>
      </c>
      <c r="D126" s="17"/>
      <c r="E126" s="17"/>
      <c r="F126" s="17"/>
      <c r="G126" s="17"/>
      <c r="H126" s="36">
        <f t="shared" si="75"/>
        <v>0</v>
      </c>
      <c r="I126" s="17"/>
      <c r="J126" s="17"/>
      <c r="K126" s="17"/>
      <c r="L126" s="17"/>
      <c r="M126" s="36">
        <f t="shared" si="76"/>
        <v>0</v>
      </c>
      <c r="N126" s="17"/>
      <c r="O126" s="17"/>
      <c r="P126" s="17"/>
      <c r="Q126" s="17"/>
      <c r="R126" s="36">
        <f t="shared" si="77"/>
        <v>0</v>
      </c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18">
        <v>102.0</v>
      </c>
      <c r="B127" s="16" t="s">
        <v>168</v>
      </c>
      <c r="C127" s="35">
        <f t="shared" si="74"/>
        <v>0</v>
      </c>
      <c r="D127" s="17"/>
      <c r="E127" s="17"/>
      <c r="F127" s="17"/>
      <c r="G127" s="17"/>
      <c r="H127" s="36">
        <f t="shared" si="75"/>
        <v>0</v>
      </c>
      <c r="I127" s="17"/>
      <c r="J127" s="17"/>
      <c r="K127" s="17"/>
      <c r="L127" s="17"/>
      <c r="M127" s="36">
        <f t="shared" si="76"/>
        <v>0</v>
      </c>
      <c r="N127" s="17"/>
      <c r="O127" s="17"/>
      <c r="P127" s="17"/>
      <c r="Q127" s="17"/>
      <c r="R127" s="36">
        <f t="shared" si="77"/>
        <v>0</v>
      </c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18">
        <v>103.0</v>
      </c>
      <c r="B128" s="16" t="s">
        <v>45</v>
      </c>
      <c r="C128" s="35">
        <f t="shared" si="74"/>
        <v>0.25</v>
      </c>
      <c r="D128" s="17"/>
      <c r="E128" s="17"/>
      <c r="F128" s="19">
        <v>0.25</v>
      </c>
      <c r="G128" s="17"/>
      <c r="H128" s="36">
        <f t="shared" si="75"/>
        <v>0.25</v>
      </c>
      <c r="I128" s="17"/>
      <c r="J128" s="17"/>
      <c r="K128" s="17"/>
      <c r="L128" s="17"/>
      <c r="M128" s="36">
        <f t="shared" si="76"/>
        <v>0</v>
      </c>
      <c r="N128" s="17"/>
      <c r="O128" s="17"/>
      <c r="P128" s="17"/>
      <c r="Q128" s="17"/>
      <c r="R128" s="36">
        <f t="shared" si="77"/>
        <v>0</v>
      </c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12" t="s">
        <v>169</v>
      </c>
      <c r="B129" s="13" t="s">
        <v>170</v>
      </c>
      <c r="C129" s="14">
        <f t="shared" ref="C129:R129" si="78">SUM(C130:C132)</f>
        <v>0.1</v>
      </c>
      <c r="D129" s="14">
        <f t="shared" si="78"/>
        <v>0</v>
      </c>
      <c r="E129" s="14">
        <f t="shared" si="78"/>
        <v>0</v>
      </c>
      <c r="F129" s="14">
        <f t="shared" si="78"/>
        <v>0.1</v>
      </c>
      <c r="G129" s="14">
        <f t="shared" si="78"/>
        <v>0</v>
      </c>
      <c r="H129" s="14">
        <f t="shared" si="78"/>
        <v>0.1</v>
      </c>
      <c r="I129" s="14">
        <f t="shared" si="78"/>
        <v>0</v>
      </c>
      <c r="J129" s="14">
        <f t="shared" si="78"/>
        <v>0</v>
      </c>
      <c r="K129" s="14">
        <f t="shared" si="78"/>
        <v>0</v>
      </c>
      <c r="L129" s="14">
        <f t="shared" si="78"/>
        <v>0</v>
      </c>
      <c r="M129" s="14">
        <f t="shared" si="78"/>
        <v>0</v>
      </c>
      <c r="N129" s="14">
        <f t="shared" si="78"/>
        <v>0</v>
      </c>
      <c r="O129" s="14">
        <f t="shared" si="78"/>
        <v>0</v>
      </c>
      <c r="P129" s="14">
        <f t="shared" si="78"/>
        <v>0</v>
      </c>
      <c r="Q129" s="14">
        <f t="shared" si="78"/>
        <v>0</v>
      </c>
      <c r="R129" s="14">
        <f t="shared" si="78"/>
        <v>0</v>
      </c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18">
        <v>104.0</v>
      </c>
      <c r="B130" s="16" t="s">
        <v>171</v>
      </c>
      <c r="C130" s="35">
        <f t="shared" ref="C130:C132" si="79">H130+M130+R130</f>
        <v>0.1</v>
      </c>
      <c r="D130" s="19">
        <v>0.0</v>
      </c>
      <c r="E130" s="19">
        <v>0.0</v>
      </c>
      <c r="F130" s="19">
        <v>0.1</v>
      </c>
      <c r="G130" s="19">
        <v>0.0</v>
      </c>
      <c r="H130" s="36">
        <f t="shared" ref="H130:H132" si="80">SUM(D130:G130)</f>
        <v>0.1</v>
      </c>
      <c r="I130" s="17"/>
      <c r="J130" s="17"/>
      <c r="K130" s="17"/>
      <c r="L130" s="17"/>
      <c r="M130" s="36">
        <f t="shared" ref="M130:M132" si="81">SUM(I130:L130)</f>
        <v>0</v>
      </c>
      <c r="N130" s="17"/>
      <c r="O130" s="17"/>
      <c r="P130" s="17"/>
      <c r="Q130" s="17"/>
      <c r="R130" s="36">
        <f t="shared" ref="R130:R132" si="82">SUM(N130:Q130)</f>
        <v>0</v>
      </c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18">
        <v>105.0</v>
      </c>
      <c r="B131" s="16" t="s">
        <v>172</v>
      </c>
      <c r="C131" s="35">
        <f t="shared" si="79"/>
        <v>0</v>
      </c>
      <c r="D131" s="19">
        <v>0.0</v>
      </c>
      <c r="E131" s="19">
        <v>0.0</v>
      </c>
      <c r="F131" s="19">
        <v>0.0</v>
      </c>
      <c r="G131" s="19">
        <v>0.0</v>
      </c>
      <c r="H131" s="36">
        <f t="shared" si="80"/>
        <v>0</v>
      </c>
      <c r="I131" s="17"/>
      <c r="J131" s="17"/>
      <c r="K131" s="17"/>
      <c r="L131" s="17"/>
      <c r="M131" s="36">
        <f t="shared" si="81"/>
        <v>0</v>
      </c>
      <c r="N131" s="17"/>
      <c r="O131" s="17"/>
      <c r="P131" s="17"/>
      <c r="Q131" s="17"/>
      <c r="R131" s="36">
        <f t="shared" si="82"/>
        <v>0</v>
      </c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18">
        <v>106.0</v>
      </c>
      <c r="B132" s="16" t="s">
        <v>173</v>
      </c>
      <c r="C132" s="35">
        <f t="shared" si="79"/>
        <v>0</v>
      </c>
      <c r="D132" s="19">
        <v>0.0</v>
      </c>
      <c r="E132" s="19">
        <v>0.0</v>
      </c>
      <c r="F132" s="19">
        <v>0.0</v>
      </c>
      <c r="G132" s="19">
        <v>0.0</v>
      </c>
      <c r="H132" s="36">
        <f t="shared" si="80"/>
        <v>0</v>
      </c>
      <c r="I132" s="17"/>
      <c r="J132" s="17"/>
      <c r="K132" s="17"/>
      <c r="L132" s="17"/>
      <c r="M132" s="36">
        <f t="shared" si="81"/>
        <v>0</v>
      </c>
      <c r="N132" s="17"/>
      <c r="O132" s="17"/>
      <c r="P132" s="17"/>
      <c r="Q132" s="17"/>
      <c r="R132" s="36">
        <f t="shared" si="82"/>
        <v>0</v>
      </c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12" t="s">
        <v>174</v>
      </c>
      <c r="B133" s="13" t="s">
        <v>175</v>
      </c>
      <c r="C133" s="14">
        <f t="shared" ref="C133:R133" si="83">SUM(C134:C138)</f>
        <v>1.3</v>
      </c>
      <c r="D133" s="14">
        <f t="shared" si="83"/>
        <v>0.075</v>
      </c>
      <c r="E133" s="14">
        <f t="shared" si="83"/>
        <v>0.175</v>
      </c>
      <c r="F133" s="14">
        <f t="shared" si="83"/>
        <v>0.875</v>
      </c>
      <c r="G133" s="14">
        <f t="shared" si="83"/>
        <v>0.175</v>
      </c>
      <c r="H133" s="14">
        <f t="shared" si="83"/>
        <v>1.3</v>
      </c>
      <c r="I133" s="14">
        <f t="shared" si="83"/>
        <v>0</v>
      </c>
      <c r="J133" s="14">
        <f t="shared" si="83"/>
        <v>0</v>
      </c>
      <c r="K133" s="14">
        <f t="shared" si="83"/>
        <v>0</v>
      </c>
      <c r="L133" s="14">
        <f t="shared" si="83"/>
        <v>0</v>
      </c>
      <c r="M133" s="14">
        <f t="shared" si="83"/>
        <v>0</v>
      </c>
      <c r="N133" s="14">
        <f t="shared" si="83"/>
        <v>0</v>
      </c>
      <c r="O133" s="14">
        <f t="shared" si="83"/>
        <v>0</v>
      </c>
      <c r="P133" s="14">
        <f t="shared" si="83"/>
        <v>0</v>
      </c>
      <c r="Q133" s="14">
        <f t="shared" si="83"/>
        <v>0</v>
      </c>
      <c r="R133" s="14">
        <f t="shared" si="83"/>
        <v>0</v>
      </c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18">
        <v>107.0</v>
      </c>
      <c r="B134" s="16" t="s">
        <v>176</v>
      </c>
      <c r="C134" s="35">
        <f t="shared" ref="C134:C138" si="84">H134+M134+R134</f>
        <v>0</v>
      </c>
      <c r="D134" s="17"/>
      <c r="E134" s="17"/>
      <c r="F134" s="17"/>
      <c r="G134" s="17"/>
      <c r="H134" s="36">
        <f t="shared" ref="H134:H138" si="85">SUM(D134:G134)</f>
        <v>0</v>
      </c>
      <c r="I134" s="17"/>
      <c r="J134" s="17"/>
      <c r="K134" s="17"/>
      <c r="L134" s="17"/>
      <c r="M134" s="36">
        <f t="shared" ref="M134:M138" si="86">SUM(I134:L134)</f>
        <v>0</v>
      </c>
      <c r="N134" s="17"/>
      <c r="O134" s="17"/>
      <c r="P134" s="17"/>
      <c r="Q134" s="17"/>
      <c r="R134" s="36">
        <f t="shared" ref="R134:R138" si="87">SUM(N134:Q134)</f>
        <v>0</v>
      </c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18">
        <v>108.0</v>
      </c>
      <c r="B135" s="16" t="s">
        <v>177</v>
      </c>
      <c r="C135" s="35">
        <f t="shared" si="84"/>
        <v>0</v>
      </c>
      <c r="D135" s="17"/>
      <c r="E135" s="17"/>
      <c r="F135" s="17"/>
      <c r="G135" s="17"/>
      <c r="H135" s="36">
        <f t="shared" si="85"/>
        <v>0</v>
      </c>
      <c r="I135" s="17"/>
      <c r="J135" s="17"/>
      <c r="K135" s="17"/>
      <c r="L135" s="17"/>
      <c r="M135" s="36">
        <f t="shared" si="86"/>
        <v>0</v>
      </c>
      <c r="N135" s="17"/>
      <c r="O135" s="17"/>
      <c r="P135" s="17"/>
      <c r="Q135" s="17"/>
      <c r="R135" s="36">
        <f t="shared" si="87"/>
        <v>0</v>
      </c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18">
        <v>109.0</v>
      </c>
      <c r="B136" s="16" t="s">
        <v>178</v>
      </c>
      <c r="C136" s="35">
        <f t="shared" si="84"/>
        <v>0</v>
      </c>
      <c r="D136" s="17"/>
      <c r="E136" s="17"/>
      <c r="F136" s="17"/>
      <c r="G136" s="17"/>
      <c r="H136" s="36">
        <f t="shared" si="85"/>
        <v>0</v>
      </c>
      <c r="I136" s="17"/>
      <c r="J136" s="17"/>
      <c r="K136" s="17"/>
      <c r="L136" s="17"/>
      <c r="M136" s="36">
        <f t="shared" si="86"/>
        <v>0</v>
      </c>
      <c r="N136" s="17"/>
      <c r="O136" s="17"/>
      <c r="P136" s="17"/>
      <c r="Q136" s="17"/>
      <c r="R136" s="36">
        <f t="shared" si="87"/>
        <v>0</v>
      </c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18">
        <v>110.0</v>
      </c>
      <c r="B137" s="16" t="s">
        <v>179</v>
      </c>
      <c r="C137" s="35">
        <f t="shared" si="84"/>
        <v>1.3</v>
      </c>
      <c r="D137" s="19">
        <v>0.075</v>
      </c>
      <c r="E137" s="19">
        <v>0.175</v>
      </c>
      <c r="F137" s="19">
        <f>0.375+0.5</f>
        <v>0.875</v>
      </c>
      <c r="G137" s="19">
        <v>0.175</v>
      </c>
      <c r="H137" s="36">
        <f t="shared" si="85"/>
        <v>1.3</v>
      </c>
      <c r="I137" s="17"/>
      <c r="J137" s="17"/>
      <c r="K137" s="17"/>
      <c r="L137" s="17"/>
      <c r="M137" s="36">
        <f t="shared" si="86"/>
        <v>0</v>
      </c>
      <c r="N137" s="17"/>
      <c r="O137" s="17"/>
      <c r="P137" s="17"/>
      <c r="Q137" s="17"/>
      <c r="R137" s="36">
        <f t="shared" si="87"/>
        <v>0</v>
      </c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18">
        <v>111.0</v>
      </c>
      <c r="B138" s="16" t="s">
        <v>45</v>
      </c>
      <c r="C138" s="35">
        <f t="shared" si="84"/>
        <v>0</v>
      </c>
      <c r="D138" s="17"/>
      <c r="E138" s="17"/>
      <c r="F138" s="17"/>
      <c r="G138" s="17"/>
      <c r="H138" s="36">
        <f t="shared" si="85"/>
        <v>0</v>
      </c>
      <c r="I138" s="17"/>
      <c r="J138" s="17"/>
      <c r="K138" s="17"/>
      <c r="L138" s="17"/>
      <c r="M138" s="36">
        <f t="shared" si="86"/>
        <v>0</v>
      </c>
      <c r="N138" s="17"/>
      <c r="O138" s="17"/>
      <c r="P138" s="17"/>
      <c r="Q138" s="17"/>
      <c r="R138" s="36">
        <f t="shared" si="87"/>
        <v>0</v>
      </c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12" t="s">
        <v>180</v>
      </c>
      <c r="B139" s="13" t="s">
        <v>181</v>
      </c>
      <c r="C139" s="14">
        <f t="shared" ref="C139:R139" si="88">SUM(C140:C142)</f>
        <v>0</v>
      </c>
      <c r="D139" s="14">
        <f t="shared" si="88"/>
        <v>0</v>
      </c>
      <c r="E139" s="14">
        <f t="shared" si="88"/>
        <v>0</v>
      </c>
      <c r="F139" s="14">
        <f t="shared" si="88"/>
        <v>0</v>
      </c>
      <c r="G139" s="14">
        <f t="shared" si="88"/>
        <v>0</v>
      </c>
      <c r="H139" s="14">
        <f t="shared" si="88"/>
        <v>0</v>
      </c>
      <c r="I139" s="14">
        <f t="shared" si="88"/>
        <v>0</v>
      </c>
      <c r="J139" s="14">
        <f t="shared" si="88"/>
        <v>0</v>
      </c>
      <c r="K139" s="14">
        <f t="shared" si="88"/>
        <v>0</v>
      </c>
      <c r="L139" s="14">
        <f t="shared" si="88"/>
        <v>0</v>
      </c>
      <c r="M139" s="14">
        <f t="shared" si="88"/>
        <v>0</v>
      </c>
      <c r="N139" s="14">
        <f t="shared" si="88"/>
        <v>0</v>
      </c>
      <c r="O139" s="14">
        <f t="shared" si="88"/>
        <v>0</v>
      </c>
      <c r="P139" s="14">
        <f t="shared" si="88"/>
        <v>0</v>
      </c>
      <c r="Q139" s="14">
        <f t="shared" si="88"/>
        <v>0</v>
      </c>
      <c r="R139" s="14">
        <f t="shared" si="88"/>
        <v>0</v>
      </c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18">
        <v>112.0</v>
      </c>
      <c r="B140" s="16" t="s">
        <v>182</v>
      </c>
      <c r="C140" s="35">
        <f t="shared" ref="C140:C142" si="89">H140+M140+R140</f>
        <v>0</v>
      </c>
      <c r="D140" s="17"/>
      <c r="E140" s="17"/>
      <c r="F140" s="17"/>
      <c r="G140" s="17"/>
      <c r="H140" s="36">
        <f t="shared" ref="H140:H142" si="90">SUM(D140:G140)</f>
        <v>0</v>
      </c>
      <c r="I140" s="17"/>
      <c r="J140" s="17"/>
      <c r="K140" s="17"/>
      <c r="L140" s="17"/>
      <c r="M140" s="36">
        <f t="shared" ref="M140:M142" si="91">SUM(I140:L140)</f>
        <v>0</v>
      </c>
      <c r="N140" s="17"/>
      <c r="O140" s="17"/>
      <c r="P140" s="17"/>
      <c r="Q140" s="17"/>
      <c r="R140" s="36">
        <f t="shared" ref="R140:R142" si="92">SUM(N140:Q140)</f>
        <v>0</v>
      </c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18">
        <v>113.0</v>
      </c>
      <c r="B141" s="16" t="s">
        <v>183</v>
      </c>
      <c r="C141" s="35">
        <f t="shared" si="89"/>
        <v>0</v>
      </c>
      <c r="D141" s="17"/>
      <c r="E141" s="17"/>
      <c r="F141" s="17"/>
      <c r="G141" s="17"/>
      <c r="H141" s="36">
        <f t="shared" si="90"/>
        <v>0</v>
      </c>
      <c r="I141" s="17"/>
      <c r="J141" s="17"/>
      <c r="K141" s="17"/>
      <c r="L141" s="17"/>
      <c r="M141" s="36">
        <f t="shared" si="91"/>
        <v>0</v>
      </c>
      <c r="N141" s="17"/>
      <c r="O141" s="17"/>
      <c r="P141" s="17"/>
      <c r="Q141" s="17"/>
      <c r="R141" s="36">
        <f t="shared" si="92"/>
        <v>0</v>
      </c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18">
        <v>114.0</v>
      </c>
      <c r="B142" s="16" t="s">
        <v>184</v>
      </c>
      <c r="C142" s="35">
        <f t="shared" si="89"/>
        <v>0</v>
      </c>
      <c r="D142" s="17"/>
      <c r="E142" s="17"/>
      <c r="F142" s="17"/>
      <c r="G142" s="17"/>
      <c r="H142" s="36">
        <f t="shared" si="90"/>
        <v>0</v>
      </c>
      <c r="I142" s="17"/>
      <c r="J142" s="17"/>
      <c r="K142" s="17"/>
      <c r="L142" s="17"/>
      <c r="M142" s="36">
        <f t="shared" si="91"/>
        <v>0</v>
      </c>
      <c r="N142" s="17"/>
      <c r="O142" s="17"/>
      <c r="P142" s="17"/>
      <c r="Q142" s="17"/>
      <c r="R142" s="36">
        <f t="shared" si="92"/>
        <v>0</v>
      </c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12" t="s">
        <v>185</v>
      </c>
      <c r="B143" s="13" t="s">
        <v>186</v>
      </c>
      <c r="C143" s="14">
        <f t="shared" ref="C143:R143" si="93">SUM(C144:C147)</f>
        <v>0.2</v>
      </c>
      <c r="D143" s="14">
        <f t="shared" si="93"/>
        <v>0</v>
      </c>
      <c r="E143" s="14">
        <f t="shared" si="93"/>
        <v>0</v>
      </c>
      <c r="F143" s="14">
        <f t="shared" si="93"/>
        <v>0</v>
      </c>
      <c r="G143" s="14">
        <f t="shared" si="93"/>
        <v>0.2</v>
      </c>
      <c r="H143" s="14">
        <f t="shared" si="93"/>
        <v>0.2</v>
      </c>
      <c r="I143" s="14">
        <f t="shared" si="93"/>
        <v>0</v>
      </c>
      <c r="J143" s="14">
        <f t="shared" si="93"/>
        <v>0</v>
      </c>
      <c r="K143" s="14">
        <f t="shared" si="93"/>
        <v>0</v>
      </c>
      <c r="L143" s="14">
        <f t="shared" si="93"/>
        <v>0</v>
      </c>
      <c r="M143" s="14">
        <f t="shared" si="93"/>
        <v>0</v>
      </c>
      <c r="N143" s="14">
        <f t="shared" si="93"/>
        <v>0</v>
      </c>
      <c r="O143" s="14">
        <f t="shared" si="93"/>
        <v>0</v>
      </c>
      <c r="P143" s="14">
        <f t="shared" si="93"/>
        <v>0</v>
      </c>
      <c r="Q143" s="14">
        <f t="shared" si="93"/>
        <v>0</v>
      </c>
      <c r="R143" s="14">
        <f t="shared" si="93"/>
        <v>0</v>
      </c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18">
        <v>115.0</v>
      </c>
      <c r="B144" s="16" t="s">
        <v>187</v>
      </c>
      <c r="C144" s="35">
        <f t="shared" ref="C144:C149" si="94">H144+M144+R144</f>
        <v>0.2</v>
      </c>
      <c r="D144" s="19">
        <v>0.0</v>
      </c>
      <c r="E144" s="19">
        <v>0.0</v>
      </c>
      <c r="F144" s="19">
        <v>0.0</v>
      </c>
      <c r="G144" s="19">
        <v>0.2</v>
      </c>
      <c r="H144" s="36">
        <f t="shared" ref="H144:H149" si="95">SUM(D144:G144)</f>
        <v>0.2</v>
      </c>
      <c r="I144" s="17"/>
      <c r="J144" s="17"/>
      <c r="K144" s="17"/>
      <c r="L144" s="17"/>
      <c r="M144" s="36">
        <f t="shared" ref="M144:M149" si="96">SUM(I144:L144)</f>
        <v>0</v>
      </c>
      <c r="N144" s="17"/>
      <c r="O144" s="17"/>
      <c r="P144" s="17"/>
      <c r="Q144" s="17"/>
      <c r="R144" s="36">
        <f t="shared" ref="R144:R149" si="97">SUM(N144:Q144)</f>
        <v>0</v>
      </c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18">
        <v>116.0</v>
      </c>
      <c r="B145" s="16" t="s">
        <v>188</v>
      </c>
      <c r="C145" s="35">
        <f t="shared" si="94"/>
        <v>0</v>
      </c>
      <c r="D145" s="19">
        <v>0.0</v>
      </c>
      <c r="E145" s="19">
        <v>0.0</v>
      </c>
      <c r="F145" s="19">
        <v>0.0</v>
      </c>
      <c r="G145" s="19">
        <v>0.0</v>
      </c>
      <c r="H145" s="36">
        <f t="shared" si="95"/>
        <v>0</v>
      </c>
      <c r="I145" s="17"/>
      <c r="J145" s="17"/>
      <c r="K145" s="17"/>
      <c r="L145" s="17"/>
      <c r="M145" s="36">
        <f t="shared" si="96"/>
        <v>0</v>
      </c>
      <c r="N145" s="17"/>
      <c r="O145" s="17"/>
      <c r="P145" s="17"/>
      <c r="Q145" s="17"/>
      <c r="R145" s="36">
        <f t="shared" si="97"/>
        <v>0</v>
      </c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18">
        <v>117.0</v>
      </c>
      <c r="B146" s="16" t="s">
        <v>189</v>
      </c>
      <c r="C146" s="35">
        <f t="shared" si="94"/>
        <v>0</v>
      </c>
      <c r="D146" s="19">
        <v>0.0</v>
      </c>
      <c r="E146" s="19">
        <v>0.0</v>
      </c>
      <c r="F146" s="19">
        <v>0.0</v>
      </c>
      <c r="G146" s="19">
        <v>0.0</v>
      </c>
      <c r="H146" s="36">
        <f t="shared" si="95"/>
        <v>0</v>
      </c>
      <c r="I146" s="17"/>
      <c r="J146" s="17"/>
      <c r="K146" s="17"/>
      <c r="L146" s="17"/>
      <c r="M146" s="36">
        <f t="shared" si="96"/>
        <v>0</v>
      </c>
      <c r="N146" s="17"/>
      <c r="O146" s="17"/>
      <c r="P146" s="17"/>
      <c r="Q146" s="17"/>
      <c r="R146" s="36">
        <f t="shared" si="97"/>
        <v>0</v>
      </c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18">
        <v>118.0</v>
      </c>
      <c r="B147" s="16" t="s">
        <v>45</v>
      </c>
      <c r="C147" s="35">
        <f t="shared" si="94"/>
        <v>0</v>
      </c>
      <c r="D147" s="19">
        <v>0.0</v>
      </c>
      <c r="E147" s="19">
        <v>0.0</v>
      </c>
      <c r="F147" s="19">
        <v>0.0</v>
      </c>
      <c r="G147" s="19">
        <v>0.0</v>
      </c>
      <c r="H147" s="36">
        <f t="shared" si="95"/>
        <v>0</v>
      </c>
      <c r="I147" s="17"/>
      <c r="J147" s="17"/>
      <c r="K147" s="17"/>
      <c r="L147" s="17"/>
      <c r="M147" s="36">
        <f t="shared" si="96"/>
        <v>0</v>
      </c>
      <c r="N147" s="17"/>
      <c r="O147" s="17"/>
      <c r="P147" s="17"/>
      <c r="Q147" s="17"/>
      <c r="R147" s="36">
        <f t="shared" si="97"/>
        <v>0</v>
      </c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12">
        <v>119.0</v>
      </c>
      <c r="B148" s="13" t="s">
        <v>190</v>
      </c>
      <c r="C148" s="14">
        <f t="shared" si="94"/>
        <v>0</v>
      </c>
      <c r="D148" s="14"/>
      <c r="E148" s="14"/>
      <c r="F148" s="14"/>
      <c r="G148" s="14"/>
      <c r="H148" s="14">
        <f t="shared" si="95"/>
        <v>0</v>
      </c>
      <c r="I148" s="14"/>
      <c r="J148" s="14"/>
      <c r="K148" s="14"/>
      <c r="L148" s="14"/>
      <c r="M148" s="14">
        <f t="shared" si="96"/>
        <v>0</v>
      </c>
      <c r="N148" s="14"/>
      <c r="O148" s="14"/>
      <c r="P148" s="14"/>
      <c r="Q148" s="14"/>
      <c r="R148" s="14">
        <f t="shared" si="97"/>
        <v>0</v>
      </c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12">
        <v>120.0</v>
      </c>
      <c r="B149" s="13" t="s">
        <v>191</v>
      </c>
      <c r="C149" s="14">
        <f t="shared" si="94"/>
        <v>0</v>
      </c>
      <c r="D149" s="14"/>
      <c r="E149" s="14"/>
      <c r="F149" s="14"/>
      <c r="G149" s="14"/>
      <c r="H149" s="14">
        <f t="shared" si="95"/>
        <v>0</v>
      </c>
      <c r="I149" s="14"/>
      <c r="J149" s="14"/>
      <c r="K149" s="14"/>
      <c r="L149" s="14"/>
      <c r="M149" s="14">
        <f t="shared" si="96"/>
        <v>0</v>
      </c>
      <c r="N149" s="14"/>
      <c r="O149" s="14"/>
      <c r="P149" s="14"/>
      <c r="Q149" s="14"/>
      <c r="R149" s="14">
        <f t="shared" si="97"/>
        <v>0</v>
      </c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12" t="s">
        <v>192</v>
      </c>
      <c r="B150" s="13" t="s">
        <v>193</v>
      </c>
      <c r="C150" s="14">
        <f t="shared" ref="C150:R150" si="98">SUM(C151:C153)</f>
        <v>0</v>
      </c>
      <c r="D150" s="14">
        <f t="shared" si="98"/>
        <v>0</v>
      </c>
      <c r="E150" s="14">
        <f t="shared" si="98"/>
        <v>0</v>
      </c>
      <c r="F150" s="14">
        <f t="shared" si="98"/>
        <v>0</v>
      </c>
      <c r="G150" s="14">
        <f t="shared" si="98"/>
        <v>0</v>
      </c>
      <c r="H150" s="14">
        <f t="shared" si="98"/>
        <v>0</v>
      </c>
      <c r="I150" s="14">
        <f t="shared" si="98"/>
        <v>0</v>
      </c>
      <c r="J150" s="14">
        <f t="shared" si="98"/>
        <v>0</v>
      </c>
      <c r="K150" s="14">
        <f t="shared" si="98"/>
        <v>0</v>
      </c>
      <c r="L150" s="14">
        <f t="shared" si="98"/>
        <v>0</v>
      </c>
      <c r="M150" s="14">
        <f t="shared" si="98"/>
        <v>0</v>
      </c>
      <c r="N150" s="14">
        <f t="shared" si="98"/>
        <v>0</v>
      </c>
      <c r="O150" s="14">
        <f t="shared" si="98"/>
        <v>0</v>
      </c>
      <c r="P150" s="14">
        <f t="shared" si="98"/>
        <v>0</v>
      </c>
      <c r="Q150" s="14">
        <f t="shared" si="98"/>
        <v>0</v>
      </c>
      <c r="R150" s="14">
        <f t="shared" si="98"/>
        <v>0</v>
      </c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18">
        <v>121.0</v>
      </c>
      <c r="B151" s="16" t="s">
        <v>194</v>
      </c>
      <c r="C151" s="35">
        <f t="shared" ref="C151:C153" si="99">H151+M151+R151</f>
        <v>0</v>
      </c>
      <c r="D151" s="17"/>
      <c r="E151" s="17"/>
      <c r="F151" s="17"/>
      <c r="G151" s="17"/>
      <c r="H151" s="36">
        <f t="shared" ref="H151:H153" si="100">SUM(D151:G151)</f>
        <v>0</v>
      </c>
      <c r="I151" s="17"/>
      <c r="J151" s="17"/>
      <c r="K151" s="17"/>
      <c r="L151" s="17"/>
      <c r="M151" s="36">
        <f t="shared" ref="M151:M153" si="101">SUM(I151:L151)</f>
        <v>0</v>
      </c>
      <c r="N151" s="17"/>
      <c r="O151" s="17"/>
      <c r="P151" s="17"/>
      <c r="Q151" s="17"/>
      <c r="R151" s="36">
        <f t="shared" ref="R151:R153" si="102">SUM(N151:Q151)</f>
        <v>0</v>
      </c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18">
        <v>122.0</v>
      </c>
      <c r="B152" s="16" t="s">
        <v>195</v>
      </c>
      <c r="C152" s="35">
        <f t="shared" si="99"/>
        <v>0</v>
      </c>
      <c r="D152" s="17"/>
      <c r="E152" s="17"/>
      <c r="F152" s="17"/>
      <c r="G152" s="17"/>
      <c r="H152" s="36">
        <f t="shared" si="100"/>
        <v>0</v>
      </c>
      <c r="I152" s="17"/>
      <c r="J152" s="17"/>
      <c r="K152" s="17"/>
      <c r="L152" s="17"/>
      <c r="M152" s="36">
        <f t="shared" si="101"/>
        <v>0</v>
      </c>
      <c r="N152" s="17"/>
      <c r="O152" s="17"/>
      <c r="P152" s="17"/>
      <c r="Q152" s="17"/>
      <c r="R152" s="36">
        <f t="shared" si="102"/>
        <v>0</v>
      </c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18">
        <v>123.0</v>
      </c>
      <c r="B153" s="16" t="s">
        <v>196</v>
      </c>
      <c r="C153" s="35">
        <f t="shared" si="99"/>
        <v>0</v>
      </c>
      <c r="D153" s="17"/>
      <c r="E153" s="17"/>
      <c r="F153" s="17"/>
      <c r="G153" s="17"/>
      <c r="H153" s="36">
        <f t="shared" si="100"/>
        <v>0</v>
      </c>
      <c r="I153" s="17"/>
      <c r="J153" s="17"/>
      <c r="K153" s="17"/>
      <c r="L153" s="17"/>
      <c r="M153" s="36">
        <f t="shared" si="101"/>
        <v>0</v>
      </c>
      <c r="N153" s="17"/>
      <c r="O153" s="17"/>
      <c r="P153" s="17"/>
      <c r="Q153" s="17"/>
      <c r="R153" s="36">
        <f t="shared" si="102"/>
        <v>0</v>
      </c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12" t="s">
        <v>197</v>
      </c>
      <c r="B154" s="13" t="s">
        <v>198</v>
      </c>
      <c r="C154" s="14">
        <f t="shared" ref="C154:R154" si="103">SUM(C155:C157)</f>
        <v>0</v>
      </c>
      <c r="D154" s="14">
        <f t="shared" si="103"/>
        <v>0</v>
      </c>
      <c r="E154" s="14">
        <f t="shared" si="103"/>
        <v>0</v>
      </c>
      <c r="F154" s="14">
        <f t="shared" si="103"/>
        <v>0</v>
      </c>
      <c r="G154" s="14">
        <f t="shared" si="103"/>
        <v>0</v>
      </c>
      <c r="H154" s="14">
        <f t="shared" si="103"/>
        <v>0</v>
      </c>
      <c r="I154" s="14">
        <f t="shared" si="103"/>
        <v>0</v>
      </c>
      <c r="J154" s="14">
        <f t="shared" si="103"/>
        <v>0</v>
      </c>
      <c r="K154" s="14">
        <f t="shared" si="103"/>
        <v>0</v>
      </c>
      <c r="L154" s="14">
        <f t="shared" si="103"/>
        <v>0</v>
      </c>
      <c r="M154" s="14">
        <f t="shared" si="103"/>
        <v>0</v>
      </c>
      <c r="N154" s="14">
        <f t="shared" si="103"/>
        <v>0</v>
      </c>
      <c r="O154" s="14">
        <f t="shared" si="103"/>
        <v>0</v>
      </c>
      <c r="P154" s="14">
        <f t="shared" si="103"/>
        <v>0</v>
      </c>
      <c r="Q154" s="14">
        <f t="shared" si="103"/>
        <v>0</v>
      </c>
      <c r="R154" s="14">
        <f t="shared" si="103"/>
        <v>0</v>
      </c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18">
        <v>124.0</v>
      </c>
      <c r="B155" s="16" t="s">
        <v>199</v>
      </c>
      <c r="C155" s="35">
        <f t="shared" ref="C155:C157" si="104">H155+M155+R155</f>
        <v>0</v>
      </c>
      <c r="D155" s="17"/>
      <c r="E155" s="17"/>
      <c r="F155" s="17"/>
      <c r="G155" s="17"/>
      <c r="H155" s="36">
        <f t="shared" ref="H155:H157" si="105">SUM(D155:G155)</f>
        <v>0</v>
      </c>
      <c r="I155" s="17"/>
      <c r="J155" s="17"/>
      <c r="K155" s="17"/>
      <c r="L155" s="17"/>
      <c r="M155" s="36">
        <f t="shared" ref="M155:M157" si="106">SUM(I155:L155)</f>
        <v>0</v>
      </c>
      <c r="N155" s="17"/>
      <c r="O155" s="17"/>
      <c r="P155" s="17"/>
      <c r="Q155" s="17"/>
      <c r="R155" s="36">
        <f t="shared" ref="R155:R157" si="107">SUM(N155:Q155)</f>
        <v>0</v>
      </c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18">
        <v>125.0</v>
      </c>
      <c r="B156" s="16" t="s">
        <v>200</v>
      </c>
      <c r="C156" s="35">
        <f t="shared" si="104"/>
        <v>0</v>
      </c>
      <c r="D156" s="17"/>
      <c r="E156" s="17"/>
      <c r="F156" s="17"/>
      <c r="G156" s="17"/>
      <c r="H156" s="36">
        <f t="shared" si="105"/>
        <v>0</v>
      </c>
      <c r="I156" s="17"/>
      <c r="J156" s="17"/>
      <c r="K156" s="17"/>
      <c r="L156" s="17"/>
      <c r="M156" s="36">
        <f t="shared" si="106"/>
        <v>0</v>
      </c>
      <c r="N156" s="17"/>
      <c r="O156" s="17"/>
      <c r="P156" s="17"/>
      <c r="Q156" s="17"/>
      <c r="R156" s="36">
        <f t="shared" si="107"/>
        <v>0</v>
      </c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18">
        <v>126.0</v>
      </c>
      <c r="B157" s="16" t="s">
        <v>201</v>
      </c>
      <c r="C157" s="35">
        <f t="shared" si="104"/>
        <v>0</v>
      </c>
      <c r="D157" s="17"/>
      <c r="E157" s="17"/>
      <c r="F157" s="17"/>
      <c r="G157" s="17"/>
      <c r="H157" s="36">
        <f t="shared" si="105"/>
        <v>0</v>
      </c>
      <c r="I157" s="17"/>
      <c r="J157" s="17"/>
      <c r="K157" s="17"/>
      <c r="L157" s="17"/>
      <c r="M157" s="36">
        <f t="shared" si="106"/>
        <v>0</v>
      </c>
      <c r="N157" s="17"/>
      <c r="O157" s="17"/>
      <c r="P157" s="17"/>
      <c r="Q157" s="17"/>
      <c r="R157" s="36">
        <f t="shared" si="107"/>
        <v>0</v>
      </c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9" t="s">
        <v>202</v>
      </c>
      <c r="B158" s="10" t="s">
        <v>203</v>
      </c>
      <c r="C158" s="11">
        <f t="shared" ref="C158:R158" si="108">C159+C163+C171+C174+C178+C184+C186+C188+C189</f>
        <v>10.44</v>
      </c>
      <c r="D158" s="11">
        <f t="shared" si="108"/>
        <v>0</v>
      </c>
      <c r="E158" s="11">
        <f t="shared" si="108"/>
        <v>0</v>
      </c>
      <c r="F158" s="11">
        <f t="shared" si="108"/>
        <v>0</v>
      </c>
      <c r="G158" s="11">
        <f t="shared" si="108"/>
        <v>0</v>
      </c>
      <c r="H158" s="11">
        <f t="shared" si="108"/>
        <v>10.44</v>
      </c>
      <c r="I158" s="11">
        <f t="shared" si="108"/>
        <v>0</v>
      </c>
      <c r="J158" s="11">
        <f t="shared" si="108"/>
        <v>0</v>
      </c>
      <c r="K158" s="11">
        <f t="shared" si="108"/>
        <v>0</v>
      </c>
      <c r="L158" s="11">
        <f t="shared" si="108"/>
        <v>0</v>
      </c>
      <c r="M158" s="11">
        <f t="shared" si="108"/>
        <v>0</v>
      </c>
      <c r="N158" s="11">
        <f t="shared" si="108"/>
        <v>0</v>
      </c>
      <c r="O158" s="11">
        <f t="shared" si="108"/>
        <v>0</v>
      </c>
      <c r="P158" s="11">
        <f t="shared" si="108"/>
        <v>0</v>
      </c>
      <c r="Q158" s="11">
        <f t="shared" si="108"/>
        <v>0</v>
      </c>
      <c r="R158" s="11">
        <f t="shared" si="108"/>
        <v>0</v>
      </c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12" t="s">
        <v>204</v>
      </c>
      <c r="B159" s="13" t="s">
        <v>205</v>
      </c>
      <c r="C159" s="14">
        <f t="shared" ref="C159:R159" si="109">SUM(C160:C162)</f>
        <v>0</v>
      </c>
      <c r="D159" s="14">
        <f t="shared" si="109"/>
        <v>0</v>
      </c>
      <c r="E159" s="14">
        <f t="shared" si="109"/>
        <v>0</v>
      </c>
      <c r="F159" s="14">
        <f t="shared" si="109"/>
        <v>0</v>
      </c>
      <c r="G159" s="14">
        <f t="shared" si="109"/>
        <v>0</v>
      </c>
      <c r="H159" s="14">
        <f t="shared" si="109"/>
        <v>0</v>
      </c>
      <c r="I159" s="14">
        <f t="shared" si="109"/>
        <v>0</v>
      </c>
      <c r="J159" s="14">
        <f t="shared" si="109"/>
        <v>0</v>
      </c>
      <c r="K159" s="14">
        <f t="shared" si="109"/>
        <v>0</v>
      </c>
      <c r="L159" s="14">
        <f t="shared" si="109"/>
        <v>0</v>
      </c>
      <c r="M159" s="14">
        <f t="shared" si="109"/>
        <v>0</v>
      </c>
      <c r="N159" s="14">
        <f t="shared" si="109"/>
        <v>0</v>
      </c>
      <c r="O159" s="14">
        <f t="shared" si="109"/>
        <v>0</v>
      </c>
      <c r="P159" s="14">
        <f t="shared" si="109"/>
        <v>0</v>
      </c>
      <c r="Q159" s="14">
        <f t="shared" si="109"/>
        <v>0</v>
      </c>
      <c r="R159" s="14">
        <f t="shared" si="109"/>
        <v>0</v>
      </c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18">
        <v>127.0</v>
      </c>
      <c r="B160" s="16" t="s">
        <v>206</v>
      </c>
      <c r="C160" s="35">
        <f t="shared" ref="C160:C162" si="110">H160+M160+R160</f>
        <v>0</v>
      </c>
      <c r="D160" s="17"/>
      <c r="E160" s="17"/>
      <c r="F160" s="17"/>
      <c r="G160" s="17"/>
      <c r="H160" s="36">
        <f t="shared" ref="H160:H162" si="111">SUM(D160:G160)</f>
        <v>0</v>
      </c>
      <c r="I160" s="17"/>
      <c r="J160" s="17"/>
      <c r="K160" s="17"/>
      <c r="L160" s="17"/>
      <c r="M160" s="36">
        <f t="shared" ref="M160:M162" si="112">SUM(I160:L160)</f>
        <v>0</v>
      </c>
      <c r="N160" s="17"/>
      <c r="O160" s="17"/>
      <c r="P160" s="17"/>
      <c r="Q160" s="17"/>
      <c r="R160" s="36">
        <f t="shared" ref="R160:R162" si="113">SUM(N160:Q160)</f>
        <v>0</v>
      </c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18">
        <v>128.0</v>
      </c>
      <c r="B161" s="16" t="s">
        <v>207</v>
      </c>
      <c r="C161" s="35">
        <f t="shared" si="110"/>
        <v>0</v>
      </c>
      <c r="D161" s="17"/>
      <c r="E161" s="17"/>
      <c r="F161" s="17"/>
      <c r="G161" s="17"/>
      <c r="H161" s="36">
        <f t="shared" si="111"/>
        <v>0</v>
      </c>
      <c r="I161" s="17"/>
      <c r="J161" s="17"/>
      <c r="K161" s="17"/>
      <c r="L161" s="17"/>
      <c r="M161" s="36">
        <f t="shared" si="112"/>
        <v>0</v>
      </c>
      <c r="N161" s="17"/>
      <c r="O161" s="17"/>
      <c r="P161" s="17"/>
      <c r="Q161" s="17"/>
      <c r="R161" s="36">
        <f t="shared" si="113"/>
        <v>0</v>
      </c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18">
        <v>129.0</v>
      </c>
      <c r="B162" s="16" t="s">
        <v>208</v>
      </c>
      <c r="C162" s="35">
        <f t="shared" si="110"/>
        <v>0</v>
      </c>
      <c r="D162" s="17"/>
      <c r="E162" s="17"/>
      <c r="F162" s="17"/>
      <c r="G162" s="17"/>
      <c r="H162" s="36">
        <f t="shared" si="111"/>
        <v>0</v>
      </c>
      <c r="I162" s="17"/>
      <c r="J162" s="17"/>
      <c r="K162" s="17"/>
      <c r="L162" s="17"/>
      <c r="M162" s="36">
        <f t="shared" si="112"/>
        <v>0</v>
      </c>
      <c r="N162" s="17"/>
      <c r="O162" s="17"/>
      <c r="P162" s="17"/>
      <c r="Q162" s="17"/>
      <c r="R162" s="36">
        <f t="shared" si="113"/>
        <v>0</v>
      </c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12" t="s">
        <v>209</v>
      </c>
      <c r="B163" s="13" t="s">
        <v>210</v>
      </c>
      <c r="C163" s="14">
        <f>SUM(C164:C170)</f>
        <v>10.44</v>
      </c>
      <c r="D163" s="14">
        <f t="shared" ref="D163:G163" si="114">SUM(D165:D170)</f>
        <v>0</v>
      </c>
      <c r="E163" s="14">
        <f t="shared" si="114"/>
        <v>0</v>
      </c>
      <c r="F163" s="14">
        <f t="shared" si="114"/>
        <v>0</v>
      </c>
      <c r="G163" s="14">
        <f t="shared" si="114"/>
        <v>0</v>
      </c>
      <c r="H163" s="14">
        <f t="shared" ref="H163:R163" si="115">SUM(H164:H170)</f>
        <v>10.44</v>
      </c>
      <c r="I163" s="14">
        <f t="shared" si="115"/>
        <v>0</v>
      </c>
      <c r="J163" s="14">
        <f t="shared" si="115"/>
        <v>0</v>
      </c>
      <c r="K163" s="14">
        <f t="shared" si="115"/>
        <v>0</v>
      </c>
      <c r="L163" s="14">
        <f t="shared" si="115"/>
        <v>0</v>
      </c>
      <c r="M163" s="14">
        <f t="shared" si="115"/>
        <v>0</v>
      </c>
      <c r="N163" s="14">
        <f t="shared" si="115"/>
        <v>0</v>
      </c>
      <c r="O163" s="14">
        <f t="shared" si="115"/>
        <v>0</v>
      </c>
      <c r="P163" s="14">
        <f t="shared" si="115"/>
        <v>0</v>
      </c>
      <c r="Q163" s="14">
        <f t="shared" si="115"/>
        <v>0</v>
      </c>
      <c r="R163" s="14">
        <f t="shared" si="115"/>
        <v>0</v>
      </c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18">
        <v>130.0</v>
      </c>
      <c r="B164" s="16" t="s">
        <v>211</v>
      </c>
      <c r="C164" s="35">
        <f t="shared" ref="C164:C170" si="116">H164+M164+R164</f>
        <v>10.44</v>
      </c>
      <c r="H164" s="36">
        <f>SUM(D203:G203)</f>
        <v>10.44</v>
      </c>
      <c r="I164" s="17"/>
      <c r="J164" s="17"/>
      <c r="K164" s="17"/>
      <c r="L164" s="17"/>
      <c r="M164" s="36">
        <f t="shared" ref="M164:M170" si="117">SUM(I164:L164)</f>
        <v>0</v>
      </c>
      <c r="N164" s="17"/>
      <c r="O164" s="17"/>
      <c r="P164" s="17"/>
      <c r="Q164" s="17"/>
      <c r="R164" s="36">
        <f t="shared" ref="R164:R170" si="118">SUM(N164:Q164)</f>
        <v>0</v>
      </c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18">
        <v>131.0</v>
      </c>
      <c r="B165" s="16" t="s">
        <v>212</v>
      </c>
      <c r="C165" s="35">
        <f t="shared" si="116"/>
        <v>0</v>
      </c>
      <c r="D165" s="17"/>
      <c r="E165" s="17"/>
      <c r="F165" s="17"/>
      <c r="G165" s="17"/>
      <c r="H165" s="36">
        <f t="shared" ref="H165:H170" si="119">SUM(D165:G165)</f>
        <v>0</v>
      </c>
      <c r="I165" s="17"/>
      <c r="J165" s="17"/>
      <c r="K165" s="17"/>
      <c r="L165" s="17"/>
      <c r="M165" s="36">
        <f t="shared" si="117"/>
        <v>0</v>
      </c>
      <c r="N165" s="17"/>
      <c r="O165" s="17"/>
      <c r="P165" s="17"/>
      <c r="Q165" s="17"/>
      <c r="R165" s="36">
        <f t="shared" si="118"/>
        <v>0</v>
      </c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18">
        <v>132.0</v>
      </c>
      <c r="B166" s="16" t="s">
        <v>213</v>
      </c>
      <c r="C166" s="35">
        <f t="shared" si="116"/>
        <v>0</v>
      </c>
      <c r="D166" s="17"/>
      <c r="E166" s="17"/>
      <c r="F166" s="17"/>
      <c r="G166" s="17"/>
      <c r="H166" s="36">
        <f t="shared" si="119"/>
        <v>0</v>
      </c>
      <c r="I166" s="17"/>
      <c r="J166" s="17"/>
      <c r="K166" s="17"/>
      <c r="L166" s="17"/>
      <c r="M166" s="36">
        <f t="shared" si="117"/>
        <v>0</v>
      </c>
      <c r="N166" s="17"/>
      <c r="O166" s="17"/>
      <c r="P166" s="17"/>
      <c r="Q166" s="17"/>
      <c r="R166" s="36">
        <f t="shared" si="118"/>
        <v>0</v>
      </c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18">
        <v>133.0</v>
      </c>
      <c r="B167" s="16" t="s">
        <v>214</v>
      </c>
      <c r="C167" s="35">
        <f t="shared" si="116"/>
        <v>0</v>
      </c>
      <c r="D167" s="17"/>
      <c r="E167" s="17"/>
      <c r="F167" s="17"/>
      <c r="G167" s="17"/>
      <c r="H167" s="36">
        <f t="shared" si="119"/>
        <v>0</v>
      </c>
      <c r="I167" s="17"/>
      <c r="J167" s="17"/>
      <c r="K167" s="17"/>
      <c r="L167" s="17"/>
      <c r="M167" s="36">
        <f t="shared" si="117"/>
        <v>0</v>
      </c>
      <c r="N167" s="17"/>
      <c r="O167" s="17"/>
      <c r="P167" s="17"/>
      <c r="Q167" s="17"/>
      <c r="R167" s="36">
        <f t="shared" si="118"/>
        <v>0</v>
      </c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18">
        <v>134.0</v>
      </c>
      <c r="B168" s="16" t="s">
        <v>215</v>
      </c>
      <c r="C168" s="35">
        <f t="shared" si="116"/>
        <v>0</v>
      </c>
      <c r="D168" s="17"/>
      <c r="E168" s="17"/>
      <c r="F168" s="17"/>
      <c r="G168" s="17"/>
      <c r="H168" s="36">
        <f t="shared" si="119"/>
        <v>0</v>
      </c>
      <c r="I168" s="17"/>
      <c r="J168" s="17"/>
      <c r="K168" s="17"/>
      <c r="L168" s="17"/>
      <c r="M168" s="36">
        <f t="shared" si="117"/>
        <v>0</v>
      </c>
      <c r="N168" s="17"/>
      <c r="O168" s="17"/>
      <c r="P168" s="17"/>
      <c r="Q168" s="17"/>
      <c r="R168" s="36">
        <f t="shared" si="118"/>
        <v>0</v>
      </c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18">
        <v>135.0</v>
      </c>
      <c r="B169" s="16" t="s">
        <v>216</v>
      </c>
      <c r="C169" s="35">
        <f t="shared" si="116"/>
        <v>0</v>
      </c>
      <c r="D169" s="17"/>
      <c r="E169" s="17"/>
      <c r="F169" s="17"/>
      <c r="G169" s="17"/>
      <c r="H169" s="36">
        <f t="shared" si="119"/>
        <v>0</v>
      </c>
      <c r="I169" s="17"/>
      <c r="J169" s="17"/>
      <c r="K169" s="17"/>
      <c r="L169" s="17"/>
      <c r="M169" s="36">
        <f t="shared" si="117"/>
        <v>0</v>
      </c>
      <c r="N169" s="17"/>
      <c r="O169" s="17"/>
      <c r="P169" s="17"/>
      <c r="Q169" s="17"/>
      <c r="R169" s="36">
        <f t="shared" si="118"/>
        <v>0</v>
      </c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18">
        <v>136.0</v>
      </c>
      <c r="B170" s="16" t="s">
        <v>217</v>
      </c>
      <c r="C170" s="35">
        <f t="shared" si="116"/>
        <v>0</v>
      </c>
      <c r="D170" s="17"/>
      <c r="E170" s="17"/>
      <c r="F170" s="17"/>
      <c r="G170" s="17"/>
      <c r="H170" s="36">
        <f t="shared" si="119"/>
        <v>0</v>
      </c>
      <c r="I170" s="17"/>
      <c r="J170" s="17"/>
      <c r="K170" s="17"/>
      <c r="L170" s="17"/>
      <c r="M170" s="36">
        <f t="shared" si="117"/>
        <v>0</v>
      </c>
      <c r="N170" s="17"/>
      <c r="O170" s="17"/>
      <c r="P170" s="17"/>
      <c r="Q170" s="17"/>
      <c r="R170" s="36">
        <f t="shared" si="118"/>
        <v>0</v>
      </c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12" t="s">
        <v>218</v>
      </c>
      <c r="B171" s="13" t="s">
        <v>219</v>
      </c>
      <c r="C171" s="14">
        <f t="shared" ref="C171:R171" si="120">SUM(C172:C173)</f>
        <v>0</v>
      </c>
      <c r="D171" s="14">
        <f t="shared" si="120"/>
        <v>0</v>
      </c>
      <c r="E171" s="14">
        <f t="shared" si="120"/>
        <v>0</v>
      </c>
      <c r="F171" s="14">
        <f t="shared" si="120"/>
        <v>0</v>
      </c>
      <c r="G171" s="14">
        <f t="shared" si="120"/>
        <v>0</v>
      </c>
      <c r="H171" s="14">
        <f t="shared" si="120"/>
        <v>0</v>
      </c>
      <c r="I171" s="14">
        <f t="shared" si="120"/>
        <v>0</v>
      </c>
      <c r="J171" s="14">
        <f t="shared" si="120"/>
        <v>0</v>
      </c>
      <c r="K171" s="14">
        <f t="shared" si="120"/>
        <v>0</v>
      </c>
      <c r="L171" s="14">
        <f t="shared" si="120"/>
        <v>0</v>
      </c>
      <c r="M171" s="14">
        <f t="shared" si="120"/>
        <v>0</v>
      </c>
      <c r="N171" s="14">
        <f t="shared" si="120"/>
        <v>0</v>
      </c>
      <c r="O171" s="14">
        <f t="shared" si="120"/>
        <v>0</v>
      </c>
      <c r="P171" s="14">
        <f t="shared" si="120"/>
        <v>0</v>
      </c>
      <c r="Q171" s="14">
        <f t="shared" si="120"/>
        <v>0</v>
      </c>
      <c r="R171" s="14">
        <f t="shared" si="120"/>
        <v>0</v>
      </c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18">
        <v>137.0</v>
      </c>
      <c r="B172" s="16" t="s">
        <v>220</v>
      </c>
      <c r="C172" s="35">
        <f t="shared" ref="C172:C173" si="121">H172+M172+R172</f>
        <v>0</v>
      </c>
      <c r="D172" s="17"/>
      <c r="E172" s="17"/>
      <c r="F172" s="17"/>
      <c r="G172" s="17"/>
      <c r="H172" s="36">
        <f t="shared" ref="H172:H173" si="122">SUM(D172:G172)</f>
        <v>0</v>
      </c>
      <c r="I172" s="17"/>
      <c r="J172" s="17"/>
      <c r="K172" s="17"/>
      <c r="L172" s="17"/>
      <c r="M172" s="36">
        <f t="shared" ref="M172:M173" si="123">SUM(I172:L172)</f>
        <v>0</v>
      </c>
      <c r="N172" s="17"/>
      <c r="O172" s="17"/>
      <c r="P172" s="17"/>
      <c r="Q172" s="17"/>
      <c r="R172" s="36">
        <f t="shared" ref="R172:R173" si="124">SUM(N172:Q172)</f>
        <v>0</v>
      </c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18">
        <v>138.0</v>
      </c>
      <c r="B173" s="16" t="s">
        <v>221</v>
      </c>
      <c r="C173" s="35">
        <f t="shared" si="121"/>
        <v>0</v>
      </c>
      <c r="D173" s="17"/>
      <c r="E173" s="17"/>
      <c r="F173" s="17"/>
      <c r="G173" s="17"/>
      <c r="H173" s="36">
        <f t="shared" si="122"/>
        <v>0</v>
      </c>
      <c r="I173" s="17"/>
      <c r="J173" s="17"/>
      <c r="K173" s="17"/>
      <c r="L173" s="17"/>
      <c r="M173" s="36">
        <f t="shared" si="123"/>
        <v>0</v>
      </c>
      <c r="N173" s="17"/>
      <c r="O173" s="17"/>
      <c r="P173" s="17"/>
      <c r="Q173" s="17"/>
      <c r="R173" s="36">
        <f t="shared" si="124"/>
        <v>0</v>
      </c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12" t="s">
        <v>222</v>
      </c>
      <c r="B174" s="13" t="s">
        <v>223</v>
      </c>
      <c r="C174" s="14">
        <f t="shared" ref="C174:R174" si="125">SUM(C175:C177)</f>
        <v>0</v>
      </c>
      <c r="D174" s="14">
        <f t="shared" si="125"/>
        <v>0</v>
      </c>
      <c r="E174" s="14">
        <f t="shared" si="125"/>
        <v>0</v>
      </c>
      <c r="F174" s="14">
        <f t="shared" si="125"/>
        <v>0</v>
      </c>
      <c r="G174" s="14">
        <f t="shared" si="125"/>
        <v>0</v>
      </c>
      <c r="H174" s="14">
        <f t="shared" si="125"/>
        <v>0</v>
      </c>
      <c r="I174" s="14">
        <f t="shared" si="125"/>
        <v>0</v>
      </c>
      <c r="J174" s="14">
        <f t="shared" si="125"/>
        <v>0</v>
      </c>
      <c r="K174" s="14">
        <f t="shared" si="125"/>
        <v>0</v>
      </c>
      <c r="L174" s="14">
        <f t="shared" si="125"/>
        <v>0</v>
      </c>
      <c r="M174" s="14">
        <f t="shared" si="125"/>
        <v>0</v>
      </c>
      <c r="N174" s="14">
        <f t="shared" si="125"/>
        <v>0</v>
      </c>
      <c r="O174" s="14">
        <f t="shared" si="125"/>
        <v>0</v>
      </c>
      <c r="P174" s="14">
        <f t="shared" si="125"/>
        <v>0</v>
      </c>
      <c r="Q174" s="14">
        <f t="shared" si="125"/>
        <v>0</v>
      </c>
      <c r="R174" s="14">
        <f t="shared" si="125"/>
        <v>0</v>
      </c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18">
        <v>139.0</v>
      </c>
      <c r="B175" s="16" t="s">
        <v>224</v>
      </c>
      <c r="C175" s="35">
        <f t="shared" ref="C175:C177" si="126">H175+M175+R175</f>
        <v>0</v>
      </c>
      <c r="D175" s="19">
        <v>0.0</v>
      </c>
      <c r="E175" s="19">
        <v>0.0</v>
      </c>
      <c r="F175" s="19">
        <v>0.0</v>
      </c>
      <c r="G175" s="19">
        <v>0.0</v>
      </c>
      <c r="H175" s="36">
        <f t="shared" ref="H175:H177" si="127">SUM(D175:G175)</f>
        <v>0</v>
      </c>
      <c r="I175" s="19">
        <v>0.0</v>
      </c>
      <c r="J175" s="19">
        <v>0.0</v>
      </c>
      <c r="K175" s="19">
        <v>0.0</v>
      </c>
      <c r="L175" s="19">
        <v>0.0</v>
      </c>
      <c r="M175" s="36">
        <f t="shared" ref="M175:M177" si="128">SUM(I175:L175)</f>
        <v>0</v>
      </c>
      <c r="N175" s="19">
        <v>0.0</v>
      </c>
      <c r="O175" s="19">
        <v>0.0</v>
      </c>
      <c r="P175" s="19">
        <v>0.0</v>
      </c>
      <c r="Q175" s="19">
        <v>0.0</v>
      </c>
      <c r="R175" s="36">
        <f t="shared" ref="R175:R177" si="129">SUM(N175:Q175)</f>
        <v>0</v>
      </c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18">
        <v>140.0</v>
      </c>
      <c r="B176" s="16" t="s">
        <v>225</v>
      </c>
      <c r="C176" s="35">
        <f t="shared" si="126"/>
        <v>0</v>
      </c>
      <c r="D176" s="19">
        <v>0.0</v>
      </c>
      <c r="E176" s="19">
        <v>0.0</v>
      </c>
      <c r="F176" s="19">
        <v>0.0</v>
      </c>
      <c r="G176" s="19">
        <v>0.0</v>
      </c>
      <c r="H176" s="36">
        <f t="shared" si="127"/>
        <v>0</v>
      </c>
      <c r="I176" s="19">
        <v>0.0</v>
      </c>
      <c r="J176" s="19">
        <v>0.0</v>
      </c>
      <c r="K176" s="19">
        <v>0.0</v>
      </c>
      <c r="L176" s="19">
        <v>0.0</v>
      </c>
      <c r="M176" s="36">
        <f t="shared" si="128"/>
        <v>0</v>
      </c>
      <c r="N176" s="19">
        <v>0.0</v>
      </c>
      <c r="O176" s="19">
        <v>0.0</v>
      </c>
      <c r="P176" s="19">
        <v>0.0</v>
      </c>
      <c r="Q176" s="19">
        <v>0.0</v>
      </c>
      <c r="R176" s="36">
        <f t="shared" si="129"/>
        <v>0</v>
      </c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18">
        <v>141.0</v>
      </c>
      <c r="B177" s="16" t="s">
        <v>226</v>
      </c>
      <c r="C177" s="35">
        <f t="shared" si="126"/>
        <v>0</v>
      </c>
      <c r="D177" s="19">
        <v>0.0</v>
      </c>
      <c r="E177" s="19">
        <v>0.0</v>
      </c>
      <c r="F177" s="19">
        <v>0.0</v>
      </c>
      <c r="G177" s="19">
        <v>0.0</v>
      </c>
      <c r="H177" s="36">
        <f t="shared" si="127"/>
        <v>0</v>
      </c>
      <c r="I177" s="19">
        <v>0.0</v>
      </c>
      <c r="J177" s="19">
        <v>0.0</v>
      </c>
      <c r="K177" s="19">
        <v>0.0</v>
      </c>
      <c r="L177" s="19">
        <v>0.0</v>
      </c>
      <c r="M177" s="36">
        <f t="shared" si="128"/>
        <v>0</v>
      </c>
      <c r="N177" s="19">
        <v>0.0</v>
      </c>
      <c r="O177" s="19">
        <v>0.0</v>
      </c>
      <c r="P177" s="19">
        <v>0.0</v>
      </c>
      <c r="Q177" s="19">
        <v>0.0</v>
      </c>
      <c r="R177" s="36">
        <f t="shared" si="129"/>
        <v>0</v>
      </c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12" t="s">
        <v>227</v>
      </c>
      <c r="B178" s="13" t="s">
        <v>228</v>
      </c>
      <c r="C178" s="14">
        <f t="shared" ref="C178:R178" si="130">SUM(C179:C183)</f>
        <v>0</v>
      </c>
      <c r="D178" s="14">
        <f t="shared" si="130"/>
        <v>0</v>
      </c>
      <c r="E178" s="14">
        <f t="shared" si="130"/>
        <v>0</v>
      </c>
      <c r="F178" s="14">
        <f t="shared" si="130"/>
        <v>0</v>
      </c>
      <c r="G178" s="14">
        <f t="shared" si="130"/>
        <v>0</v>
      </c>
      <c r="H178" s="14">
        <f t="shared" si="130"/>
        <v>0</v>
      </c>
      <c r="I178" s="14">
        <f t="shared" si="130"/>
        <v>0</v>
      </c>
      <c r="J178" s="14">
        <f t="shared" si="130"/>
        <v>0</v>
      </c>
      <c r="K178" s="14">
        <f t="shared" si="130"/>
        <v>0</v>
      </c>
      <c r="L178" s="14">
        <f t="shared" si="130"/>
        <v>0</v>
      </c>
      <c r="M178" s="14">
        <f t="shared" si="130"/>
        <v>0</v>
      </c>
      <c r="N178" s="14">
        <f t="shared" si="130"/>
        <v>0</v>
      </c>
      <c r="O178" s="14">
        <f t="shared" si="130"/>
        <v>0</v>
      </c>
      <c r="P178" s="14">
        <f t="shared" si="130"/>
        <v>0</v>
      </c>
      <c r="Q178" s="14">
        <f t="shared" si="130"/>
        <v>0</v>
      </c>
      <c r="R178" s="14">
        <f t="shared" si="130"/>
        <v>0</v>
      </c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18">
        <v>142.1</v>
      </c>
      <c r="B179" s="16" t="s">
        <v>229</v>
      </c>
      <c r="C179" s="35">
        <f t="shared" ref="C179:C183" si="131">H179+M179+R179</f>
        <v>0</v>
      </c>
      <c r="D179" s="17"/>
      <c r="E179" s="17"/>
      <c r="F179" s="17"/>
      <c r="G179" s="17"/>
      <c r="H179" s="36">
        <f t="shared" ref="H179:H183" si="132">SUM(D179:G179)</f>
        <v>0</v>
      </c>
      <c r="I179" s="17"/>
      <c r="J179" s="17"/>
      <c r="K179" s="17"/>
      <c r="L179" s="17"/>
      <c r="M179" s="36">
        <f t="shared" ref="M179:M183" si="133">SUM(I179:L179)</f>
        <v>0</v>
      </c>
      <c r="N179" s="17"/>
      <c r="O179" s="17"/>
      <c r="P179" s="17"/>
      <c r="Q179" s="17"/>
      <c r="R179" s="36">
        <f t="shared" ref="R179:R183" si="134">SUM(N179:Q179)</f>
        <v>0</v>
      </c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18">
        <v>142.2</v>
      </c>
      <c r="B180" s="16" t="s">
        <v>230</v>
      </c>
      <c r="C180" s="35">
        <f t="shared" si="131"/>
        <v>0</v>
      </c>
      <c r="D180" s="17"/>
      <c r="E180" s="17"/>
      <c r="F180" s="17"/>
      <c r="G180" s="17"/>
      <c r="H180" s="36">
        <f t="shared" si="132"/>
        <v>0</v>
      </c>
      <c r="I180" s="17"/>
      <c r="J180" s="17"/>
      <c r="K180" s="17"/>
      <c r="L180" s="17"/>
      <c r="M180" s="36">
        <f t="shared" si="133"/>
        <v>0</v>
      </c>
      <c r="N180" s="17"/>
      <c r="O180" s="17"/>
      <c r="P180" s="17"/>
      <c r="Q180" s="17"/>
      <c r="R180" s="36">
        <f t="shared" si="134"/>
        <v>0</v>
      </c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18">
        <v>143.0</v>
      </c>
      <c r="B181" s="16" t="s">
        <v>231</v>
      </c>
      <c r="C181" s="35">
        <f t="shared" si="131"/>
        <v>0</v>
      </c>
      <c r="D181" s="17"/>
      <c r="E181" s="17"/>
      <c r="F181" s="17"/>
      <c r="G181" s="17"/>
      <c r="H181" s="36">
        <f t="shared" si="132"/>
        <v>0</v>
      </c>
      <c r="I181" s="17"/>
      <c r="J181" s="17"/>
      <c r="K181" s="17"/>
      <c r="L181" s="17"/>
      <c r="M181" s="36">
        <f t="shared" si="133"/>
        <v>0</v>
      </c>
      <c r="N181" s="17"/>
      <c r="O181" s="17"/>
      <c r="P181" s="17"/>
      <c r="Q181" s="17"/>
      <c r="R181" s="36">
        <f t="shared" si="134"/>
        <v>0</v>
      </c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18">
        <v>144.0</v>
      </c>
      <c r="B182" s="16" t="s">
        <v>232</v>
      </c>
      <c r="C182" s="35">
        <f t="shared" si="131"/>
        <v>0</v>
      </c>
      <c r="D182" s="17"/>
      <c r="E182" s="17"/>
      <c r="F182" s="17"/>
      <c r="G182" s="17"/>
      <c r="H182" s="36">
        <f t="shared" si="132"/>
        <v>0</v>
      </c>
      <c r="I182" s="17"/>
      <c r="J182" s="17"/>
      <c r="K182" s="17"/>
      <c r="L182" s="17"/>
      <c r="M182" s="36">
        <f t="shared" si="133"/>
        <v>0</v>
      </c>
      <c r="N182" s="17"/>
      <c r="O182" s="17"/>
      <c r="P182" s="17"/>
      <c r="Q182" s="17"/>
      <c r="R182" s="36">
        <f t="shared" si="134"/>
        <v>0</v>
      </c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18">
        <v>145.0</v>
      </c>
      <c r="B183" s="16" t="s">
        <v>233</v>
      </c>
      <c r="C183" s="35">
        <f t="shared" si="131"/>
        <v>0</v>
      </c>
      <c r="D183" s="17"/>
      <c r="E183" s="17"/>
      <c r="F183" s="17"/>
      <c r="G183" s="17"/>
      <c r="H183" s="36">
        <f t="shared" si="132"/>
        <v>0</v>
      </c>
      <c r="I183" s="17"/>
      <c r="J183" s="17"/>
      <c r="K183" s="17"/>
      <c r="L183" s="17"/>
      <c r="M183" s="36">
        <f t="shared" si="133"/>
        <v>0</v>
      </c>
      <c r="N183" s="17"/>
      <c r="O183" s="17"/>
      <c r="P183" s="17"/>
      <c r="Q183" s="17"/>
      <c r="R183" s="36">
        <f t="shared" si="134"/>
        <v>0</v>
      </c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12" t="s">
        <v>234</v>
      </c>
      <c r="B184" s="13" t="s">
        <v>235</v>
      </c>
      <c r="C184" s="14">
        <f t="shared" ref="C184:R184" si="135">C185</f>
        <v>0</v>
      </c>
      <c r="D184" s="14" t="str">
        <f t="shared" si="135"/>
        <v/>
      </c>
      <c r="E184" s="14" t="str">
        <f t="shared" si="135"/>
        <v/>
      </c>
      <c r="F184" s="14" t="str">
        <f t="shared" si="135"/>
        <v/>
      </c>
      <c r="G184" s="14" t="str">
        <f t="shared" si="135"/>
        <v/>
      </c>
      <c r="H184" s="14">
        <f t="shared" si="135"/>
        <v>0</v>
      </c>
      <c r="I184" s="14" t="str">
        <f t="shared" si="135"/>
        <v/>
      </c>
      <c r="J184" s="14" t="str">
        <f t="shared" si="135"/>
        <v/>
      </c>
      <c r="K184" s="14" t="str">
        <f t="shared" si="135"/>
        <v/>
      </c>
      <c r="L184" s="14" t="str">
        <f t="shared" si="135"/>
        <v/>
      </c>
      <c r="M184" s="14">
        <f t="shared" si="135"/>
        <v>0</v>
      </c>
      <c r="N184" s="14" t="str">
        <f t="shared" si="135"/>
        <v/>
      </c>
      <c r="O184" s="14" t="str">
        <f t="shared" si="135"/>
        <v/>
      </c>
      <c r="P184" s="14" t="str">
        <f t="shared" si="135"/>
        <v/>
      </c>
      <c r="Q184" s="14" t="str">
        <f t="shared" si="135"/>
        <v/>
      </c>
      <c r="R184" s="14">
        <f t="shared" si="135"/>
        <v>0</v>
      </c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18">
        <v>146.0</v>
      </c>
      <c r="B185" s="16" t="s">
        <v>236</v>
      </c>
      <c r="C185" s="35">
        <f>H185+M185+R185</f>
        <v>0</v>
      </c>
      <c r="D185" s="17"/>
      <c r="E185" s="17"/>
      <c r="F185" s="17"/>
      <c r="G185" s="17"/>
      <c r="H185" s="36">
        <f>SUM(D185:G185)</f>
        <v>0</v>
      </c>
      <c r="I185" s="17"/>
      <c r="J185" s="17"/>
      <c r="K185" s="17"/>
      <c r="L185" s="17"/>
      <c r="M185" s="36">
        <f>SUM(I185:L185)</f>
        <v>0</v>
      </c>
      <c r="N185" s="17"/>
      <c r="O185" s="17"/>
      <c r="P185" s="17"/>
      <c r="Q185" s="17"/>
      <c r="R185" s="36">
        <f>SUM(N185:Q185)</f>
        <v>0</v>
      </c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12" t="s">
        <v>237</v>
      </c>
      <c r="B186" s="13" t="s">
        <v>238</v>
      </c>
      <c r="C186" s="14">
        <f t="shared" ref="C186:R186" si="136">C187</f>
        <v>0</v>
      </c>
      <c r="D186" s="14" t="str">
        <f t="shared" si="136"/>
        <v/>
      </c>
      <c r="E186" s="14" t="str">
        <f t="shared" si="136"/>
        <v/>
      </c>
      <c r="F186" s="14" t="str">
        <f t="shared" si="136"/>
        <v/>
      </c>
      <c r="G186" s="14" t="str">
        <f t="shared" si="136"/>
        <v/>
      </c>
      <c r="H186" s="14">
        <f t="shared" si="136"/>
        <v>0</v>
      </c>
      <c r="I186" s="14" t="str">
        <f t="shared" si="136"/>
        <v/>
      </c>
      <c r="J186" s="14" t="str">
        <f t="shared" si="136"/>
        <v/>
      </c>
      <c r="K186" s="14" t="str">
        <f t="shared" si="136"/>
        <v/>
      </c>
      <c r="L186" s="14" t="str">
        <f t="shared" si="136"/>
        <v/>
      </c>
      <c r="M186" s="14">
        <f t="shared" si="136"/>
        <v>0</v>
      </c>
      <c r="N186" s="14" t="str">
        <f t="shared" si="136"/>
        <v/>
      </c>
      <c r="O186" s="14" t="str">
        <f t="shared" si="136"/>
        <v/>
      </c>
      <c r="P186" s="14" t="str">
        <f t="shared" si="136"/>
        <v/>
      </c>
      <c r="Q186" s="14" t="str">
        <f t="shared" si="136"/>
        <v/>
      </c>
      <c r="R186" s="14">
        <f t="shared" si="136"/>
        <v>0</v>
      </c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15">
        <v>147.0</v>
      </c>
      <c r="B187" s="16" t="s">
        <v>132</v>
      </c>
      <c r="C187" s="35">
        <f t="shared" ref="C187:C189" si="137">H187+M187+R187</f>
        <v>0</v>
      </c>
      <c r="D187" s="17"/>
      <c r="E187" s="17"/>
      <c r="F187" s="17"/>
      <c r="G187" s="17"/>
      <c r="H187" s="36">
        <f t="shared" ref="H187:H189" si="138">SUM(D187:G187)</f>
        <v>0</v>
      </c>
      <c r="I187" s="17"/>
      <c r="J187" s="17"/>
      <c r="K187" s="17"/>
      <c r="L187" s="17"/>
      <c r="M187" s="36">
        <f t="shared" ref="M187:M189" si="139">SUM(I187:L187)</f>
        <v>0</v>
      </c>
      <c r="N187" s="17"/>
      <c r="O187" s="17"/>
      <c r="P187" s="17"/>
      <c r="Q187" s="17"/>
      <c r="R187" s="36">
        <f t="shared" ref="R187:R189" si="140">SUM(N187:Q187)</f>
        <v>0</v>
      </c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12">
        <v>148.0</v>
      </c>
      <c r="B188" s="13" t="s">
        <v>239</v>
      </c>
      <c r="C188" s="14">
        <f t="shared" si="137"/>
        <v>0</v>
      </c>
      <c r="D188" s="14"/>
      <c r="E188" s="14"/>
      <c r="F188" s="14"/>
      <c r="G188" s="14"/>
      <c r="H188" s="14">
        <f t="shared" si="138"/>
        <v>0</v>
      </c>
      <c r="I188" s="14"/>
      <c r="J188" s="14"/>
      <c r="K188" s="14"/>
      <c r="L188" s="14"/>
      <c r="M188" s="14">
        <f t="shared" si="139"/>
        <v>0</v>
      </c>
      <c r="N188" s="14"/>
      <c r="O188" s="14"/>
      <c r="P188" s="14"/>
      <c r="Q188" s="14"/>
      <c r="R188" s="14">
        <f t="shared" si="140"/>
        <v>0</v>
      </c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12">
        <v>149.0</v>
      </c>
      <c r="B189" s="13" t="s">
        <v>240</v>
      </c>
      <c r="C189" s="14">
        <f t="shared" si="137"/>
        <v>0</v>
      </c>
      <c r="D189" s="14"/>
      <c r="E189" s="14"/>
      <c r="F189" s="14"/>
      <c r="G189" s="14"/>
      <c r="H189" s="14">
        <f t="shared" si="138"/>
        <v>0</v>
      </c>
      <c r="I189" s="14"/>
      <c r="J189" s="14"/>
      <c r="K189" s="14"/>
      <c r="L189" s="14"/>
      <c r="M189" s="14">
        <f t="shared" si="139"/>
        <v>0</v>
      </c>
      <c r="N189" s="14"/>
      <c r="O189" s="14"/>
      <c r="P189" s="14"/>
      <c r="Q189" s="14"/>
      <c r="R189" s="14">
        <f t="shared" si="140"/>
        <v>0</v>
      </c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9" t="s">
        <v>241</v>
      </c>
      <c r="B190" s="10" t="s">
        <v>242</v>
      </c>
      <c r="C190" s="11" t="str">
        <f t="shared" ref="C190:R190" si="141">C191+C196+C202+C208+C216+C221+C225+C232+C234+C242+C245+C249+C253+C254</f>
        <v>#REF!</v>
      </c>
      <c r="D190" s="11">
        <f t="shared" si="141"/>
        <v>3.7375</v>
      </c>
      <c r="E190" s="11">
        <f t="shared" si="141"/>
        <v>3.26</v>
      </c>
      <c r="F190" s="11">
        <f t="shared" si="141"/>
        <v>5.03</v>
      </c>
      <c r="G190" s="11">
        <f t="shared" si="141"/>
        <v>2.62</v>
      </c>
      <c r="H190" s="11" t="str">
        <f t="shared" si="141"/>
        <v>#REF!</v>
      </c>
      <c r="I190" s="11">
        <f t="shared" si="141"/>
        <v>0.09</v>
      </c>
      <c r="J190" s="11">
        <f t="shared" si="141"/>
        <v>0.191</v>
      </c>
      <c r="K190" s="11">
        <f t="shared" si="141"/>
        <v>0.24</v>
      </c>
      <c r="L190" s="11">
        <f t="shared" si="141"/>
        <v>0.09</v>
      </c>
      <c r="M190" s="11">
        <f t="shared" si="141"/>
        <v>0.611</v>
      </c>
      <c r="N190" s="11">
        <f t="shared" si="141"/>
        <v>0.09</v>
      </c>
      <c r="O190" s="11">
        <f t="shared" si="141"/>
        <v>0.152</v>
      </c>
      <c r="P190" s="11">
        <f t="shared" si="141"/>
        <v>0.24</v>
      </c>
      <c r="Q190" s="11">
        <f t="shared" si="141"/>
        <v>0.09</v>
      </c>
      <c r="R190" s="11">
        <f t="shared" si="141"/>
        <v>0.572</v>
      </c>
      <c r="S190" s="20"/>
      <c r="T190" s="20"/>
      <c r="U190" s="20"/>
      <c r="V190" s="20"/>
      <c r="W190" s="20"/>
      <c r="X190" s="20"/>
      <c r="Y190" s="20"/>
      <c r="Z190" s="20"/>
    </row>
    <row r="191" ht="12.75" customHeight="1">
      <c r="A191" s="12" t="s">
        <v>243</v>
      </c>
      <c r="B191" s="13" t="s">
        <v>205</v>
      </c>
      <c r="C191" s="14">
        <f t="shared" ref="C191:R191" si="142">SUM(C192:C195)</f>
        <v>0</v>
      </c>
      <c r="D191" s="14">
        <f t="shared" si="142"/>
        <v>0</v>
      </c>
      <c r="E191" s="14">
        <f t="shared" si="142"/>
        <v>0</v>
      </c>
      <c r="F191" s="14">
        <f t="shared" si="142"/>
        <v>0</v>
      </c>
      <c r="G191" s="14">
        <f t="shared" si="142"/>
        <v>0</v>
      </c>
      <c r="H191" s="14">
        <f t="shared" si="142"/>
        <v>0</v>
      </c>
      <c r="I191" s="14">
        <f t="shared" si="142"/>
        <v>0</v>
      </c>
      <c r="J191" s="14">
        <f t="shared" si="142"/>
        <v>0</v>
      </c>
      <c r="K191" s="14">
        <f t="shared" si="142"/>
        <v>0</v>
      </c>
      <c r="L191" s="14">
        <f t="shared" si="142"/>
        <v>0</v>
      </c>
      <c r="M191" s="14">
        <f t="shared" si="142"/>
        <v>0</v>
      </c>
      <c r="N191" s="14">
        <f t="shared" si="142"/>
        <v>0</v>
      </c>
      <c r="O191" s="14">
        <f t="shared" si="142"/>
        <v>0</v>
      </c>
      <c r="P191" s="14">
        <f t="shared" si="142"/>
        <v>0</v>
      </c>
      <c r="Q191" s="14">
        <f t="shared" si="142"/>
        <v>0</v>
      </c>
      <c r="R191" s="14">
        <f t="shared" si="142"/>
        <v>0</v>
      </c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18">
        <v>150.0</v>
      </c>
      <c r="B192" s="16" t="s">
        <v>244</v>
      </c>
      <c r="C192" s="35">
        <f t="shared" ref="C192:C195" si="143">H192+M192+R192</f>
        <v>0</v>
      </c>
      <c r="D192" s="17"/>
      <c r="E192" s="17"/>
      <c r="F192" s="17"/>
      <c r="G192" s="17"/>
      <c r="H192" s="36">
        <f t="shared" ref="H192:H195" si="144">SUM(D192:G192)</f>
        <v>0</v>
      </c>
      <c r="I192" s="17"/>
      <c r="J192" s="17"/>
      <c r="K192" s="17"/>
      <c r="L192" s="17"/>
      <c r="M192" s="36">
        <f t="shared" ref="M192:M195" si="145">SUM(I192:L192)</f>
        <v>0</v>
      </c>
      <c r="N192" s="17"/>
      <c r="O192" s="17"/>
      <c r="P192" s="17"/>
      <c r="Q192" s="17"/>
      <c r="R192" s="36">
        <f t="shared" ref="R192:R195" si="146">SUM(N192:Q192)</f>
        <v>0</v>
      </c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18">
        <v>151.0</v>
      </c>
      <c r="B193" s="16" t="s">
        <v>245</v>
      </c>
      <c r="C193" s="35">
        <f t="shared" si="143"/>
        <v>0</v>
      </c>
      <c r="D193" s="17"/>
      <c r="E193" s="17"/>
      <c r="F193" s="17"/>
      <c r="G193" s="17"/>
      <c r="H193" s="36">
        <f t="shared" si="144"/>
        <v>0</v>
      </c>
      <c r="I193" s="17"/>
      <c r="J193" s="17"/>
      <c r="K193" s="17"/>
      <c r="L193" s="17"/>
      <c r="M193" s="36">
        <f t="shared" si="145"/>
        <v>0</v>
      </c>
      <c r="N193" s="17"/>
      <c r="O193" s="17"/>
      <c r="P193" s="17"/>
      <c r="Q193" s="17"/>
      <c r="R193" s="36">
        <f t="shared" si="146"/>
        <v>0</v>
      </c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18">
        <v>152.0</v>
      </c>
      <c r="B194" s="16" t="s">
        <v>246</v>
      </c>
      <c r="C194" s="35">
        <f t="shared" si="143"/>
        <v>0</v>
      </c>
      <c r="D194" s="17"/>
      <c r="E194" s="17"/>
      <c r="F194" s="17"/>
      <c r="G194" s="17"/>
      <c r="H194" s="36">
        <f t="shared" si="144"/>
        <v>0</v>
      </c>
      <c r="I194" s="17"/>
      <c r="J194" s="17"/>
      <c r="K194" s="17"/>
      <c r="L194" s="17"/>
      <c r="M194" s="36">
        <f t="shared" si="145"/>
        <v>0</v>
      </c>
      <c r="N194" s="17"/>
      <c r="O194" s="17"/>
      <c r="P194" s="17"/>
      <c r="Q194" s="17"/>
      <c r="R194" s="36">
        <f t="shared" si="146"/>
        <v>0</v>
      </c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18">
        <v>153.0</v>
      </c>
      <c r="B195" s="16" t="s">
        <v>247</v>
      </c>
      <c r="C195" s="35">
        <f t="shared" si="143"/>
        <v>0</v>
      </c>
      <c r="D195" s="17"/>
      <c r="E195" s="17"/>
      <c r="F195" s="17"/>
      <c r="G195" s="17"/>
      <c r="H195" s="36">
        <f t="shared" si="144"/>
        <v>0</v>
      </c>
      <c r="I195" s="17"/>
      <c r="J195" s="17"/>
      <c r="K195" s="17"/>
      <c r="L195" s="17"/>
      <c r="M195" s="36">
        <f t="shared" si="145"/>
        <v>0</v>
      </c>
      <c r="N195" s="17"/>
      <c r="O195" s="17"/>
      <c r="P195" s="17"/>
      <c r="Q195" s="17"/>
      <c r="R195" s="36">
        <f t="shared" si="146"/>
        <v>0</v>
      </c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12" t="s">
        <v>248</v>
      </c>
      <c r="B196" s="13" t="s">
        <v>249</v>
      </c>
      <c r="C196" s="14">
        <f t="shared" ref="C196:R196" si="147">SUM(C197:C201)</f>
        <v>0.5475</v>
      </c>
      <c r="D196" s="14">
        <f t="shared" si="147"/>
        <v>0.1375</v>
      </c>
      <c r="E196" s="14">
        <f t="shared" si="147"/>
        <v>0.14</v>
      </c>
      <c r="F196" s="14">
        <f t="shared" si="147"/>
        <v>0.14</v>
      </c>
      <c r="G196" s="14">
        <f t="shared" si="147"/>
        <v>0.13</v>
      </c>
      <c r="H196" s="14">
        <f t="shared" si="147"/>
        <v>0.5475</v>
      </c>
      <c r="I196" s="14">
        <f t="shared" si="147"/>
        <v>0</v>
      </c>
      <c r="J196" s="14">
        <f t="shared" si="147"/>
        <v>0</v>
      </c>
      <c r="K196" s="14">
        <f t="shared" si="147"/>
        <v>0</v>
      </c>
      <c r="L196" s="14">
        <f t="shared" si="147"/>
        <v>0</v>
      </c>
      <c r="M196" s="14">
        <f t="shared" si="147"/>
        <v>0</v>
      </c>
      <c r="N196" s="14">
        <f t="shared" si="147"/>
        <v>0</v>
      </c>
      <c r="O196" s="14">
        <f t="shared" si="147"/>
        <v>0</v>
      </c>
      <c r="P196" s="14">
        <f t="shared" si="147"/>
        <v>0</v>
      </c>
      <c r="Q196" s="14">
        <f t="shared" si="147"/>
        <v>0</v>
      </c>
      <c r="R196" s="14">
        <f t="shared" si="147"/>
        <v>0</v>
      </c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18">
        <v>154.0</v>
      </c>
      <c r="B197" s="16" t="s">
        <v>250</v>
      </c>
      <c r="C197" s="35">
        <f t="shared" ref="C197:C201" si="148">H197+M197+R197</f>
        <v>0</v>
      </c>
      <c r="D197" s="17"/>
      <c r="E197" s="17"/>
      <c r="F197" s="17"/>
      <c r="G197" s="17"/>
      <c r="H197" s="36">
        <f t="shared" ref="H197:H201" si="149">SUM(D197:G197)</f>
        <v>0</v>
      </c>
      <c r="I197" s="17"/>
      <c r="J197" s="17"/>
      <c r="K197" s="17"/>
      <c r="L197" s="17"/>
      <c r="M197" s="36">
        <f t="shared" ref="M197:M201" si="150">SUM(I197:L197)</f>
        <v>0</v>
      </c>
      <c r="N197" s="17"/>
      <c r="O197" s="17"/>
      <c r="P197" s="17"/>
      <c r="Q197" s="17"/>
      <c r="R197" s="36">
        <f t="shared" ref="R197:R201" si="151">SUM(N197:Q197)</f>
        <v>0</v>
      </c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18">
        <v>155.0</v>
      </c>
      <c r="B198" s="16" t="s">
        <v>251</v>
      </c>
      <c r="C198" s="35">
        <f t="shared" si="148"/>
        <v>0</v>
      </c>
      <c r="D198" s="17"/>
      <c r="E198" s="17"/>
      <c r="F198" s="17"/>
      <c r="G198" s="17"/>
      <c r="H198" s="36">
        <f t="shared" si="149"/>
        <v>0</v>
      </c>
      <c r="I198" s="17"/>
      <c r="J198" s="17"/>
      <c r="K198" s="17"/>
      <c r="L198" s="17"/>
      <c r="M198" s="36">
        <f t="shared" si="150"/>
        <v>0</v>
      </c>
      <c r="N198" s="17"/>
      <c r="O198" s="17"/>
      <c r="P198" s="17"/>
      <c r="Q198" s="17"/>
      <c r="R198" s="36">
        <f t="shared" si="151"/>
        <v>0</v>
      </c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18">
        <v>156.0</v>
      </c>
      <c r="B199" s="16" t="s">
        <v>252</v>
      </c>
      <c r="C199" s="35">
        <f t="shared" si="148"/>
        <v>0.2</v>
      </c>
      <c r="D199" s="19">
        <v>0.05</v>
      </c>
      <c r="E199" s="19">
        <v>0.05</v>
      </c>
      <c r="F199" s="19">
        <v>0.05</v>
      </c>
      <c r="G199" s="19">
        <v>0.05</v>
      </c>
      <c r="H199" s="36">
        <f t="shared" si="149"/>
        <v>0.2</v>
      </c>
      <c r="I199" s="17"/>
      <c r="J199" s="17"/>
      <c r="K199" s="17"/>
      <c r="L199" s="17"/>
      <c r="M199" s="36">
        <f t="shared" si="150"/>
        <v>0</v>
      </c>
      <c r="N199" s="17"/>
      <c r="O199" s="17"/>
      <c r="P199" s="17"/>
      <c r="Q199" s="17"/>
      <c r="R199" s="36">
        <f t="shared" si="151"/>
        <v>0</v>
      </c>
      <c r="S199" s="4"/>
      <c r="T199" s="4"/>
      <c r="U199" s="4"/>
      <c r="V199" s="4"/>
      <c r="W199" s="4"/>
      <c r="X199" s="4"/>
      <c r="Y199" s="4"/>
      <c r="Z199" s="4"/>
    </row>
    <row r="200" ht="17.25" customHeight="1">
      <c r="A200" s="18">
        <v>157.0</v>
      </c>
      <c r="B200" s="16" t="s">
        <v>253</v>
      </c>
      <c r="C200" s="35">
        <f t="shared" si="148"/>
        <v>0</v>
      </c>
      <c r="D200" s="17"/>
      <c r="E200" s="17"/>
      <c r="F200" s="17"/>
      <c r="G200" s="17"/>
      <c r="H200" s="36">
        <f t="shared" si="149"/>
        <v>0</v>
      </c>
      <c r="I200" s="17"/>
      <c r="J200" s="17"/>
      <c r="K200" s="17"/>
      <c r="L200" s="17"/>
      <c r="M200" s="36">
        <f t="shared" si="150"/>
        <v>0</v>
      </c>
      <c r="N200" s="17"/>
      <c r="O200" s="17"/>
      <c r="P200" s="17"/>
      <c r="Q200" s="17"/>
      <c r="R200" s="36">
        <f t="shared" si="151"/>
        <v>0</v>
      </c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18">
        <v>158.0</v>
      </c>
      <c r="B201" s="16" t="s">
        <v>254</v>
      </c>
      <c r="C201" s="35">
        <f t="shared" si="148"/>
        <v>0.3475</v>
      </c>
      <c r="D201" s="19">
        <v>0.0875</v>
      </c>
      <c r="E201" s="19">
        <v>0.09</v>
      </c>
      <c r="F201" s="19">
        <v>0.09</v>
      </c>
      <c r="G201" s="19">
        <v>0.08</v>
      </c>
      <c r="H201" s="36">
        <f t="shared" si="149"/>
        <v>0.3475</v>
      </c>
      <c r="I201" s="17"/>
      <c r="J201" s="17"/>
      <c r="K201" s="17"/>
      <c r="L201" s="17"/>
      <c r="M201" s="36">
        <f t="shared" si="150"/>
        <v>0</v>
      </c>
      <c r="N201" s="17"/>
      <c r="O201" s="17"/>
      <c r="P201" s="17"/>
      <c r="Q201" s="17"/>
      <c r="R201" s="36">
        <f t="shared" si="151"/>
        <v>0</v>
      </c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12" t="s">
        <v>255</v>
      </c>
      <c r="B202" s="13" t="s">
        <v>210</v>
      </c>
      <c r="C202" s="14" t="str">
        <f t="shared" ref="C202:R202" si="152">SUM(C203:C207)</f>
        <v>#REF!</v>
      </c>
      <c r="D202" s="14">
        <f t="shared" si="152"/>
        <v>2.31</v>
      </c>
      <c r="E202" s="14">
        <f t="shared" si="152"/>
        <v>2.94</v>
      </c>
      <c r="F202" s="14">
        <f t="shared" si="152"/>
        <v>3.51</v>
      </c>
      <c r="G202" s="14">
        <f t="shared" si="152"/>
        <v>2.31</v>
      </c>
      <c r="H202" s="14" t="str">
        <f t="shared" si="152"/>
        <v>#REF!</v>
      </c>
      <c r="I202" s="14">
        <f t="shared" si="152"/>
        <v>0.09</v>
      </c>
      <c r="J202" s="14">
        <f t="shared" si="152"/>
        <v>0.09</v>
      </c>
      <c r="K202" s="14">
        <f t="shared" si="152"/>
        <v>0.24</v>
      </c>
      <c r="L202" s="14">
        <f t="shared" si="152"/>
        <v>0.09</v>
      </c>
      <c r="M202" s="14">
        <f t="shared" si="152"/>
        <v>0.51</v>
      </c>
      <c r="N202" s="14">
        <f t="shared" si="152"/>
        <v>0.09</v>
      </c>
      <c r="O202" s="14">
        <f t="shared" si="152"/>
        <v>0.09</v>
      </c>
      <c r="P202" s="14">
        <f t="shared" si="152"/>
        <v>0.24</v>
      </c>
      <c r="Q202" s="14">
        <f t="shared" si="152"/>
        <v>0.09</v>
      </c>
      <c r="R202" s="14">
        <f t="shared" si="152"/>
        <v>0.51</v>
      </c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18">
        <v>159.0</v>
      </c>
      <c r="B203" s="16" t="s">
        <v>211</v>
      </c>
      <c r="C203" s="35" t="str">
        <f t="shared" ref="C203:C207" si="153">H203+M203+R203</f>
        <v>#REF!</v>
      </c>
      <c r="D203" s="19">
        <v>2.31</v>
      </c>
      <c r="E203" s="19">
        <v>2.31</v>
      </c>
      <c r="F203" s="19">
        <v>3.51</v>
      </c>
      <c r="G203" s="19">
        <v>2.31</v>
      </c>
      <c r="H203" s="36" t="str">
        <f>SUM(#REF!)</f>
        <v>#REF!</v>
      </c>
      <c r="I203" s="19">
        <v>0.09</v>
      </c>
      <c r="J203" s="19">
        <v>0.09</v>
      </c>
      <c r="K203" s="19">
        <v>0.24</v>
      </c>
      <c r="L203" s="19">
        <v>0.09</v>
      </c>
      <c r="M203" s="36">
        <f t="shared" ref="M203:M207" si="154">SUM(I203:L203)</f>
        <v>0.51</v>
      </c>
      <c r="N203" s="19">
        <v>0.09</v>
      </c>
      <c r="O203" s="19">
        <v>0.09</v>
      </c>
      <c r="P203" s="19">
        <v>0.24</v>
      </c>
      <c r="Q203" s="19">
        <v>0.09</v>
      </c>
      <c r="R203" s="36">
        <f t="shared" ref="R203:R207" si="155">SUM(N203:Q203)</f>
        <v>0.51</v>
      </c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18">
        <v>160.0</v>
      </c>
      <c r="B204" s="16" t="s">
        <v>256</v>
      </c>
      <c r="C204" s="35">
        <f t="shared" si="153"/>
        <v>0</v>
      </c>
      <c r="D204" s="17"/>
      <c r="E204" s="17"/>
      <c r="F204" s="17"/>
      <c r="G204" s="17"/>
      <c r="H204" s="36">
        <f t="shared" ref="H204:H207" si="156">SUM(D204:G204)</f>
        <v>0</v>
      </c>
      <c r="I204" s="17"/>
      <c r="J204" s="17"/>
      <c r="K204" s="17"/>
      <c r="L204" s="17"/>
      <c r="M204" s="36">
        <f t="shared" si="154"/>
        <v>0</v>
      </c>
      <c r="N204" s="17"/>
      <c r="O204" s="17"/>
      <c r="P204" s="17"/>
      <c r="Q204" s="17"/>
      <c r="R204" s="36">
        <f t="shared" si="155"/>
        <v>0</v>
      </c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18">
        <v>161.0</v>
      </c>
      <c r="B205" s="16" t="s">
        <v>213</v>
      </c>
      <c r="C205" s="35">
        <f t="shared" si="153"/>
        <v>0.63</v>
      </c>
      <c r="D205" s="17"/>
      <c r="E205" s="19">
        <v>0.63</v>
      </c>
      <c r="F205" s="17"/>
      <c r="G205" s="17"/>
      <c r="H205" s="36">
        <f t="shared" si="156"/>
        <v>0.63</v>
      </c>
      <c r="I205" s="17"/>
      <c r="J205" s="17"/>
      <c r="K205" s="17"/>
      <c r="L205" s="17"/>
      <c r="M205" s="36">
        <f t="shared" si="154"/>
        <v>0</v>
      </c>
      <c r="N205" s="17"/>
      <c r="O205" s="17"/>
      <c r="P205" s="17"/>
      <c r="Q205" s="17"/>
      <c r="R205" s="36">
        <f t="shared" si="155"/>
        <v>0</v>
      </c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18">
        <v>162.0</v>
      </c>
      <c r="B206" s="16" t="s">
        <v>214</v>
      </c>
      <c r="C206" s="35">
        <f t="shared" si="153"/>
        <v>0</v>
      </c>
      <c r="D206" s="17"/>
      <c r="E206" s="17"/>
      <c r="F206" s="17"/>
      <c r="G206" s="17"/>
      <c r="H206" s="36">
        <f t="shared" si="156"/>
        <v>0</v>
      </c>
      <c r="I206" s="17"/>
      <c r="J206" s="17"/>
      <c r="K206" s="17"/>
      <c r="L206" s="17"/>
      <c r="M206" s="36">
        <f t="shared" si="154"/>
        <v>0</v>
      </c>
      <c r="N206" s="17"/>
      <c r="O206" s="17"/>
      <c r="P206" s="17"/>
      <c r="Q206" s="17"/>
      <c r="R206" s="36">
        <f t="shared" si="155"/>
        <v>0</v>
      </c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18">
        <v>163.0</v>
      </c>
      <c r="B207" s="16" t="s">
        <v>257</v>
      </c>
      <c r="C207" s="35">
        <f t="shared" si="153"/>
        <v>0</v>
      </c>
      <c r="D207" s="17"/>
      <c r="E207" s="17"/>
      <c r="F207" s="17"/>
      <c r="G207" s="17"/>
      <c r="H207" s="36">
        <f t="shared" si="156"/>
        <v>0</v>
      </c>
      <c r="I207" s="17"/>
      <c r="J207" s="17"/>
      <c r="K207" s="17"/>
      <c r="L207" s="17"/>
      <c r="M207" s="36">
        <f t="shared" si="154"/>
        <v>0</v>
      </c>
      <c r="N207" s="17"/>
      <c r="O207" s="17"/>
      <c r="P207" s="17"/>
      <c r="Q207" s="17"/>
      <c r="R207" s="36">
        <f t="shared" si="155"/>
        <v>0</v>
      </c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12" t="s">
        <v>258</v>
      </c>
      <c r="B208" s="13" t="s">
        <v>219</v>
      </c>
      <c r="C208" s="14">
        <f t="shared" ref="C208:R208" si="157">SUM(C209:C215)</f>
        <v>1.2</v>
      </c>
      <c r="D208" s="14">
        <f t="shared" si="157"/>
        <v>0</v>
      </c>
      <c r="E208" s="14">
        <f t="shared" si="157"/>
        <v>0</v>
      </c>
      <c r="F208" s="14">
        <f t="shared" si="157"/>
        <v>1.2</v>
      </c>
      <c r="G208" s="14">
        <f t="shared" si="157"/>
        <v>0</v>
      </c>
      <c r="H208" s="14">
        <f t="shared" si="157"/>
        <v>1.2</v>
      </c>
      <c r="I208" s="14">
        <f t="shared" si="157"/>
        <v>0</v>
      </c>
      <c r="J208" s="14">
        <f t="shared" si="157"/>
        <v>0</v>
      </c>
      <c r="K208" s="14">
        <f t="shared" si="157"/>
        <v>0</v>
      </c>
      <c r="L208" s="14">
        <f t="shared" si="157"/>
        <v>0</v>
      </c>
      <c r="M208" s="14">
        <f t="shared" si="157"/>
        <v>0</v>
      </c>
      <c r="N208" s="14">
        <f t="shared" si="157"/>
        <v>0</v>
      </c>
      <c r="O208" s="14">
        <f t="shared" si="157"/>
        <v>0</v>
      </c>
      <c r="P208" s="14">
        <f t="shared" si="157"/>
        <v>0</v>
      </c>
      <c r="Q208" s="14">
        <f t="shared" si="157"/>
        <v>0</v>
      </c>
      <c r="R208" s="14">
        <f t="shared" si="157"/>
        <v>0</v>
      </c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18">
        <v>164.0</v>
      </c>
      <c r="B209" s="16" t="s">
        <v>259</v>
      </c>
      <c r="C209" s="35">
        <f t="shared" ref="C209:C215" si="158">H209+M209+R209</f>
        <v>1.2</v>
      </c>
      <c r="D209" s="17"/>
      <c r="E209" s="17"/>
      <c r="F209" s="19">
        <v>1.2</v>
      </c>
      <c r="G209" s="17"/>
      <c r="H209" s="36">
        <f t="shared" ref="H209:H215" si="159">SUM(D209:G209)</f>
        <v>1.2</v>
      </c>
      <c r="I209" s="17"/>
      <c r="J209" s="17"/>
      <c r="K209" s="17"/>
      <c r="L209" s="17"/>
      <c r="M209" s="36">
        <f t="shared" ref="M209:M215" si="160">SUM(I209:L209)</f>
        <v>0</v>
      </c>
      <c r="N209" s="17"/>
      <c r="O209" s="17"/>
      <c r="P209" s="17"/>
      <c r="Q209" s="17"/>
      <c r="R209" s="36">
        <f t="shared" ref="R209:R215" si="161">SUM(N209:Q209)</f>
        <v>0</v>
      </c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18">
        <v>165.0</v>
      </c>
      <c r="B210" s="16" t="s">
        <v>260</v>
      </c>
      <c r="C210" s="35">
        <f t="shared" si="158"/>
        <v>0</v>
      </c>
      <c r="D210" s="17"/>
      <c r="E210" s="17"/>
      <c r="F210" s="17"/>
      <c r="G210" s="17"/>
      <c r="H210" s="36">
        <f t="shared" si="159"/>
        <v>0</v>
      </c>
      <c r="I210" s="17"/>
      <c r="J210" s="17"/>
      <c r="K210" s="17"/>
      <c r="L210" s="17"/>
      <c r="M210" s="36">
        <f t="shared" si="160"/>
        <v>0</v>
      </c>
      <c r="N210" s="17"/>
      <c r="O210" s="17"/>
      <c r="P210" s="17"/>
      <c r="Q210" s="17"/>
      <c r="R210" s="36">
        <f t="shared" si="161"/>
        <v>0</v>
      </c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18">
        <v>166.0</v>
      </c>
      <c r="B211" s="16" t="s">
        <v>261</v>
      </c>
      <c r="C211" s="35">
        <f t="shared" si="158"/>
        <v>0</v>
      </c>
      <c r="D211" s="17"/>
      <c r="E211" s="17"/>
      <c r="F211" s="17"/>
      <c r="G211" s="17"/>
      <c r="H211" s="36">
        <f t="shared" si="159"/>
        <v>0</v>
      </c>
      <c r="I211" s="17"/>
      <c r="J211" s="17"/>
      <c r="K211" s="17"/>
      <c r="L211" s="17"/>
      <c r="M211" s="36">
        <f t="shared" si="160"/>
        <v>0</v>
      </c>
      <c r="N211" s="17"/>
      <c r="O211" s="17"/>
      <c r="P211" s="17"/>
      <c r="Q211" s="17"/>
      <c r="R211" s="36">
        <f t="shared" si="161"/>
        <v>0</v>
      </c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18">
        <v>167.0</v>
      </c>
      <c r="B212" s="16" t="s">
        <v>262</v>
      </c>
      <c r="C212" s="35">
        <f t="shared" si="158"/>
        <v>0</v>
      </c>
      <c r="D212" s="17"/>
      <c r="E212" s="17"/>
      <c r="F212" s="17"/>
      <c r="G212" s="17"/>
      <c r="H212" s="36">
        <f t="shared" si="159"/>
        <v>0</v>
      </c>
      <c r="I212" s="17"/>
      <c r="J212" s="17"/>
      <c r="K212" s="17"/>
      <c r="L212" s="17"/>
      <c r="M212" s="36">
        <f t="shared" si="160"/>
        <v>0</v>
      </c>
      <c r="N212" s="17"/>
      <c r="O212" s="17"/>
      <c r="P212" s="17"/>
      <c r="Q212" s="17"/>
      <c r="R212" s="36">
        <f t="shared" si="161"/>
        <v>0</v>
      </c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18">
        <v>168.0</v>
      </c>
      <c r="B213" s="16" t="s">
        <v>263</v>
      </c>
      <c r="C213" s="35">
        <f t="shared" si="158"/>
        <v>0</v>
      </c>
      <c r="D213" s="17"/>
      <c r="E213" s="17"/>
      <c r="F213" s="17"/>
      <c r="G213" s="17"/>
      <c r="H213" s="36">
        <f t="shared" si="159"/>
        <v>0</v>
      </c>
      <c r="I213" s="17"/>
      <c r="J213" s="17"/>
      <c r="K213" s="17"/>
      <c r="L213" s="17"/>
      <c r="M213" s="36">
        <f t="shared" si="160"/>
        <v>0</v>
      </c>
      <c r="N213" s="17"/>
      <c r="O213" s="17"/>
      <c r="P213" s="17"/>
      <c r="Q213" s="17"/>
      <c r="R213" s="36">
        <f t="shared" si="161"/>
        <v>0</v>
      </c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18">
        <v>169.0</v>
      </c>
      <c r="B214" s="16" t="s">
        <v>264</v>
      </c>
      <c r="C214" s="35">
        <f t="shared" si="158"/>
        <v>0</v>
      </c>
      <c r="D214" s="17"/>
      <c r="E214" s="17"/>
      <c r="F214" s="17"/>
      <c r="G214" s="17"/>
      <c r="H214" s="36">
        <f t="shared" si="159"/>
        <v>0</v>
      </c>
      <c r="I214" s="17"/>
      <c r="J214" s="17"/>
      <c r="K214" s="17"/>
      <c r="L214" s="17"/>
      <c r="M214" s="36">
        <f t="shared" si="160"/>
        <v>0</v>
      </c>
      <c r="N214" s="17"/>
      <c r="O214" s="17"/>
      <c r="P214" s="17"/>
      <c r="Q214" s="17"/>
      <c r="R214" s="36">
        <f t="shared" si="161"/>
        <v>0</v>
      </c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18">
        <v>170.0</v>
      </c>
      <c r="B215" s="16" t="s">
        <v>265</v>
      </c>
      <c r="C215" s="35">
        <f t="shared" si="158"/>
        <v>0</v>
      </c>
      <c r="D215" s="17"/>
      <c r="E215" s="17"/>
      <c r="F215" s="17"/>
      <c r="G215" s="17"/>
      <c r="H215" s="36">
        <f t="shared" si="159"/>
        <v>0</v>
      </c>
      <c r="I215" s="17"/>
      <c r="J215" s="17"/>
      <c r="K215" s="17"/>
      <c r="L215" s="17"/>
      <c r="M215" s="36">
        <f t="shared" si="160"/>
        <v>0</v>
      </c>
      <c r="N215" s="17"/>
      <c r="O215" s="17"/>
      <c r="P215" s="17"/>
      <c r="Q215" s="17"/>
      <c r="R215" s="36">
        <f t="shared" si="161"/>
        <v>0</v>
      </c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12" t="s">
        <v>266</v>
      </c>
      <c r="B216" s="13" t="s">
        <v>267</v>
      </c>
      <c r="C216" s="14">
        <f t="shared" ref="C216:R216" si="162">SUM(C217:C220)</f>
        <v>0</v>
      </c>
      <c r="D216" s="14">
        <f t="shared" si="162"/>
        <v>0</v>
      </c>
      <c r="E216" s="14">
        <f t="shared" si="162"/>
        <v>0</v>
      </c>
      <c r="F216" s="14">
        <f t="shared" si="162"/>
        <v>0</v>
      </c>
      <c r="G216" s="14">
        <f t="shared" si="162"/>
        <v>0</v>
      </c>
      <c r="H216" s="14">
        <f t="shared" si="162"/>
        <v>0</v>
      </c>
      <c r="I216" s="14">
        <f t="shared" si="162"/>
        <v>0</v>
      </c>
      <c r="J216" s="14">
        <f t="shared" si="162"/>
        <v>0</v>
      </c>
      <c r="K216" s="14">
        <f t="shared" si="162"/>
        <v>0</v>
      </c>
      <c r="L216" s="14">
        <f t="shared" si="162"/>
        <v>0</v>
      </c>
      <c r="M216" s="14">
        <f t="shared" si="162"/>
        <v>0</v>
      </c>
      <c r="N216" s="14">
        <f t="shared" si="162"/>
        <v>0</v>
      </c>
      <c r="O216" s="14">
        <f t="shared" si="162"/>
        <v>0</v>
      </c>
      <c r="P216" s="14">
        <f t="shared" si="162"/>
        <v>0</v>
      </c>
      <c r="Q216" s="14">
        <f t="shared" si="162"/>
        <v>0</v>
      </c>
      <c r="R216" s="14">
        <f t="shared" si="162"/>
        <v>0</v>
      </c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18">
        <v>171.0</v>
      </c>
      <c r="B217" s="16" t="s">
        <v>268</v>
      </c>
      <c r="C217" s="35">
        <f t="shared" ref="C217:C220" si="163">H217+M217+R217</f>
        <v>0</v>
      </c>
      <c r="D217" s="17"/>
      <c r="E217" s="17"/>
      <c r="F217" s="17"/>
      <c r="G217" s="17"/>
      <c r="H217" s="36">
        <f t="shared" ref="H217:H220" si="164">SUM(D217:G217)</f>
        <v>0</v>
      </c>
      <c r="I217" s="17"/>
      <c r="J217" s="17"/>
      <c r="K217" s="17"/>
      <c r="L217" s="17"/>
      <c r="M217" s="36">
        <f t="shared" ref="M217:M220" si="165">SUM(I217:L217)</f>
        <v>0</v>
      </c>
      <c r="N217" s="17"/>
      <c r="O217" s="17"/>
      <c r="P217" s="17"/>
      <c r="Q217" s="17"/>
      <c r="R217" s="36">
        <f t="shared" ref="R217:R220" si="166">SUM(N217:Q217)</f>
        <v>0</v>
      </c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18">
        <v>172.0</v>
      </c>
      <c r="B218" s="16" t="s">
        <v>269</v>
      </c>
      <c r="C218" s="35">
        <f t="shared" si="163"/>
        <v>0</v>
      </c>
      <c r="D218" s="17"/>
      <c r="E218" s="17"/>
      <c r="F218" s="17"/>
      <c r="G218" s="17"/>
      <c r="H218" s="36">
        <f t="shared" si="164"/>
        <v>0</v>
      </c>
      <c r="I218" s="17"/>
      <c r="J218" s="17"/>
      <c r="K218" s="17"/>
      <c r="L218" s="17"/>
      <c r="M218" s="36">
        <f t="shared" si="165"/>
        <v>0</v>
      </c>
      <c r="N218" s="17"/>
      <c r="O218" s="17"/>
      <c r="P218" s="17"/>
      <c r="Q218" s="17"/>
      <c r="R218" s="36">
        <f t="shared" si="166"/>
        <v>0</v>
      </c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18">
        <v>173.0</v>
      </c>
      <c r="B219" s="16" t="s">
        <v>270</v>
      </c>
      <c r="C219" s="35">
        <f t="shared" si="163"/>
        <v>0</v>
      </c>
      <c r="D219" s="17"/>
      <c r="E219" s="17"/>
      <c r="F219" s="17"/>
      <c r="G219" s="17"/>
      <c r="H219" s="36">
        <f t="shared" si="164"/>
        <v>0</v>
      </c>
      <c r="I219" s="17"/>
      <c r="J219" s="17"/>
      <c r="K219" s="17"/>
      <c r="L219" s="17"/>
      <c r="M219" s="36">
        <f t="shared" si="165"/>
        <v>0</v>
      </c>
      <c r="N219" s="17"/>
      <c r="O219" s="17"/>
      <c r="P219" s="17"/>
      <c r="Q219" s="17"/>
      <c r="R219" s="36">
        <f t="shared" si="166"/>
        <v>0</v>
      </c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18">
        <v>174.0</v>
      </c>
      <c r="B220" s="16" t="s">
        <v>271</v>
      </c>
      <c r="C220" s="35">
        <f t="shared" si="163"/>
        <v>0</v>
      </c>
      <c r="D220" s="17"/>
      <c r="E220" s="17"/>
      <c r="F220" s="17"/>
      <c r="G220" s="17"/>
      <c r="H220" s="36">
        <f t="shared" si="164"/>
        <v>0</v>
      </c>
      <c r="I220" s="17"/>
      <c r="J220" s="17"/>
      <c r="K220" s="17"/>
      <c r="L220" s="17"/>
      <c r="M220" s="36">
        <f t="shared" si="165"/>
        <v>0</v>
      </c>
      <c r="N220" s="17"/>
      <c r="O220" s="17"/>
      <c r="P220" s="17"/>
      <c r="Q220" s="17"/>
      <c r="R220" s="36">
        <f t="shared" si="166"/>
        <v>0</v>
      </c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12" t="s">
        <v>272</v>
      </c>
      <c r="B221" s="13" t="s">
        <v>223</v>
      </c>
      <c r="C221" s="14">
        <f t="shared" ref="C221:R221" si="167">SUM(C222:C224)</f>
        <v>0.163</v>
      </c>
      <c r="D221" s="14">
        <f t="shared" si="167"/>
        <v>0</v>
      </c>
      <c r="E221" s="14">
        <f t="shared" si="167"/>
        <v>0</v>
      </c>
      <c r="F221" s="14">
        <f t="shared" si="167"/>
        <v>0</v>
      </c>
      <c r="G221" s="14">
        <f t="shared" si="167"/>
        <v>0</v>
      </c>
      <c r="H221" s="14">
        <f t="shared" si="167"/>
        <v>0</v>
      </c>
      <c r="I221" s="14">
        <f t="shared" si="167"/>
        <v>0</v>
      </c>
      <c r="J221" s="14">
        <f t="shared" si="167"/>
        <v>0.101</v>
      </c>
      <c r="K221" s="14">
        <f t="shared" si="167"/>
        <v>0</v>
      </c>
      <c r="L221" s="14">
        <f t="shared" si="167"/>
        <v>0</v>
      </c>
      <c r="M221" s="14">
        <f t="shared" si="167"/>
        <v>0.101</v>
      </c>
      <c r="N221" s="14">
        <f t="shared" si="167"/>
        <v>0</v>
      </c>
      <c r="O221" s="14">
        <f t="shared" si="167"/>
        <v>0.062</v>
      </c>
      <c r="P221" s="14">
        <f t="shared" si="167"/>
        <v>0</v>
      </c>
      <c r="Q221" s="14">
        <f t="shared" si="167"/>
        <v>0</v>
      </c>
      <c r="R221" s="14">
        <f t="shared" si="167"/>
        <v>0.062</v>
      </c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18">
        <v>175.0</v>
      </c>
      <c r="B222" s="16" t="s">
        <v>224</v>
      </c>
      <c r="C222" s="35">
        <f t="shared" ref="C222:C224" si="168">H222+M222+R222</f>
        <v>0</v>
      </c>
      <c r="D222" s="19">
        <v>0.0</v>
      </c>
      <c r="E222" s="19">
        <v>0.0</v>
      </c>
      <c r="F222" s="19">
        <v>0.0</v>
      </c>
      <c r="G222" s="19">
        <v>0.0</v>
      </c>
      <c r="H222" s="36">
        <f t="shared" ref="H222:H224" si="169">SUM(D222:G222)</f>
        <v>0</v>
      </c>
      <c r="I222" s="19">
        <v>0.0</v>
      </c>
      <c r="J222" s="19">
        <v>0.0</v>
      </c>
      <c r="K222" s="19">
        <v>0.0</v>
      </c>
      <c r="L222" s="19">
        <v>0.0</v>
      </c>
      <c r="M222" s="36">
        <f t="shared" ref="M222:M224" si="170">SUM(I222:L222)</f>
        <v>0</v>
      </c>
      <c r="N222" s="19">
        <v>0.0</v>
      </c>
      <c r="O222" s="19">
        <v>0.0</v>
      </c>
      <c r="P222" s="19">
        <v>0.0</v>
      </c>
      <c r="Q222" s="19">
        <v>0.0</v>
      </c>
      <c r="R222" s="36">
        <f t="shared" ref="R222:R224" si="171">SUM(N222:Q222)</f>
        <v>0</v>
      </c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18">
        <v>176.0</v>
      </c>
      <c r="B223" s="16" t="s">
        <v>225</v>
      </c>
      <c r="C223" s="35">
        <f t="shared" si="168"/>
        <v>0.163</v>
      </c>
      <c r="D223" s="19">
        <v>0.0</v>
      </c>
      <c r="E223" s="19">
        <v>0.0</v>
      </c>
      <c r="F223" s="19">
        <v>0.0</v>
      </c>
      <c r="G223" s="19">
        <v>0.0</v>
      </c>
      <c r="H223" s="36">
        <f t="shared" si="169"/>
        <v>0</v>
      </c>
      <c r="I223" s="19">
        <v>0.0</v>
      </c>
      <c r="J223" s="19">
        <v>0.101</v>
      </c>
      <c r="K223" s="19">
        <v>0.0</v>
      </c>
      <c r="L223" s="19">
        <v>0.0</v>
      </c>
      <c r="M223" s="36">
        <f t="shared" si="170"/>
        <v>0.101</v>
      </c>
      <c r="N223" s="19">
        <v>0.0</v>
      </c>
      <c r="O223" s="19">
        <v>0.062</v>
      </c>
      <c r="P223" s="19">
        <v>0.0</v>
      </c>
      <c r="Q223" s="19">
        <v>0.0</v>
      </c>
      <c r="R223" s="36">
        <f t="shared" si="171"/>
        <v>0.062</v>
      </c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18">
        <v>177.0</v>
      </c>
      <c r="B224" s="16" t="s">
        <v>226</v>
      </c>
      <c r="C224" s="35">
        <f t="shared" si="168"/>
        <v>0</v>
      </c>
      <c r="D224" s="19">
        <v>0.0</v>
      </c>
      <c r="E224" s="19">
        <v>0.0</v>
      </c>
      <c r="F224" s="19">
        <v>0.0</v>
      </c>
      <c r="G224" s="19">
        <v>0.0</v>
      </c>
      <c r="H224" s="36">
        <f t="shared" si="169"/>
        <v>0</v>
      </c>
      <c r="I224" s="19">
        <v>0.0</v>
      </c>
      <c r="J224" s="19">
        <v>0.0</v>
      </c>
      <c r="K224" s="19">
        <v>0.0</v>
      </c>
      <c r="L224" s="19">
        <v>0.0</v>
      </c>
      <c r="M224" s="36">
        <f t="shared" si="170"/>
        <v>0</v>
      </c>
      <c r="N224" s="19">
        <v>0.0</v>
      </c>
      <c r="O224" s="19">
        <v>0.0</v>
      </c>
      <c r="P224" s="19">
        <v>0.0</v>
      </c>
      <c r="Q224" s="19">
        <v>0.0</v>
      </c>
      <c r="R224" s="36">
        <f t="shared" si="171"/>
        <v>0</v>
      </c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12" t="s">
        <v>273</v>
      </c>
      <c r="B225" s="13" t="s">
        <v>274</v>
      </c>
      <c r="C225" s="14">
        <f t="shared" ref="C225:R225" si="172">SUM(C226:C231)</f>
        <v>0</v>
      </c>
      <c r="D225" s="14">
        <f t="shared" si="172"/>
        <v>0</v>
      </c>
      <c r="E225" s="14">
        <f t="shared" si="172"/>
        <v>0</v>
      </c>
      <c r="F225" s="14">
        <f t="shared" si="172"/>
        <v>0</v>
      </c>
      <c r="G225" s="14">
        <f t="shared" si="172"/>
        <v>0</v>
      </c>
      <c r="H225" s="14">
        <f t="shared" si="172"/>
        <v>0</v>
      </c>
      <c r="I225" s="14">
        <f t="shared" si="172"/>
        <v>0</v>
      </c>
      <c r="J225" s="14">
        <f t="shared" si="172"/>
        <v>0</v>
      </c>
      <c r="K225" s="14">
        <f t="shared" si="172"/>
        <v>0</v>
      </c>
      <c r="L225" s="14">
        <f t="shared" si="172"/>
        <v>0</v>
      </c>
      <c r="M225" s="14">
        <f t="shared" si="172"/>
        <v>0</v>
      </c>
      <c r="N225" s="14">
        <f t="shared" si="172"/>
        <v>0</v>
      </c>
      <c r="O225" s="14">
        <f t="shared" si="172"/>
        <v>0</v>
      </c>
      <c r="P225" s="14">
        <f t="shared" si="172"/>
        <v>0</v>
      </c>
      <c r="Q225" s="14">
        <f t="shared" si="172"/>
        <v>0</v>
      </c>
      <c r="R225" s="14">
        <f t="shared" si="172"/>
        <v>0</v>
      </c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18">
        <v>178.0</v>
      </c>
      <c r="B226" s="16" t="s">
        <v>275</v>
      </c>
      <c r="C226" s="35">
        <f t="shared" ref="C226:C231" si="173">H226+M226+R226</f>
        <v>0</v>
      </c>
      <c r="D226" s="17"/>
      <c r="E226" s="17"/>
      <c r="F226" s="17"/>
      <c r="G226" s="17"/>
      <c r="H226" s="36">
        <f t="shared" ref="H226:H231" si="174">SUM(D226:G226)</f>
        <v>0</v>
      </c>
      <c r="I226" s="17"/>
      <c r="J226" s="17"/>
      <c r="K226" s="17"/>
      <c r="L226" s="17"/>
      <c r="M226" s="36">
        <f t="shared" ref="M226:M231" si="175">SUM(I226:L226)</f>
        <v>0</v>
      </c>
      <c r="N226" s="17"/>
      <c r="O226" s="17"/>
      <c r="P226" s="17"/>
      <c r="Q226" s="17"/>
      <c r="R226" s="36">
        <f t="shared" ref="R226:R231" si="176">SUM(N226:Q226)</f>
        <v>0</v>
      </c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18">
        <v>179.0</v>
      </c>
      <c r="B227" s="16" t="s">
        <v>132</v>
      </c>
      <c r="C227" s="35">
        <f t="shared" si="173"/>
        <v>0</v>
      </c>
      <c r="D227" s="17"/>
      <c r="E227" s="17"/>
      <c r="F227" s="17"/>
      <c r="G227" s="17"/>
      <c r="H227" s="36">
        <f t="shared" si="174"/>
        <v>0</v>
      </c>
      <c r="I227" s="17"/>
      <c r="J227" s="17"/>
      <c r="K227" s="17"/>
      <c r="L227" s="17"/>
      <c r="M227" s="36">
        <f t="shared" si="175"/>
        <v>0</v>
      </c>
      <c r="N227" s="17"/>
      <c r="O227" s="17"/>
      <c r="P227" s="17"/>
      <c r="Q227" s="17"/>
      <c r="R227" s="36">
        <f t="shared" si="176"/>
        <v>0</v>
      </c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18">
        <v>180.0</v>
      </c>
      <c r="B228" s="16" t="s">
        <v>276</v>
      </c>
      <c r="C228" s="35">
        <f t="shared" si="173"/>
        <v>0</v>
      </c>
      <c r="D228" s="17"/>
      <c r="E228" s="17"/>
      <c r="F228" s="17"/>
      <c r="G228" s="17"/>
      <c r="H228" s="36">
        <f t="shared" si="174"/>
        <v>0</v>
      </c>
      <c r="I228" s="17"/>
      <c r="J228" s="17"/>
      <c r="K228" s="17"/>
      <c r="L228" s="17"/>
      <c r="M228" s="36">
        <f t="shared" si="175"/>
        <v>0</v>
      </c>
      <c r="N228" s="17"/>
      <c r="O228" s="17"/>
      <c r="P228" s="17"/>
      <c r="Q228" s="17"/>
      <c r="R228" s="36">
        <f t="shared" si="176"/>
        <v>0</v>
      </c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18">
        <v>181.0</v>
      </c>
      <c r="B229" s="16" t="s">
        <v>277</v>
      </c>
      <c r="C229" s="35">
        <f t="shared" si="173"/>
        <v>0</v>
      </c>
      <c r="D229" s="17"/>
      <c r="E229" s="17"/>
      <c r="F229" s="17"/>
      <c r="G229" s="17"/>
      <c r="H229" s="36">
        <f t="shared" si="174"/>
        <v>0</v>
      </c>
      <c r="I229" s="17"/>
      <c r="J229" s="17"/>
      <c r="K229" s="17"/>
      <c r="L229" s="17"/>
      <c r="M229" s="36">
        <f t="shared" si="175"/>
        <v>0</v>
      </c>
      <c r="N229" s="17"/>
      <c r="O229" s="17"/>
      <c r="P229" s="17"/>
      <c r="Q229" s="17"/>
      <c r="R229" s="36">
        <f t="shared" si="176"/>
        <v>0</v>
      </c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18">
        <v>182.0</v>
      </c>
      <c r="B230" s="16" t="s">
        <v>278</v>
      </c>
      <c r="C230" s="35">
        <f t="shared" si="173"/>
        <v>0</v>
      </c>
      <c r="D230" s="17"/>
      <c r="E230" s="17"/>
      <c r="F230" s="17"/>
      <c r="G230" s="17"/>
      <c r="H230" s="36">
        <f t="shared" si="174"/>
        <v>0</v>
      </c>
      <c r="I230" s="17"/>
      <c r="J230" s="17"/>
      <c r="K230" s="17"/>
      <c r="L230" s="17"/>
      <c r="M230" s="36">
        <f t="shared" si="175"/>
        <v>0</v>
      </c>
      <c r="N230" s="17"/>
      <c r="O230" s="17"/>
      <c r="P230" s="17"/>
      <c r="Q230" s="17"/>
      <c r="R230" s="36">
        <f t="shared" si="176"/>
        <v>0</v>
      </c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18">
        <v>183.0</v>
      </c>
      <c r="B231" s="16" t="s">
        <v>279</v>
      </c>
      <c r="C231" s="35">
        <f t="shared" si="173"/>
        <v>0</v>
      </c>
      <c r="D231" s="17"/>
      <c r="E231" s="17"/>
      <c r="F231" s="17"/>
      <c r="G231" s="17"/>
      <c r="H231" s="36">
        <f t="shared" si="174"/>
        <v>0</v>
      </c>
      <c r="I231" s="17"/>
      <c r="J231" s="17"/>
      <c r="K231" s="17"/>
      <c r="L231" s="17"/>
      <c r="M231" s="36">
        <f t="shared" si="175"/>
        <v>0</v>
      </c>
      <c r="N231" s="17"/>
      <c r="O231" s="17"/>
      <c r="P231" s="17"/>
      <c r="Q231" s="17"/>
      <c r="R231" s="36">
        <f t="shared" si="176"/>
        <v>0</v>
      </c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12" t="s">
        <v>280</v>
      </c>
      <c r="B232" s="13" t="s">
        <v>281</v>
      </c>
      <c r="C232" s="14">
        <f t="shared" ref="C232:R232" si="177">C233</f>
        <v>0</v>
      </c>
      <c r="D232" s="14" t="str">
        <f t="shared" si="177"/>
        <v/>
      </c>
      <c r="E232" s="14" t="str">
        <f t="shared" si="177"/>
        <v/>
      </c>
      <c r="F232" s="14" t="str">
        <f t="shared" si="177"/>
        <v/>
      </c>
      <c r="G232" s="14" t="str">
        <f t="shared" si="177"/>
        <v/>
      </c>
      <c r="H232" s="14">
        <f t="shared" si="177"/>
        <v>0</v>
      </c>
      <c r="I232" s="14" t="str">
        <f t="shared" si="177"/>
        <v/>
      </c>
      <c r="J232" s="14" t="str">
        <f t="shared" si="177"/>
        <v/>
      </c>
      <c r="K232" s="14" t="str">
        <f t="shared" si="177"/>
        <v/>
      </c>
      <c r="L232" s="14" t="str">
        <f t="shared" si="177"/>
        <v/>
      </c>
      <c r="M232" s="14">
        <f t="shared" si="177"/>
        <v>0</v>
      </c>
      <c r="N232" s="14" t="str">
        <f t="shared" si="177"/>
        <v/>
      </c>
      <c r="O232" s="14" t="str">
        <f t="shared" si="177"/>
        <v/>
      </c>
      <c r="P232" s="14" t="str">
        <f t="shared" si="177"/>
        <v/>
      </c>
      <c r="Q232" s="14" t="str">
        <f t="shared" si="177"/>
        <v/>
      </c>
      <c r="R232" s="14">
        <f t="shared" si="177"/>
        <v>0</v>
      </c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18">
        <v>184.0</v>
      </c>
      <c r="B233" s="16" t="s">
        <v>282</v>
      </c>
      <c r="C233" s="35">
        <f>H233+M233+R233</f>
        <v>0</v>
      </c>
      <c r="D233" s="17"/>
      <c r="E233" s="17"/>
      <c r="F233" s="17"/>
      <c r="G233" s="17"/>
      <c r="H233" s="36">
        <f>SUM(D233:G233)</f>
        <v>0</v>
      </c>
      <c r="I233" s="17"/>
      <c r="J233" s="17"/>
      <c r="K233" s="17"/>
      <c r="L233" s="17"/>
      <c r="M233" s="36">
        <f>SUM(I233:L233)</f>
        <v>0</v>
      </c>
      <c r="N233" s="17"/>
      <c r="O233" s="17"/>
      <c r="P233" s="17"/>
      <c r="Q233" s="17"/>
      <c r="R233" s="36">
        <f>SUM(N233:Q233)</f>
        <v>0</v>
      </c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12" t="s">
        <v>283</v>
      </c>
      <c r="B234" s="13" t="s">
        <v>228</v>
      </c>
      <c r="C234" s="14">
        <f t="shared" ref="C234:R234" si="178">SUM(C235:C241)</f>
        <v>0.72</v>
      </c>
      <c r="D234" s="14">
        <f t="shared" si="178"/>
        <v>0.18</v>
      </c>
      <c r="E234" s="14">
        <f t="shared" si="178"/>
        <v>0.18</v>
      </c>
      <c r="F234" s="14">
        <f t="shared" si="178"/>
        <v>0.18</v>
      </c>
      <c r="G234" s="14">
        <f t="shared" si="178"/>
        <v>0.18</v>
      </c>
      <c r="H234" s="14">
        <f t="shared" si="178"/>
        <v>0.72</v>
      </c>
      <c r="I234" s="14">
        <f t="shared" si="178"/>
        <v>0</v>
      </c>
      <c r="J234" s="14">
        <f t="shared" si="178"/>
        <v>0</v>
      </c>
      <c r="K234" s="14">
        <f t="shared" si="178"/>
        <v>0</v>
      </c>
      <c r="L234" s="14">
        <f t="shared" si="178"/>
        <v>0</v>
      </c>
      <c r="M234" s="14">
        <f t="shared" si="178"/>
        <v>0</v>
      </c>
      <c r="N234" s="14">
        <f t="shared" si="178"/>
        <v>0</v>
      </c>
      <c r="O234" s="14">
        <f t="shared" si="178"/>
        <v>0</v>
      </c>
      <c r="P234" s="14">
        <f t="shared" si="178"/>
        <v>0</v>
      </c>
      <c r="Q234" s="14">
        <f t="shared" si="178"/>
        <v>0</v>
      </c>
      <c r="R234" s="14">
        <f t="shared" si="178"/>
        <v>0</v>
      </c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18">
        <v>185.1</v>
      </c>
      <c r="B235" s="16" t="s">
        <v>229</v>
      </c>
      <c r="C235" s="35">
        <f t="shared" ref="C235:C241" si="179">H235+M235+R235</f>
        <v>0</v>
      </c>
      <c r="D235" s="17"/>
      <c r="E235" s="17"/>
      <c r="F235" s="17"/>
      <c r="G235" s="17"/>
      <c r="H235" s="36">
        <f t="shared" ref="H235:H241" si="180">SUM(D235:G235)</f>
        <v>0</v>
      </c>
      <c r="I235" s="17"/>
      <c r="J235" s="17"/>
      <c r="K235" s="17"/>
      <c r="L235" s="17"/>
      <c r="M235" s="36">
        <f t="shared" ref="M235:M241" si="181">SUM(I235:L235)</f>
        <v>0</v>
      </c>
      <c r="N235" s="17"/>
      <c r="O235" s="17"/>
      <c r="P235" s="17"/>
      <c r="Q235" s="17"/>
      <c r="R235" s="36">
        <f t="shared" ref="R235:R241" si="182">SUM(N235:Q235)</f>
        <v>0</v>
      </c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18">
        <v>185.2</v>
      </c>
      <c r="B236" s="16" t="s">
        <v>230</v>
      </c>
      <c r="C236" s="35">
        <f t="shared" si="179"/>
        <v>0</v>
      </c>
      <c r="D236" s="17"/>
      <c r="E236" s="17"/>
      <c r="F236" s="17"/>
      <c r="G236" s="17"/>
      <c r="H236" s="36">
        <f t="shared" si="180"/>
        <v>0</v>
      </c>
      <c r="I236" s="17"/>
      <c r="J236" s="17"/>
      <c r="K236" s="17"/>
      <c r="L236" s="17"/>
      <c r="M236" s="36">
        <f t="shared" si="181"/>
        <v>0</v>
      </c>
      <c r="N236" s="17"/>
      <c r="O236" s="17"/>
      <c r="P236" s="17"/>
      <c r="Q236" s="17"/>
      <c r="R236" s="36">
        <f t="shared" si="182"/>
        <v>0</v>
      </c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18">
        <v>186.0</v>
      </c>
      <c r="B237" s="16" t="s">
        <v>284</v>
      </c>
      <c r="C237" s="35">
        <f t="shared" si="179"/>
        <v>0.72</v>
      </c>
      <c r="D237" s="29">
        <f t="shared" ref="D237:G237" si="183">0.015*4*3</f>
        <v>0.18</v>
      </c>
      <c r="E237" s="29">
        <f t="shared" si="183"/>
        <v>0.18</v>
      </c>
      <c r="F237" s="29">
        <f t="shared" si="183"/>
        <v>0.18</v>
      </c>
      <c r="G237" s="29">
        <f t="shared" si="183"/>
        <v>0.18</v>
      </c>
      <c r="H237" s="36">
        <f t="shared" si="180"/>
        <v>0.72</v>
      </c>
      <c r="I237" s="17"/>
      <c r="J237" s="17"/>
      <c r="K237" s="17"/>
      <c r="L237" s="17"/>
      <c r="M237" s="36">
        <f t="shared" si="181"/>
        <v>0</v>
      </c>
      <c r="N237" s="17"/>
      <c r="O237" s="17"/>
      <c r="P237" s="17"/>
      <c r="Q237" s="17"/>
      <c r="R237" s="36">
        <f t="shared" si="182"/>
        <v>0</v>
      </c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18">
        <v>187.0</v>
      </c>
      <c r="B238" s="16" t="s">
        <v>285</v>
      </c>
      <c r="C238" s="35">
        <f t="shared" si="179"/>
        <v>0</v>
      </c>
      <c r="D238" s="17"/>
      <c r="E238" s="17"/>
      <c r="F238" s="17"/>
      <c r="G238" s="17"/>
      <c r="H238" s="36">
        <f t="shared" si="180"/>
        <v>0</v>
      </c>
      <c r="I238" s="17"/>
      <c r="J238" s="17"/>
      <c r="K238" s="17"/>
      <c r="L238" s="17"/>
      <c r="M238" s="36">
        <f t="shared" si="181"/>
        <v>0</v>
      </c>
      <c r="N238" s="17"/>
      <c r="O238" s="17"/>
      <c r="P238" s="17"/>
      <c r="Q238" s="17"/>
      <c r="R238" s="36">
        <f t="shared" si="182"/>
        <v>0</v>
      </c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18">
        <v>188.0</v>
      </c>
      <c r="B239" s="16" t="s">
        <v>232</v>
      </c>
      <c r="C239" s="35">
        <f t="shared" si="179"/>
        <v>0</v>
      </c>
      <c r="D239" s="17"/>
      <c r="E239" s="17"/>
      <c r="F239" s="17"/>
      <c r="G239" s="17"/>
      <c r="H239" s="36">
        <f t="shared" si="180"/>
        <v>0</v>
      </c>
      <c r="I239" s="17"/>
      <c r="J239" s="17"/>
      <c r="K239" s="17"/>
      <c r="L239" s="17"/>
      <c r="M239" s="36">
        <f t="shared" si="181"/>
        <v>0</v>
      </c>
      <c r="N239" s="17"/>
      <c r="O239" s="17"/>
      <c r="P239" s="17"/>
      <c r="Q239" s="17"/>
      <c r="R239" s="36">
        <f t="shared" si="182"/>
        <v>0</v>
      </c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18">
        <v>189.0</v>
      </c>
      <c r="B240" s="16" t="s">
        <v>233</v>
      </c>
      <c r="C240" s="35">
        <f t="shared" si="179"/>
        <v>0</v>
      </c>
      <c r="D240" s="17"/>
      <c r="E240" s="17"/>
      <c r="F240" s="17"/>
      <c r="G240" s="17"/>
      <c r="H240" s="36">
        <f t="shared" si="180"/>
        <v>0</v>
      </c>
      <c r="I240" s="17"/>
      <c r="J240" s="17"/>
      <c r="K240" s="17"/>
      <c r="L240" s="17"/>
      <c r="M240" s="36">
        <f t="shared" si="181"/>
        <v>0</v>
      </c>
      <c r="N240" s="17"/>
      <c r="O240" s="17"/>
      <c r="P240" s="17"/>
      <c r="Q240" s="17"/>
      <c r="R240" s="36">
        <f t="shared" si="182"/>
        <v>0</v>
      </c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18">
        <v>190.0</v>
      </c>
      <c r="B241" s="16" t="s">
        <v>286</v>
      </c>
      <c r="C241" s="35">
        <f t="shared" si="179"/>
        <v>0</v>
      </c>
      <c r="D241" s="17"/>
      <c r="E241" s="17"/>
      <c r="F241" s="17"/>
      <c r="G241" s="17"/>
      <c r="H241" s="36">
        <f t="shared" si="180"/>
        <v>0</v>
      </c>
      <c r="I241" s="17"/>
      <c r="J241" s="17"/>
      <c r="K241" s="17"/>
      <c r="L241" s="17"/>
      <c r="M241" s="36">
        <f t="shared" si="181"/>
        <v>0</v>
      </c>
      <c r="N241" s="17"/>
      <c r="O241" s="17"/>
      <c r="P241" s="17"/>
      <c r="Q241" s="17"/>
      <c r="R241" s="36">
        <f t="shared" si="182"/>
        <v>0</v>
      </c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12" t="s">
        <v>287</v>
      </c>
      <c r="B242" s="13" t="s">
        <v>288</v>
      </c>
      <c r="C242" s="14">
        <f t="shared" ref="C242:R242" si="184">SUM(C243:C244)</f>
        <v>0</v>
      </c>
      <c r="D242" s="14">
        <f t="shared" si="184"/>
        <v>0</v>
      </c>
      <c r="E242" s="14">
        <f t="shared" si="184"/>
        <v>0</v>
      </c>
      <c r="F242" s="14">
        <f t="shared" si="184"/>
        <v>0</v>
      </c>
      <c r="G242" s="14">
        <f t="shared" si="184"/>
        <v>0</v>
      </c>
      <c r="H242" s="14">
        <f t="shared" si="184"/>
        <v>0</v>
      </c>
      <c r="I242" s="14">
        <f t="shared" si="184"/>
        <v>0</v>
      </c>
      <c r="J242" s="14">
        <f t="shared" si="184"/>
        <v>0</v>
      </c>
      <c r="K242" s="14">
        <f t="shared" si="184"/>
        <v>0</v>
      </c>
      <c r="L242" s="14">
        <f t="shared" si="184"/>
        <v>0</v>
      </c>
      <c r="M242" s="14">
        <f t="shared" si="184"/>
        <v>0</v>
      </c>
      <c r="N242" s="14">
        <f t="shared" si="184"/>
        <v>0</v>
      </c>
      <c r="O242" s="14">
        <f t="shared" si="184"/>
        <v>0</v>
      </c>
      <c r="P242" s="14">
        <f t="shared" si="184"/>
        <v>0</v>
      </c>
      <c r="Q242" s="14">
        <f t="shared" si="184"/>
        <v>0</v>
      </c>
      <c r="R242" s="14">
        <f t="shared" si="184"/>
        <v>0</v>
      </c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18">
        <v>191.0</v>
      </c>
      <c r="B243" s="16" t="s">
        <v>289</v>
      </c>
      <c r="C243" s="35">
        <f t="shared" ref="C243:C244" si="185">H243+M243+R243</f>
        <v>0</v>
      </c>
      <c r="D243" s="17"/>
      <c r="E243" s="17"/>
      <c r="F243" s="17"/>
      <c r="G243" s="17"/>
      <c r="H243" s="36">
        <f t="shared" ref="H243:H244" si="186">SUM(D243:G243)</f>
        <v>0</v>
      </c>
      <c r="I243" s="17"/>
      <c r="J243" s="17"/>
      <c r="K243" s="17"/>
      <c r="L243" s="17"/>
      <c r="M243" s="36">
        <f t="shared" ref="M243:M244" si="187">SUM(I243:L243)</f>
        <v>0</v>
      </c>
      <c r="N243" s="17"/>
      <c r="O243" s="17"/>
      <c r="P243" s="17"/>
      <c r="Q243" s="17"/>
      <c r="R243" s="36">
        <f t="shared" ref="R243:R244" si="188">SUM(N243:Q243)</f>
        <v>0</v>
      </c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18">
        <v>192.0</v>
      </c>
      <c r="B244" s="16" t="s">
        <v>290</v>
      </c>
      <c r="C244" s="35">
        <f t="shared" si="185"/>
        <v>0</v>
      </c>
      <c r="D244" s="17"/>
      <c r="E244" s="17"/>
      <c r="F244" s="17"/>
      <c r="G244" s="17"/>
      <c r="H244" s="36">
        <f t="shared" si="186"/>
        <v>0</v>
      </c>
      <c r="I244" s="17"/>
      <c r="J244" s="17"/>
      <c r="K244" s="17"/>
      <c r="L244" s="17"/>
      <c r="M244" s="36">
        <f t="shared" si="187"/>
        <v>0</v>
      </c>
      <c r="N244" s="17"/>
      <c r="O244" s="17"/>
      <c r="P244" s="17"/>
      <c r="Q244" s="17"/>
      <c r="R244" s="36">
        <f t="shared" si="188"/>
        <v>0</v>
      </c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12" t="s">
        <v>291</v>
      </c>
      <c r="B245" s="13" t="s">
        <v>235</v>
      </c>
      <c r="C245" s="14">
        <f t="shared" ref="C245:R245" si="189">SUM(C246:C248)</f>
        <v>0</v>
      </c>
      <c r="D245" s="14">
        <f t="shared" si="189"/>
        <v>0</v>
      </c>
      <c r="E245" s="14">
        <f t="shared" si="189"/>
        <v>0</v>
      </c>
      <c r="F245" s="14">
        <f t="shared" si="189"/>
        <v>0</v>
      </c>
      <c r="G245" s="14">
        <f t="shared" si="189"/>
        <v>0</v>
      </c>
      <c r="H245" s="14">
        <f t="shared" si="189"/>
        <v>0</v>
      </c>
      <c r="I245" s="14">
        <f t="shared" si="189"/>
        <v>0</v>
      </c>
      <c r="J245" s="14">
        <f t="shared" si="189"/>
        <v>0</v>
      </c>
      <c r="K245" s="14">
        <f t="shared" si="189"/>
        <v>0</v>
      </c>
      <c r="L245" s="14">
        <f t="shared" si="189"/>
        <v>0</v>
      </c>
      <c r="M245" s="14">
        <f t="shared" si="189"/>
        <v>0</v>
      </c>
      <c r="N245" s="14">
        <f t="shared" si="189"/>
        <v>0</v>
      </c>
      <c r="O245" s="14">
        <f t="shared" si="189"/>
        <v>0</v>
      </c>
      <c r="P245" s="14">
        <f t="shared" si="189"/>
        <v>0</v>
      </c>
      <c r="Q245" s="14">
        <f t="shared" si="189"/>
        <v>0</v>
      </c>
      <c r="R245" s="14">
        <f t="shared" si="189"/>
        <v>0</v>
      </c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18">
        <v>193.0</v>
      </c>
      <c r="B246" s="16" t="s">
        <v>292</v>
      </c>
      <c r="C246" s="35">
        <f t="shared" ref="C246:C248" si="190">H246+M246+R246</f>
        <v>0</v>
      </c>
      <c r="D246" s="17"/>
      <c r="E246" s="17"/>
      <c r="F246" s="17"/>
      <c r="G246" s="17"/>
      <c r="H246" s="36">
        <f t="shared" ref="H246:H248" si="191">SUM(D246:G246)</f>
        <v>0</v>
      </c>
      <c r="I246" s="17"/>
      <c r="J246" s="17"/>
      <c r="K246" s="17"/>
      <c r="L246" s="17"/>
      <c r="M246" s="36">
        <f t="shared" ref="M246:M248" si="192">SUM(I246:L246)</f>
        <v>0</v>
      </c>
      <c r="N246" s="17"/>
      <c r="O246" s="17"/>
      <c r="P246" s="17"/>
      <c r="Q246" s="17"/>
      <c r="R246" s="36">
        <f t="shared" ref="R246:R248" si="193">SUM(N246:Q246)</f>
        <v>0</v>
      </c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18">
        <v>194.1</v>
      </c>
      <c r="B247" s="16" t="s">
        <v>236</v>
      </c>
      <c r="C247" s="35">
        <f t="shared" si="190"/>
        <v>0</v>
      </c>
      <c r="D247" s="17"/>
      <c r="E247" s="17"/>
      <c r="F247" s="17"/>
      <c r="G247" s="17"/>
      <c r="H247" s="36">
        <f t="shared" si="191"/>
        <v>0</v>
      </c>
      <c r="I247" s="17"/>
      <c r="J247" s="17"/>
      <c r="K247" s="17"/>
      <c r="L247" s="17"/>
      <c r="M247" s="36">
        <f t="shared" si="192"/>
        <v>0</v>
      </c>
      <c r="N247" s="17"/>
      <c r="O247" s="17"/>
      <c r="P247" s="17"/>
      <c r="Q247" s="17"/>
      <c r="R247" s="36">
        <f t="shared" si="193"/>
        <v>0</v>
      </c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18">
        <v>194.2</v>
      </c>
      <c r="B248" s="16" t="s">
        <v>293</v>
      </c>
      <c r="C248" s="35">
        <f t="shared" si="190"/>
        <v>0</v>
      </c>
      <c r="D248" s="17"/>
      <c r="E248" s="17"/>
      <c r="F248" s="17"/>
      <c r="G248" s="17"/>
      <c r="H248" s="36">
        <f t="shared" si="191"/>
        <v>0</v>
      </c>
      <c r="I248" s="17"/>
      <c r="J248" s="17"/>
      <c r="K248" s="17"/>
      <c r="L248" s="17"/>
      <c r="M248" s="36">
        <f t="shared" si="192"/>
        <v>0</v>
      </c>
      <c r="N248" s="17"/>
      <c r="O248" s="17"/>
      <c r="P248" s="17"/>
      <c r="Q248" s="17"/>
      <c r="R248" s="36">
        <f t="shared" si="193"/>
        <v>0</v>
      </c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12" t="s">
        <v>294</v>
      </c>
      <c r="B249" s="13" t="s">
        <v>295</v>
      </c>
      <c r="C249" s="14">
        <f t="shared" ref="C249:R249" si="194">SUM(C250:C252)</f>
        <v>1.11</v>
      </c>
      <c r="D249" s="14">
        <f t="shared" si="194"/>
        <v>1.11</v>
      </c>
      <c r="E249" s="14">
        <f t="shared" si="194"/>
        <v>0</v>
      </c>
      <c r="F249" s="14">
        <f t="shared" si="194"/>
        <v>0</v>
      </c>
      <c r="G249" s="14">
        <f t="shared" si="194"/>
        <v>0</v>
      </c>
      <c r="H249" s="14">
        <f t="shared" si="194"/>
        <v>1.11</v>
      </c>
      <c r="I249" s="14">
        <f t="shared" si="194"/>
        <v>0</v>
      </c>
      <c r="J249" s="14">
        <f t="shared" si="194"/>
        <v>0</v>
      </c>
      <c r="K249" s="14">
        <f t="shared" si="194"/>
        <v>0</v>
      </c>
      <c r="L249" s="14">
        <f t="shared" si="194"/>
        <v>0</v>
      </c>
      <c r="M249" s="14">
        <f t="shared" si="194"/>
        <v>0</v>
      </c>
      <c r="N249" s="14">
        <f t="shared" si="194"/>
        <v>0</v>
      </c>
      <c r="O249" s="14">
        <f t="shared" si="194"/>
        <v>0</v>
      </c>
      <c r="P249" s="14">
        <f t="shared" si="194"/>
        <v>0</v>
      </c>
      <c r="Q249" s="14">
        <f t="shared" si="194"/>
        <v>0</v>
      </c>
      <c r="R249" s="14">
        <f t="shared" si="194"/>
        <v>0</v>
      </c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18">
        <v>195.0</v>
      </c>
      <c r="B250" s="16" t="s">
        <v>296</v>
      </c>
      <c r="C250" s="35">
        <f t="shared" ref="C250:C254" si="195">H250+M250+R250</f>
        <v>1.11</v>
      </c>
      <c r="D250" s="19">
        <v>1.11</v>
      </c>
      <c r="E250" s="17"/>
      <c r="F250" s="17"/>
      <c r="G250" s="17"/>
      <c r="H250" s="36">
        <f t="shared" ref="H250:H254" si="196">SUM(D250:G250)</f>
        <v>1.11</v>
      </c>
      <c r="I250" s="17"/>
      <c r="J250" s="17"/>
      <c r="K250" s="17"/>
      <c r="L250" s="17"/>
      <c r="M250" s="36">
        <f t="shared" ref="M250:M254" si="197">SUM(I250:L250)</f>
        <v>0</v>
      </c>
      <c r="N250" s="17"/>
      <c r="O250" s="17"/>
      <c r="P250" s="17"/>
      <c r="Q250" s="17"/>
      <c r="R250" s="36">
        <f t="shared" ref="R250:R254" si="198">SUM(N250:Q250)</f>
        <v>0</v>
      </c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18">
        <v>196.0</v>
      </c>
      <c r="B251" s="16" t="s">
        <v>297</v>
      </c>
      <c r="C251" s="35">
        <f t="shared" si="195"/>
        <v>0</v>
      </c>
      <c r="D251" s="17"/>
      <c r="E251" s="17"/>
      <c r="F251" s="17"/>
      <c r="G251" s="17"/>
      <c r="H251" s="36">
        <f t="shared" si="196"/>
        <v>0</v>
      </c>
      <c r="I251" s="17"/>
      <c r="J251" s="17"/>
      <c r="K251" s="17"/>
      <c r="L251" s="17"/>
      <c r="M251" s="36">
        <f t="shared" si="197"/>
        <v>0</v>
      </c>
      <c r="N251" s="17"/>
      <c r="O251" s="17"/>
      <c r="P251" s="17"/>
      <c r="Q251" s="17"/>
      <c r="R251" s="36">
        <f t="shared" si="198"/>
        <v>0</v>
      </c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18">
        <v>197.0</v>
      </c>
      <c r="B252" s="16" t="s">
        <v>298</v>
      </c>
      <c r="C252" s="35">
        <f t="shared" si="195"/>
        <v>0</v>
      </c>
      <c r="D252" s="17"/>
      <c r="E252" s="17"/>
      <c r="F252" s="17"/>
      <c r="G252" s="17"/>
      <c r="H252" s="36">
        <f t="shared" si="196"/>
        <v>0</v>
      </c>
      <c r="I252" s="17"/>
      <c r="J252" s="17"/>
      <c r="K252" s="17"/>
      <c r="L252" s="17"/>
      <c r="M252" s="36">
        <f t="shared" si="197"/>
        <v>0</v>
      </c>
      <c r="N252" s="17"/>
      <c r="O252" s="17"/>
      <c r="P252" s="17"/>
      <c r="Q252" s="17"/>
      <c r="R252" s="36">
        <f t="shared" si="198"/>
        <v>0</v>
      </c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12">
        <v>198.0</v>
      </c>
      <c r="B253" s="13" t="s">
        <v>239</v>
      </c>
      <c r="C253" s="14">
        <f t="shared" si="195"/>
        <v>0</v>
      </c>
      <c r="D253" s="14"/>
      <c r="E253" s="14"/>
      <c r="F253" s="14"/>
      <c r="G253" s="14"/>
      <c r="H253" s="14">
        <f t="shared" si="196"/>
        <v>0</v>
      </c>
      <c r="I253" s="14"/>
      <c r="J253" s="14"/>
      <c r="K253" s="14"/>
      <c r="L253" s="14"/>
      <c r="M253" s="14">
        <f t="shared" si="197"/>
        <v>0</v>
      </c>
      <c r="N253" s="14"/>
      <c r="O253" s="14"/>
      <c r="P253" s="14"/>
      <c r="Q253" s="14"/>
      <c r="R253" s="14">
        <f t="shared" si="198"/>
        <v>0</v>
      </c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12">
        <v>199.0</v>
      </c>
      <c r="B254" s="13" t="s">
        <v>240</v>
      </c>
      <c r="C254" s="14">
        <f t="shared" si="195"/>
        <v>0</v>
      </c>
      <c r="D254" s="14"/>
      <c r="E254" s="14"/>
      <c r="F254" s="14"/>
      <c r="G254" s="14"/>
      <c r="H254" s="14">
        <f t="shared" si="196"/>
        <v>0</v>
      </c>
      <c r="I254" s="14"/>
      <c r="J254" s="14"/>
      <c r="K254" s="14"/>
      <c r="L254" s="14"/>
      <c r="M254" s="14">
        <f t="shared" si="197"/>
        <v>0</v>
      </c>
      <c r="N254" s="14"/>
      <c r="O254" s="14"/>
      <c r="P254" s="14"/>
      <c r="Q254" s="14"/>
      <c r="R254" s="14">
        <f t="shared" si="198"/>
        <v>0</v>
      </c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6" t="s">
        <v>299</v>
      </c>
      <c r="B255" s="7" t="s">
        <v>300</v>
      </c>
      <c r="C255" s="8">
        <f t="shared" ref="C255:R255" si="199">+SUM(C256:C262)</f>
        <v>0</v>
      </c>
      <c r="D255" s="8">
        <f t="shared" si="199"/>
        <v>0</v>
      </c>
      <c r="E255" s="8">
        <f t="shared" si="199"/>
        <v>0</v>
      </c>
      <c r="F255" s="8">
        <f t="shared" si="199"/>
        <v>0</v>
      </c>
      <c r="G255" s="8">
        <f t="shared" si="199"/>
        <v>0</v>
      </c>
      <c r="H255" s="8">
        <f t="shared" si="199"/>
        <v>0</v>
      </c>
      <c r="I255" s="8">
        <f t="shared" si="199"/>
        <v>0</v>
      </c>
      <c r="J255" s="8">
        <f t="shared" si="199"/>
        <v>0</v>
      </c>
      <c r="K255" s="8">
        <f t="shared" si="199"/>
        <v>0</v>
      </c>
      <c r="L255" s="8">
        <f t="shared" si="199"/>
        <v>0</v>
      </c>
      <c r="M255" s="8">
        <f t="shared" si="199"/>
        <v>0</v>
      </c>
      <c r="N255" s="8">
        <f t="shared" si="199"/>
        <v>0</v>
      </c>
      <c r="O255" s="8">
        <f t="shared" si="199"/>
        <v>0</v>
      </c>
      <c r="P255" s="8">
        <f t="shared" si="199"/>
        <v>0</v>
      </c>
      <c r="Q255" s="8">
        <f t="shared" si="199"/>
        <v>0</v>
      </c>
      <c r="R255" s="8">
        <f t="shared" si="199"/>
        <v>0</v>
      </c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18">
        <v>1.0</v>
      </c>
      <c r="B256" s="16" t="s">
        <v>301</v>
      </c>
      <c r="C256" s="35">
        <f t="shared" ref="C256:C262" si="200">H256+M256+R256</f>
        <v>0</v>
      </c>
      <c r="D256" s="17"/>
      <c r="E256" s="17"/>
      <c r="F256" s="17"/>
      <c r="G256" s="17"/>
      <c r="H256" s="36">
        <f t="shared" ref="H256:H262" si="201">SUM(D256:G256)</f>
        <v>0</v>
      </c>
      <c r="I256" s="17"/>
      <c r="J256" s="17"/>
      <c r="K256" s="17"/>
      <c r="L256" s="17"/>
      <c r="M256" s="36">
        <f t="shared" ref="M256:M262" si="202">SUM(I256:L256)</f>
        <v>0</v>
      </c>
      <c r="N256" s="17"/>
      <c r="O256" s="17"/>
      <c r="P256" s="17"/>
      <c r="Q256" s="17"/>
      <c r="R256" s="36">
        <f t="shared" ref="R256:R262" si="203">SUM(N256:Q256)</f>
        <v>0</v>
      </c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18">
        <v>2.0</v>
      </c>
      <c r="B257" s="16" t="s">
        <v>302</v>
      </c>
      <c r="C257" s="35">
        <f t="shared" si="200"/>
        <v>0</v>
      </c>
      <c r="D257" s="17"/>
      <c r="E257" s="17"/>
      <c r="F257" s="17"/>
      <c r="G257" s="17"/>
      <c r="H257" s="36">
        <f t="shared" si="201"/>
        <v>0</v>
      </c>
      <c r="I257" s="17"/>
      <c r="J257" s="17"/>
      <c r="K257" s="17"/>
      <c r="L257" s="17"/>
      <c r="M257" s="36">
        <f t="shared" si="202"/>
        <v>0</v>
      </c>
      <c r="N257" s="17"/>
      <c r="O257" s="17"/>
      <c r="P257" s="17"/>
      <c r="Q257" s="17"/>
      <c r="R257" s="36">
        <f t="shared" si="203"/>
        <v>0</v>
      </c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18">
        <v>3.0</v>
      </c>
      <c r="B258" s="16" t="s">
        <v>303</v>
      </c>
      <c r="C258" s="35">
        <f t="shared" si="200"/>
        <v>0</v>
      </c>
      <c r="D258" s="17"/>
      <c r="E258" s="17"/>
      <c r="F258" s="17"/>
      <c r="G258" s="17"/>
      <c r="H258" s="36">
        <f t="shared" si="201"/>
        <v>0</v>
      </c>
      <c r="I258" s="17"/>
      <c r="J258" s="17"/>
      <c r="K258" s="17"/>
      <c r="L258" s="17"/>
      <c r="M258" s="36">
        <f t="shared" si="202"/>
        <v>0</v>
      </c>
      <c r="N258" s="17"/>
      <c r="O258" s="17"/>
      <c r="P258" s="17"/>
      <c r="Q258" s="17"/>
      <c r="R258" s="36">
        <f t="shared" si="203"/>
        <v>0</v>
      </c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18">
        <v>4.0</v>
      </c>
      <c r="B259" s="16" t="s">
        <v>304</v>
      </c>
      <c r="C259" s="35">
        <f t="shared" si="200"/>
        <v>0</v>
      </c>
      <c r="D259" s="17"/>
      <c r="E259" s="17"/>
      <c r="F259" s="17"/>
      <c r="G259" s="17"/>
      <c r="H259" s="36">
        <f t="shared" si="201"/>
        <v>0</v>
      </c>
      <c r="I259" s="17"/>
      <c r="J259" s="17"/>
      <c r="K259" s="17"/>
      <c r="L259" s="17"/>
      <c r="M259" s="36">
        <f t="shared" si="202"/>
        <v>0</v>
      </c>
      <c r="N259" s="17"/>
      <c r="O259" s="17"/>
      <c r="P259" s="17"/>
      <c r="Q259" s="17"/>
      <c r="R259" s="36">
        <f t="shared" si="203"/>
        <v>0</v>
      </c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18">
        <v>5.0</v>
      </c>
      <c r="B260" s="16" t="s">
        <v>305</v>
      </c>
      <c r="C260" s="35">
        <f t="shared" si="200"/>
        <v>0</v>
      </c>
      <c r="D260" s="17"/>
      <c r="E260" s="17"/>
      <c r="F260" s="17"/>
      <c r="G260" s="17"/>
      <c r="H260" s="36">
        <f t="shared" si="201"/>
        <v>0</v>
      </c>
      <c r="I260" s="17"/>
      <c r="J260" s="17"/>
      <c r="K260" s="17"/>
      <c r="L260" s="17"/>
      <c r="M260" s="36">
        <f t="shared" si="202"/>
        <v>0</v>
      </c>
      <c r="N260" s="17"/>
      <c r="O260" s="17"/>
      <c r="P260" s="17"/>
      <c r="Q260" s="17"/>
      <c r="R260" s="36">
        <f t="shared" si="203"/>
        <v>0</v>
      </c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18">
        <v>6.0</v>
      </c>
      <c r="B261" s="16" t="s">
        <v>306</v>
      </c>
      <c r="C261" s="35">
        <f t="shared" si="200"/>
        <v>0</v>
      </c>
      <c r="D261" s="17"/>
      <c r="E261" s="17"/>
      <c r="F261" s="17"/>
      <c r="G261" s="17"/>
      <c r="H261" s="36">
        <f t="shared" si="201"/>
        <v>0</v>
      </c>
      <c r="I261" s="17"/>
      <c r="J261" s="17"/>
      <c r="K261" s="17"/>
      <c r="L261" s="17"/>
      <c r="M261" s="36">
        <f t="shared" si="202"/>
        <v>0</v>
      </c>
      <c r="N261" s="17"/>
      <c r="O261" s="17"/>
      <c r="P261" s="17"/>
      <c r="Q261" s="17"/>
      <c r="R261" s="36">
        <f t="shared" si="203"/>
        <v>0</v>
      </c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18">
        <v>7.0</v>
      </c>
      <c r="B262" s="16" t="s">
        <v>307</v>
      </c>
      <c r="C262" s="35">
        <f t="shared" si="200"/>
        <v>0</v>
      </c>
      <c r="D262" s="17"/>
      <c r="E262" s="17"/>
      <c r="F262" s="17"/>
      <c r="G262" s="17"/>
      <c r="H262" s="36">
        <f t="shared" si="201"/>
        <v>0</v>
      </c>
      <c r="I262" s="17"/>
      <c r="J262" s="17"/>
      <c r="K262" s="17"/>
      <c r="L262" s="17"/>
      <c r="M262" s="36">
        <f t="shared" si="202"/>
        <v>0</v>
      </c>
      <c r="N262" s="17"/>
      <c r="O262" s="17"/>
      <c r="P262" s="17"/>
      <c r="Q262" s="17"/>
      <c r="R262" s="36">
        <f t="shared" si="203"/>
        <v>0</v>
      </c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21"/>
      <c r="B263" s="22" t="s">
        <v>308</v>
      </c>
      <c r="C263" s="23" t="str">
        <f t="shared" ref="C263:R263" si="204">+C255+C3</f>
        <v>#REF!</v>
      </c>
      <c r="D263" s="23">
        <f t="shared" si="204"/>
        <v>10.86195</v>
      </c>
      <c r="E263" s="23">
        <f t="shared" si="204"/>
        <v>55.08445</v>
      </c>
      <c r="F263" s="23">
        <f t="shared" si="204"/>
        <v>51.90495</v>
      </c>
      <c r="G263" s="23">
        <f t="shared" si="204"/>
        <v>44.31095</v>
      </c>
      <c r="H263" s="23" t="str">
        <f t="shared" si="204"/>
        <v>#REF!</v>
      </c>
      <c r="I263" s="23">
        <f t="shared" si="204"/>
        <v>0.1875</v>
      </c>
      <c r="J263" s="23">
        <f t="shared" si="204"/>
        <v>14.35325</v>
      </c>
      <c r="K263" s="23">
        <f t="shared" si="204"/>
        <v>1.237375</v>
      </c>
      <c r="L263" s="23">
        <f t="shared" si="204"/>
        <v>1.007375</v>
      </c>
      <c r="M263" s="23">
        <f t="shared" si="204"/>
        <v>16.7855</v>
      </c>
      <c r="N263" s="23">
        <f t="shared" si="204"/>
        <v>0.1725</v>
      </c>
      <c r="O263" s="23">
        <f t="shared" si="204"/>
        <v>4.54625</v>
      </c>
      <c r="P263" s="23">
        <f t="shared" si="204"/>
        <v>0.613375</v>
      </c>
      <c r="Q263" s="23">
        <f t="shared" si="204"/>
        <v>0.383375</v>
      </c>
      <c r="R263" s="23">
        <f t="shared" si="204"/>
        <v>5.7155</v>
      </c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24"/>
      <c r="B264" s="4"/>
      <c r="C264" s="52"/>
      <c r="D264" s="25"/>
      <c r="E264" s="25"/>
      <c r="F264" s="25"/>
      <c r="G264" s="25"/>
      <c r="H264" s="52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24"/>
      <c r="B265" s="4"/>
      <c r="C265" s="52"/>
      <c r="D265" s="25"/>
      <c r="E265" s="25"/>
      <c r="F265" s="25"/>
      <c r="G265" s="25"/>
      <c r="H265" s="5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24"/>
      <c r="B266" s="4"/>
      <c r="C266" s="52"/>
      <c r="D266" s="25"/>
      <c r="E266" s="25"/>
      <c r="F266" s="25"/>
      <c r="G266" s="25"/>
      <c r="H266" s="52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24"/>
      <c r="B267" s="4"/>
      <c r="C267" s="52"/>
      <c r="D267" s="25"/>
      <c r="E267" s="25"/>
      <c r="F267" s="25"/>
      <c r="G267" s="25"/>
      <c r="H267" s="52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24"/>
      <c r="B268" s="4"/>
      <c r="C268" s="52"/>
      <c r="D268" s="25"/>
      <c r="E268" s="25"/>
      <c r="F268" s="25"/>
      <c r="G268" s="25"/>
      <c r="H268" s="52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24"/>
      <c r="B269" s="4"/>
      <c r="C269" s="52"/>
      <c r="D269" s="25"/>
      <c r="E269" s="25"/>
      <c r="F269" s="25"/>
      <c r="G269" s="25"/>
      <c r="H269" s="52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24"/>
      <c r="B270" s="4"/>
      <c r="C270" s="52"/>
      <c r="D270" s="25"/>
      <c r="E270" s="25"/>
      <c r="F270" s="25"/>
      <c r="G270" s="25"/>
      <c r="H270" s="52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24"/>
      <c r="B271" s="4"/>
      <c r="C271" s="52"/>
      <c r="D271" s="25"/>
      <c r="E271" s="25"/>
      <c r="F271" s="25"/>
      <c r="G271" s="25"/>
      <c r="H271" s="52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24"/>
      <c r="B272" s="4"/>
      <c r="C272" s="52"/>
      <c r="D272" s="25"/>
      <c r="E272" s="25"/>
      <c r="F272" s="25"/>
      <c r="G272" s="25"/>
      <c r="H272" s="52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24"/>
      <c r="B273" s="4"/>
      <c r="C273" s="52"/>
      <c r="D273" s="25"/>
      <c r="E273" s="25"/>
      <c r="F273" s="25"/>
      <c r="G273" s="25"/>
      <c r="H273" s="52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24"/>
      <c r="B274" s="4"/>
      <c r="C274" s="52"/>
      <c r="D274" s="25"/>
      <c r="E274" s="25"/>
      <c r="F274" s="25"/>
      <c r="G274" s="25"/>
      <c r="H274" s="52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24"/>
      <c r="B275" s="4"/>
      <c r="C275" s="52"/>
      <c r="D275" s="25"/>
      <c r="E275" s="25"/>
      <c r="F275" s="25"/>
      <c r="G275" s="25"/>
      <c r="H275" s="52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24"/>
      <c r="B276" s="4"/>
      <c r="C276" s="52"/>
      <c r="D276" s="25"/>
      <c r="E276" s="25"/>
      <c r="F276" s="25"/>
      <c r="G276" s="25"/>
      <c r="H276" s="52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24"/>
      <c r="B277" s="4"/>
      <c r="C277" s="52"/>
      <c r="D277" s="25"/>
      <c r="E277" s="25"/>
      <c r="F277" s="25"/>
      <c r="G277" s="25"/>
      <c r="H277" s="52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24"/>
      <c r="B278" s="4"/>
      <c r="C278" s="52"/>
      <c r="D278" s="25"/>
      <c r="E278" s="25"/>
      <c r="F278" s="25"/>
      <c r="G278" s="25"/>
      <c r="H278" s="52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24"/>
      <c r="B279" s="4"/>
      <c r="C279" s="52"/>
      <c r="D279" s="25"/>
      <c r="E279" s="25"/>
      <c r="F279" s="25"/>
      <c r="G279" s="25"/>
      <c r="H279" s="52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24"/>
      <c r="B280" s="4"/>
      <c r="C280" s="52"/>
      <c r="D280" s="25"/>
      <c r="E280" s="25"/>
      <c r="F280" s="25"/>
      <c r="G280" s="25"/>
      <c r="H280" s="52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24"/>
      <c r="B281" s="4"/>
      <c r="C281" s="52"/>
      <c r="D281" s="25"/>
      <c r="E281" s="25"/>
      <c r="F281" s="25"/>
      <c r="G281" s="25"/>
      <c r="H281" s="52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24"/>
      <c r="B282" s="4"/>
      <c r="C282" s="52"/>
      <c r="D282" s="25"/>
      <c r="E282" s="25"/>
      <c r="F282" s="25"/>
      <c r="G282" s="25"/>
      <c r="H282" s="52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24"/>
      <c r="B283" s="4"/>
      <c r="C283" s="52"/>
      <c r="D283" s="25"/>
      <c r="E283" s="25"/>
      <c r="F283" s="25"/>
      <c r="G283" s="25"/>
      <c r="H283" s="52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24"/>
      <c r="B284" s="4"/>
      <c r="C284" s="52"/>
      <c r="D284" s="25"/>
      <c r="E284" s="25"/>
      <c r="F284" s="25"/>
      <c r="G284" s="25"/>
      <c r="H284" s="52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24"/>
      <c r="B285" s="4"/>
      <c r="C285" s="52"/>
      <c r="D285" s="25"/>
      <c r="E285" s="25"/>
      <c r="F285" s="25"/>
      <c r="G285" s="25"/>
      <c r="H285" s="52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24"/>
      <c r="B286" s="4"/>
      <c r="C286" s="52"/>
      <c r="D286" s="25"/>
      <c r="E286" s="25"/>
      <c r="F286" s="25"/>
      <c r="G286" s="25"/>
      <c r="H286" s="5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24"/>
      <c r="B287" s="4"/>
      <c r="C287" s="52"/>
      <c r="D287" s="25"/>
      <c r="E287" s="25"/>
      <c r="F287" s="25"/>
      <c r="G287" s="25"/>
      <c r="H287" s="52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24"/>
      <c r="B288" s="4"/>
      <c r="C288" s="52"/>
      <c r="D288" s="25"/>
      <c r="E288" s="25"/>
      <c r="F288" s="25"/>
      <c r="G288" s="25"/>
      <c r="H288" s="52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24"/>
      <c r="B289" s="4"/>
      <c r="C289" s="52"/>
      <c r="D289" s="25"/>
      <c r="E289" s="25"/>
      <c r="F289" s="25"/>
      <c r="G289" s="25"/>
      <c r="H289" s="52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24"/>
      <c r="B290" s="4"/>
      <c r="C290" s="52"/>
      <c r="D290" s="25"/>
      <c r="E290" s="25"/>
      <c r="F290" s="25"/>
      <c r="G290" s="25"/>
      <c r="H290" s="5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24"/>
      <c r="B291" s="4"/>
      <c r="C291" s="52"/>
      <c r="D291" s="25"/>
      <c r="E291" s="25"/>
      <c r="F291" s="25"/>
      <c r="G291" s="25"/>
      <c r="H291" s="52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24"/>
      <c r="B292" s="4"/>
      <c r="C292" s="52"/>
      <c r="D292" s="25"/>
      <c r="E292" s="25"/>
      <c r="F292" s="25"/>
      <c r="G292" s="25"/>
      <c r="H292" s="52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24"/>
      <c r="B293" s="4"/>
      <c r="C293" s="52"/>
      <c r="D293" s="25"/>
      <c r="E293" s="25"/>
      <c r="F293" s="25"/>
      <c r="G293" s="25"/>
      <c r="H293" s="52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24"/>
      <c r="B294" s="4"/>
      <c r="C294" s="52"/>
      <c r="D294" s="25"/>
      <c r="E294" s="25"/>
      <c r="F294" s="25"/>
      <c r="G294" s="25"/>
      <c r="H294" s="52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24"/>
      <c r="B295" s="4"/>
      <c r="C295" s="52"/>
      <c r="D295" s="25"/>
      <c r="E295" s="25"/>
      <c r="F295" s="25"/>
      <c r="G295" s="25"/>
      <c r="H295" s="52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24"/>
      <c r="B296" s="4"/>
      <c r="C296" s="52"/>
      <c r="D296" s="25"/>
      <c r="E296" s="25"/>
      <c r="F296" s="25"/>
      <c r="G296" s="25"/>
      <c r="H296" s="52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24"/>
      <c r="B297" s="4"/>
      <c r="C297" s="52"/>
      <c r="D297" s="25"/>
      <c r="E297" s="25"/>
      <c r="F297" s="25"/>
      <c r="G297" s="25"/>
      <c r="H297" s="52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24"/>
      <c r="B298" s="4"/>
      <c r="C298" s="52"/>
      <c r="D298" s="25"/>
      <c r="E298" s="25"/>
      <c r="F298" s="25"/>
      <c r="G298" s="25"/>
      <c r="H298" s="52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24"/>
      <c r="B299" s="4"/>
      <c r="C299" s="52"/>
      <c r="D299" s="25"/>
      <c r="E299" s="25"/>
      <c r="F299" s="25"/>
      <c r="G299" s="25"/>
      <c r="H299" s="52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24"/>
      <c r="B300" s="4"/>
      <c r="C300" s="52"/>
      <c r="D300" s="25"/>
      <c r="E300" s="25"/>
      <c r="F300" s="25"/>
      <c r="G300" s="25"/>
      <c r="H300" s="52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24"/>
      <c r="B301" s="4"/>
      <c r="C301" s="52"/>
      <c r="D301" s="25"/>
      <c r="E301" s="25"/>
      <c r="F301" s="25"/>
      <c r="G301" s="25"/>
      <c r="H301" s="52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24"/>
      <c r="B302" s="4"/>
      <c r="C302" s="52"/>
      <c r="D302" s="25"/>
      <c r="E302" s="25"/>
      <c r="F302" s="25"/>
      <c r="G302" s="25"/>
      <c r="H302" s="52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24"/>
      <c r="B303" s="4"/>
      <c r="C303" s="52"/>
      <c r="D303" s="25"/>
      <c r="E303" s="25"/>
      <c r="F303" s="25"/>
      <c r="G303" s="25"/>
      <c r="H303" s="52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24"/>
      <c r="B304" s="4"/>
      <c r="C304" s="52"/>
      <c r="D304" s="25"/>
      <c r="E304" s="25"/>
      <c r="F304" s="25"/>
      <c r="G304" s="25"/>
      <c r="H304" s="52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24"/>
      <c r="B305" s="4"/>
      <c r="C305" s="52"/>
      <c r="D305" s="25"/>
      <c r="E305" s="25"/>
      <c r="F305" s="25"/>
      <c r="G305" s="25"/>
      <c r="H305" s="52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24"/>
      <c r="B306" s="4"/>
      <c r="C306" s="52"/>
      <c r="D306" s="25"/>
      <c r="E306" s="25"/>
      <c r="F306" s="25"/>
      <c r="G306" s="25"/>
      <c r="H306" s="52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24"/>
      <c r="B307" s="4"/>
      <c r="C307" s="52"/>
      <c r="D307" s="25"/>
      <c r="E307" s="25"/>
      <c r="F307" s="25"/>
      <c r="G307" s="25"/>
      <c r="H307" s="52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24"/>
      <c r="B308" s="4"/>
      <c r="C308" s="52"/>
      <c r="D308" s="25"/>
      <c r="E308" s="25"/>
      <c r="F308" s="25"/>
      <c r="G308" s="25"/>
      <c r="H308" s="52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24"/>
      <c r="B309" s="4"/>
      <c r="C309" s="52"/>
      <c r="D309" s="25"/>
      <c r="E309" s="25"/>
      <c r="F309" s="25"/>
      <c r="G309" s="25"/>
      <c r="H309" s="52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24"/>
      <c r="B310" s="4"/>
      <c r="C310" s="52"/>
      <c r="D310" s="25"/>
      <c r="E310" s="25"/>
      <c r="F310" s="25"/>
      <c r="G310" s="25"/>
      <c r="H310" s="52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24"/>
      <c r="B311" s="4"/>
      <c r="C311" s="52"/>
      <c r="D311" s="25"/>
      <c r="E311" s="25"/>
      <c r="F311" s="25"/>
      <c r="G311" s="25"/>
      <c r="H311" s="5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24"/>
      <c r="B312" s="4"/>
      <c r="C312" s="52"/>
      <c r="D312" s="25"/>
      <c r="E312" s="25"/>
      <c r="F312" s="25"/>
      <c r="G312" s="25"/>
      <c r="H312" s="52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24"/>
      <c r="B313" s="4"/>
      <c r="C313" s="52"/>
      <c r="D313" s="25"/>
      <c r="E313" s="25"/>
      <c r="F313" s="25"/>
      <c r="G313" s="25"/>
      <c r="H313" s="52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24"/>
      <c r="B314" s="4"/>
      <c r="C314" s="52"/>
      <c r="D314" s="25"/>
      <c r="E314" s="25"/>
      <c r="F314" s="25"/>
      <c r="G314" s="25"/>
      <c r="H314" s="52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24"/>
      <c r="B315" s="4"/>
      <c r="C315" s="52"/>
      <c r="D315" s="25"/>
      <c r="E315" s="25"/>
      <c r="F315" s="25"/>
      <c r="G315" s="25"/>
      <c r="H315" s="52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24"/>
      <c r="B316" s="4"/>
      <c r="C316" s="52"/>
      <c r="D316" s="25"/>
      <c r="E316" s="25"/>
      <c r="F316" s="25"/>
      <c r="G316" s="25"/>
      <c r="H316" s="52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24"/>
      <c r="B317" s="4"/>
      <c r="C317" s="52"/>
      <c r="D317" s="25"/>
      <c r="E317" s="25"/>
      <c r="F317" s="25"/>
      <c r="G317" s="25"/>
      <c r="H317" s="52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24"/>
      <c r="B318" s="4"/>
      <c r="C318" s="52"/>
      <c r="D318" s="25"/>
      <c r="E318" s="25"/>
      <c r="F318" s="25"/>
      <c r="G318" s="25"/>
      <c r="H318" s="52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24"/>
      <c r="B319" s="4"/>
      <c r="C319" s="52"/>
      <c r="D319" s="25"/>
      <c r="E319" s="25"/>
      <c r="F319" s="25"/>
      <c r="G319" s="25"/>
      <c r="H319" s="52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24"/>
      <c r="B320" s="4"/>
      <c r="C320" s="52"/>
      <c r="D320" s="25"/>
      <c r="E320" s="25"/>
      <c r="F320" s="25"/>
      <c r="G320" s="25"/>
      <c r="H320" s="52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24"/>
      <c r="B321" s="4"/>
      <c r="C321" s="52"/>
      <c r="D321" s="25"/>
      <c r="E321" s="25"/>
      <c r="F321" s="25"/>
      <c r="G321" s="25"/>
      <c r="H321" s="52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24"/>
      <c r="B322" s="4"/>
      <c r="C322" s="52"/>
      <c r="D322" s="25"/>
      <c r="E322" s="25"/>
      <c r="F322" s="25"/>
      <c r="G322" s="25"/>
      <c r="H322" s="52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24"/>
      <c r="B323" s="4"/>
      <c r="C323" s="52"/>
      <c r="D323" s="25"/>
      <c r="E323" s="25"/>
      <c r="F323" s="25"/>
      <c r="G323" s="25"/>
      <c r="H323" s="52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24"/>
      <c r="B324" s="4"/>
      <c r="C324" s="52"/>
      <c r="D324" s="25"/>
      <c r="E324" s="25"/>
      <c r="F324" s="25"/>
      <c r="G324" s="25"/>
      <c r="H324" s="52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24"/>
      <c r="B325" s="4"/>
      <c r="C325" s="52"/>
      <c r="D325" s="25"/>
      <c r="E325" s="25"/>
      <c r="F325" s="25"/>
      <c r="G325" s="25"/>
      <c r="H325" s="52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24"/>
      <c r="B326" s="4"/>
      <c r="C326" s="52"/>
      <c r="D326" s="25"/>
      <c r="E326" s="25"/>
      <c r="F326" s="25"/>
      <c r="G326" s="25"/>
      <c r="H326" s="52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24"/>
      <c r="B327" s="4"/>
      <c r="C327" s="52"/>
      <c r="D327" s="25"/>
      <c r="E327" s="25"/>
      <c r="F327" s="25"/>
      <c r="G327" s="25"/>
      <c r="H327" s="52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24"/>
      <c r="B328" s="4"/>
      <c r="C328" s="52"/>
      <c r="D328" s="25"/>
      <c r="E328" s="25"/>
      <c r="F328" s="25"/>
      <c r="G328" s="25"/>
      <c r="H328" s="52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24"/>
      <c r="B329" s="4"/>
      <c r="C329" s="52"/>
      <c r="D329" s="25"/>
      <c r="E329" s="25"/>
      <c r="F329" s="25"/>
      <c r="G329" s="25"/>
      <c r="H329" s="52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24"/>
      <c r="B330" s="4"/>
      <c r="C330" s="52"/>
      <c r="D330" s="25"/>
      <c r="E330" s="25"/>
      <c r="F330" s="25"/>
      <c r="G330" s="25"/>
      <c r="H330" s="52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24"/>
      <c r="B331" s="4"/>
      <c r="C331" s="52"/>
      <c r="D331" s="25"/>
      <c r="E331" s="25"/>
      <c r="F331" s="25"/>
      <c r="G331" s="25"/>
      <c r="H331" s="52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24"/>
      <c r="B332" s="4"/>
      <c r="C332" s="52"/>
      <c r="D332" s="25"/>
      <c r="E332" s="25"/>
      <c r="F332" s="25"/>
      <c r="G332" s="25"/>
      <c r="H332" s="52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24"/>
      <c r="B333" s="4"/>
      <c r="C333" s="52"/>
      <c r="D333" s="25"/>
      <c r="E333" s="25"/>
      <c r="F333" s="25"/>
      <c r="G333" s="25"/>
      <c r="H333" s="52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24"/>
      <c r="B334" s="4"/>
      <c r="C334" s="52"/>
      <c r="D334" s="25"/>
      <c r="E334" s="25"/>
      <c r="F334" s="25"/>
      <c r="G334" s="25"/>
      <c r="H334" s="52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24"/>
      <c r="B335" s="4"/>
      <c r="C335" s="52"/>
      <c r="D335" s="25"/>
      <c r="E335" s="25"/>
      <c r="F335" s="25"/>
      <c r="G335" s="25"/>
      <c r="H335" s="52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24"/>
      <c r="B336" s="4"/>
      <c r="C336" s="52"/>
      <c r="D336" s="25"/>
      <c r="E336" s="25"/>
      <c r="F336" s="25"/>
      <c r="G336" s="25"/>
      <c r="H336" s="52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24"/>
      <c r="B337" s="4"/>
      <c r="C337" s="52"/>
      <c r="D337" s="25"/>
      <c r="E337" s="25"/>
      <c r="F337" s="25"/>
      <c r="G337" s="25"/>
      <c r="H337" s="52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24"/>
      <c r="B338" s="4"/>
      <c r="C338" s="52"/>
      <c r="D338" s="25"/>
      <c r="E338" s="25"/>
      <c r="F338" s="25"/>
      <c r="G338" s="25"/>
      <c r="H338" s="52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24"/>
      <c r="B339" s="4"/>
      <c r="C339" s="52"/>
      <c r="D339" s="25"/>
      <c r="E339" s="25"/>
      <c r="F339" s="25"/>
      <c r="G339" s="25"/>
      <c r="H339" s="52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24"/>
      <c r="B340" s="4"/>
      <c r="C340" s="52"/>
      <c r="D340" s="25"/>
      <c r="E340" s="25"/>
      <c r="F340" s="25"/>
      <c r="G340" s="25"/>
      <c r="H340" s="52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24"/>
      <c r="B341" s="4"/>
      <c r="C341" s="52"/>
      <c r="D341" s="25"/>
      <c r="E341" s="25"/>
      <c r="F341" s="25"/>
      <c r="G341" s="25"/>
      <c r="H341" s="52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24"/>
      <c r="B342" s="4"/>
      <c r="C342" s="52"/>
      <c r="D342" s="25"/>
      <c r="E342" s="25"/>
      <c r="F342" s="25"/>
      <c r="G342" s="25"/>
      <c r="H342" s="52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24"/>
      <c r="B343" s="4"/>
      <c r="C343" s="52"/>
      <c r="D343" s="25"/>
      <c r="E343" s="25"/>
      <c r="F343" s="25"/>
      <c r="G343" s="25"/>
      <c r="H343" s="52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24"/>
      <c r="B344" s="4"/>
      <c r="C344" s="52"/>
      <c r="D344" s="25"/>
      <c r="E344" s="25"/>
      <c r="F344" s="25"/>
      <c r="G344" s="25"/>
      <c r="H344" s="52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24"/>
      <c r="B345" s="4"/>
      <c r="C345" s="52"/>
      <c r="D345" s="25"/>
      <c r="E345" s="25"/>
      <c r="F345" s="25"/>
      <c r="G345" s="25"/>
      <c r="H345" s="52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24"/>
      <c r="B346" s="4"/>
      <c r="C346" s="52"/>
      <c r="D346" s="25"/>
      <c r="E346" s="25"/>
      <c r="F346" s="25"/>
      <c r="G346" s="25"/>
      <c r="H346" s="52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24"/>
      <c r="B347" s="4"/>
      <c r="C347" s="52"/>
      <c r="D347" s="25"/>
      <c r="E347" s="25"/>
      <c r="F347" s="25"/>
      <c r="G347" s="25"/>
      <c r="H347" s="52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24"/>
      <c r="B348" s="4"/>
      <c r="C348" s="52"/>
      <c r="D348" s="25"/>
      <c r="E348" s="25"/>
      <c r="F348" s="25"/>
      <c r="G348" s="25"/>
      <c r="H348" s="52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24"/>
      <c r="B349" s="4"/>
      <c r="C349" s="52"/>
      <c r="D349" s="25"/>
      <c r="E349" s="25"/>
      <c r="F349" s="25"/>
      <c r="G349" s="25"/>
      <c r="H349" s="52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24"/>
      <c r="B350" s="4"/>
      <c r="C350" s="52"/>
      <c r="D350" s="25"/>
      <c r="E350" s="25"/>
      <c r="F350" s="25"/>
      <c r="G350" s="25"/>
      <c r="H350" s="52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24"/>
      <c r="B351" s="4"/>
      <c r="C351" s="52"/>
      <c r="D351" s="25"/>
      <c r="E351" s="25"/>
      <c r="F351" s="25"/>
      <c r="G351" s="25"/>
      <c r="H351" s="52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24"/>
      <c r="B352" s="4"/>
      <c r="C352" s="52"/>
      <c r="D352" s="25"/>
      <c r="E352" s="25"/>
      <c r="F352" s="25"/>
      <c r="G352" s="25"/>
      <c r="H352" s="52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24"/>
      <c r="B353" s="4"/>
      <c r="C353" s="52"/>
      <c r="D353" s="25"/>
      <c r="E353" s="25"/>
      <c r="F353" s="25"/>
      <c r="G353" s="25"/>
      <c r="H353" s="52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24"/>
      <c r="B354" s="4"/>
      <c r="C354" s="52"/>
      <c r="D354" s="25"/>
      <c r="E354" s="25"/>
      <c r="F354" s="25"/>
      <c r="G354" s="25"/>
      <c r="H354" s="52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24"/>
      <c r="B355" s="4"/>
      <c r="C355" s="52"/>
      <c r="D355" s="25"/>
      <c r="E355" s="25"/>
      <c r="F355" s="25"/>
      <c r="G355" s="25"/>
      <c r="H355" s="52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24"/>
      <c r="B356" s="4"/>
      <c r="C356" s="52"/>
      <c r="D356" s="25"/>
      <c r="E356" s="25"/>
      <c r="F356" s="25"/>
      <c r="G356" s="25"/>
      <c r="H356" s="52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24"/>
      <c r="B357" s="4"/>
      <c r="C357" s="52"/>
      <c r="D357" s="25"/>
      <c r="E357" s="25"/>
      <c r="F357" s="25"/>
      <c r="G357" s="25"/>
      <c r="H357" s="52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24"/>
      <c r="B358" s="4"/>
      <c r="C358" s="52"/>
      <c r="D358" s="25"/>
      <c r="E358" s="25"/>
      <c r="F358" s="25"/>
      <c r="G358" s="25"/>
      <c r="H358" s="52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24"/>
      <c r="B359" s="4"/>
      <c r="C359" s="52"/>
      <c r="D359" s="25"/>
      <c r="E359" s="25"/>
      <c r="F359" s="25"/>
      <c r="G359" s="25"/>
      <c r="H359" s="52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24"/>
      <c r="B360" s="4"/>
      <c r="C360" s="52"/>
      <c r="D360" s="25"/>
      <c r="E360" s="25"/>
      <c r="F360" s="25"/>
      <c r="G360" s="25"/>
      <c r="H360" s="52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24"/>
      <c r="B361" s="4"/>
      <c r="C361" s="52"/>
      <c r="D361" s="25"/>
      <c r="E361" s="25"/>
      <c r="F361" s="25"/>
      <c r="G361" s="25"/>
      <c r="H361" s="52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24"/>
      <c r="B362" s="4"/>
      <c r="C362" s="52"/>
      <c r="D362" s="25"/>
      <c r="E362" s="25"/>
      <c r="F362" s="25"/>
      <c r="G362" s="25"/>
      <c r="H362" s="52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24"/>
      <c r="B363" s="4"/>
      <c r="C363" s="52"/>
      <c r="D363" s="25"/>
      <c r="E363" s="25"/>
      <c r="F363" s="25"/>
      <c r="G363" s="25"/>
      <c r="H363" s="52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24"/>
      <c r="B364" s="4"/>
      <c r="C364" s="52"/>
      <c r="D364" s="25"/>
      <c r="E364" s="25"/>
      <c r="F364" s="25"/>
      <c r="G364" s="25"/>
      <c r="H364" s="52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24"/>
      <c r="B365" s="4"/>
      <c r="C365" s="52"/>
      <c r="D365" s="25"/>
      <c r="E365" s="25"/>
      <c r="F365" s="25"/>
      <c r="G365" s="25"/>
      <c r="H365" s="52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24"/>
      <c r="B366" s="4"/>
      <c r="C366" s="52"/>
      <c r="D366" s="25"/>
      <c r="E366" s="25"/>
      <c r="F366" s="25"/>
      <c r="G366" s="25"/>
      <c r="H366" s="52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24"/>
      <c r="B367" s="4"/>
      <c r="C367" s="52"/>
      <c r="D367" s="25"/>
      <c r="E367" s="25"/>
      <c r="F367" s="25"/>
      <c r="G367" s="25"/>
      <c r="H367" s="52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24"/>
      <c r="B368" s="4"/>
      <c r="C368" s="52"/>
      <c r="D368" s="25"/>
      <c r="E368" s="25"/>
      <c r="F368" s="25"/>
      <c r="G368" s="25"/>
      <c r="H368" s="52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24"/>
      <c r="B369" s="4"/>
      <c r="C369" s="52"/>
      <c r="D369" s="25"/>
      <c r="E369" s="25"/>
      <c r="F369" s="25"/>
      <c r="G369" s="25"/>
      <c r="H369" s="52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24"/>
      <c r="B370" s="4"/>
      <c r="C370" s="52"/>
      <c r="D370" s="25"/>
      <c r="E370" s="25"/>
      <c r="F370" s="25"/>
      <c r="G370" s="25"/>
      <c r="H370" s="52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24"/>
      <c r="B371" s="4"/>
      <c r="C371" s="52"/>
      <c r="D371" s="25"/>
      <c r="E371" s="25"/>
      <c r="F371" s="25"/>
      <c r="G371" s="25"/>
      <c r="H371" s="52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24"/>
      <c r="B372" s="4"/>
      <c r="C372" s="52"/>
      <c r="D372" s="25"/>
      <c r="E372" s="25"/>
      <c r="F372" s="25"/>
      <c r="G372" s="25"/>
      <c r="H372" s="52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24"/>
      <c r="B373" s="4"/>
      <c r="C373" s="52"/>
      <c r="D373" s="25"/>
      <c r="E373" s="25"/>
      <c r="F373" s="25"/>
      <c r="G373" s="25"/>
      <c r="H373" s="52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24"/>
      <c r="B374" s="4"/>
      <c r="C374" s="52"/>
      <c r="D374" s="25"/>
      <c r="E374" s="25"/>
      <c r="F374" s="25"/>
      <c r="G374" s="25"/>
      <c r="H374" s="52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24"/>
      <c r="B375" s="4"/>
      <c r="C375" s="52"/>
      <c r="D375" s="25"/>
      <c r="E375" s="25"/>
      <c r="F375" s="25"/>
      <c r="G375" s="25"/>
      <c r="H375" s="52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24"/>
      <c r="B376" s="4"/>
      <c r="C376" s="52"/>
      <c r="D376" s="25"/>
      <c r="E376" s="25"/>
      <c r="F376" s="25"/>
      <c r="G376" s="25"/>
      <c r="H376" s="52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24"/>
      <c r="B377" s="4"/>
      <c r="C377" s="52"/>
      <c r="D377" s="25"/>
      <c r="E377" s="25"/>
      <c r="F377" s="25"/>
      <c r="G377" s="25"/>
      <c r="H377" s="52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24"/>
      <c r="B378" s="4"/>
      <c r="C378" s="52"/>
      <c r="D378" s="25"/>
      <c r="E378" s="25"/>
      <c r="F378" s="25"/>
      <c r="G378" s="25"/>
      <c r="H378" s="52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24"/>
      <c r="B379" s="4"/>
      <c r="C379" s="52"/>
      <c r="D379" s="25"/>
      <c r="E379" s="25"/>
      <c r="F379" s="25"/>
      <c r="G379" s="25"/>
      <c r="H379" s="52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24"/>
      <c r="B380" s="4"/>
      <c r="C380" s="52"/>
      <c r="D380" s="25"/>
      <c r="E380" s="25"/>
      <c r="F380" s="25"/>
      <c r="G380" s="25"/>
      <c r="H380" s="52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24"/>
      <c r="B381" s="4"/>
      <c r="C381" s="52"/>
      <c r="D381" s="25"/>
      <c r="E381" s="25"/>
      <c r="F381" s="25"/>
      <c r="G381" s="25"/>
      <c r="H381" s="52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24"/>
      <c r="B382" s="4"/>
      <c r="C382" s="52"/>
      <c r="D382" s="25"/>
      <c r="E382" s="25"/>
      <c r="F382" s="25"/>
      <c r="G382" s="25"/>
      <c r="H382" s="52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24"/>
      <c r="B383" s="4"/>
      <c r="C383" s="52"/>
      <c r="D383" s="25"/>
      <c r="E383" s="25"/>
      <c r="F383" s="25"/>
      <c r="G383" s="25"/>
      <c r="H383" s="52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24"/>
      <c r="B384" s="4"/>
      <c r="C384" s="52"/>
      <c r="D384" s="25"/>
      <c r="E384" s="25"/>
      <c r="F384" s="25"/>
      <c r="G384" s="25"/>
      <c r="H384" s="52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24"/>
      <c r="B385" s="4"/>
      <c r="C385" s="52"/>
      <c r="D385" s="25"/>
      <c r="E385" s="25"/>
      <c r="F385" s="25"/>
      <c r="G385" s="25"/>
      <c r="H385" s="52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24"/>
      <c r="B386" s="4"/>
      <c r="C386" s="52"/>
      <c r="D386" s="25"/>
      <c r="E386" s="25"/>
      <c r="F386" s="25"/>
      <c r="G386" s="25"/>
      <c r="H386" s="52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24"/>
      <c r="B387" s="4"/>
      <c r="C387" s="52"/>
      <c r="D387" s="25"/>
      <c r="E387" s="25"/>
      <c r="F387" s="25"/>
      <c r="G387" s="25"/>
      <c r="H387" s="52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24"/>
      <c r="B388" s="4"/>
      <c r="C388" s="52"/>
      <c r="D388" s="25"/>
      <c r="E388" s="25"/>
      <c r="F388" s="25"/>
      <c r="G388" s="25"/>
      <c r="H388" s="52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24"/>
      <c r="B389" s="4"/>
      <c r="C389" s="52"/>
      <c r="D389" s="25"/>
      <c r="E389" s="25"/>
      <c r="F389" s="25"/>
      <c r="G389" s="25"/>
      <c r="H389" s="52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24"/>
      <c r="B390" s="4"/>
      <c r="C390" s="52"/>
      <c r="D390" s="25"/>
      <c r="E390" s="25"/>
      <c r="F390" s="25"/>
      <c r="G390" s="25"/>
      <c r="H390" s="52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24"/>
      <c r="B391" s="4"/>
      <c r="C391" s="52"/>
      <c r="D391" s="25"/>
      <c r="E391" s="25"/>
      <c r="F391" s="25"/>
      <c r="G391" s="25"/>
      <c r="H391" s="52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24"/>
      <c r="B392" s="4"/>
      <c r="C392" s="52"/>
      <c r="D392" s="25"/>
      <c r="E392" s="25"/>
      <c r="F392" s="25"/>
      <c r="G392" s="25"/>
      <c r="H392" s="52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24"/>
      <c r="B393" s="4"/>
      <c r="C393" s="52"/>
      <c r="D393" s="25"/>
      <c r="E393" s="25"/>
      <c r="F393" s="25"/>
      <c r="G393" s="25"/>
      <c r="H393" s="52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24"/>
      <c r="B394" s="4"/>
      <c r="C394" s="52"/>
      <c r="D394" s="25"/>
      <c r="E394" s="25"/>
      <c r="F394" s="25"/>
      <c r="G394" s="25"/>
      <c r="H394" s="52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24"/>
      <c r="B395" s="4"/>
      <c r="C395" s="52"/>
      <c r="D395" s="25"/>
      <c r="E395" s="25"/>
      <c r="F395" s="25"/>
      <c r="G395" s="25"/>
      <c r="H395" s="52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24"/>
      <c r="B396" s="4"/>
      <c r="C396" s="52"/>
      <c r="D396" s="25"/>
      <c r="E396" s="25"/>
      <c r="F396" s="25"/>
      <c r="G396" s="25"/>
      <c r="H396" s="52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24"/>
      <c r="B397" s="4"/>
      <c r="C397" s="52"/>
      <c r="D397" s="25"/>
      <c r="E397" s="25"/>
      <c r="F397" s="25"/>
      <c r="G397" s="25"/>
      <c r="H397" s="52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24"/>
      <c r="B398" s="4"/>
      <c r="C398" s="52"/>
      <c r="D398" s="25"/>
      <c r="E398" s="25"/>
      <c r="F398" s="25"/>
      <c r="G398" s="25"/>
      <c r="H398" s="52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24"/>
      <c r="B399" s="4"/>
      <c r="C399" s="52"/>
      <c r="D399" s="25"/>
      <c r="E399" s="25"/>
      <c r="F399" s="25"/>
      <c r="G399" s="25"/>
      <c r="H399" s="52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24"/>
      <c r="B400" s="4"/>
      <c r="C400" s="52"/>
      <c r="D400" s="25"/>
      <c r="E400" s="25"/>
      <c r="F400" s="25"/>
      <c r="G400" s="25"/>
      <c r="H400" s="52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24"/>
      <c r="B401" s="4"/>
      <c r="C401" s="52"/>
      <c r="D401" s="25"/>
      <c r="E401" s="25"/>
      <c r="F401" s="25"/>
      <c r="G401" s="25"/>
      <c r="H401" s="52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24"/>
      <c r="B402" s="4"/>
      <c r="C402" s="52"/>
      <c r="D402" s="25"/>
      <c r="E402" s="25"/>
      <c r="F402" s="25"/>
      <c r="G402" s="25"/>
      <c r="H402" s="52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24"/>
      <c r="B403" s="4"/>
      <c r="C403" s="52"/>
      <c r="D403" s="25"/>
      <c r="E403" s="25"/>
      <c r="F403" s="25"/>
      <c r="G403" s="25"/>
      <c r="H403" s="52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24"/>
      <c r="B404" s="4"/>
      <c r="C404" s="52"/>
      <c r="D404" s="25"/>
      <c r="E404" s="25"/>
      <c r="F404" s="25"/>
      <c r="G404" s="25"/>
      <c r="H404" s="52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24"/>
      <c r="B405" s="4"/>
      <c r="C405" s="52"/>
      <c r="D405" s="25"/>
      <c r="E405" s="25"/>
      <c r="F405" s="25"/>
      <c r="G405" s="25"/>
      <c r="H405" s="52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24"/>
      <c r="B406" s="4"/>
      <c r="C406" s="52"/>
      <c r="D406" s="25"/>
      <c r="E406" s="25"/>
      <c r="F406" s="25"/>
      <c r="G406" s="25"/>
      <c r="H406" s="52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24"/>
      <c r="B407" s="4"/>
      <c r="C407" s="52"/>
      <c r="D407" s="25"/>
      <c r="E407" s="25"/>
      <c r="F407" s="25"/>
      <c r="G407" s="25"/>
      <c r="H407" s="52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24"/>
      <c r="B408" s="4"/>
      <c r="C408" s="52"/>
      <c r="D408" s="25"/>
      <c r="E408" s="25"/>
      <c r="F408" s="25"/>
      <c r="G408" s="25"/>
      <c r="H408" s="52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24"/>
      <c r="B409" s="4"/>
      <c r="C409" s="52"/>
      <c r="D409" s="25"/>
      <c r="E409" s="25"/>
      <c r="F409" s="25"/>
      <c r="G409" s="25"/>
      <c r="H409" s="52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24"/>
      <c r="B410" s="4"/>
      <c r="C410" s="52"/>
      <c r="D410" s="25"/>
      <c r="E410" s="25"/>
      <c r="F410" s="25"/>
      <c r="G410" s="25"/>
      <c r="H410" s="52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24"/>
      <c r="B411" s="4"/>
      <c r="C411" s="52"/>
      <c r="D411" s="25"/>
      <c r="E411" s="25"/>
      <c r="F411" s="25"/>
      <c r="G411" s="25"/>
      <c r="H411" s="52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24"/>
      <c r="B412" s="4"/>
      <c r="C412" s="52"/>
      <c r="D412" s="25"/>
      <c r="E412" s="25"/>
      <c r="F412" s="25"/>
      <c r="G412" s="25"/>
      <c r="H412" s="52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24"/>
      <c r="B413" s="4"/>
      <c r="C413" s="52"/>
      <c r="D413" s="25"/>
      <c r="E413" s="25"/>
      <c r="F413" s="25"/>
      <c r="G413" s="25"/>
      <c r="H413" s="52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24"/>
      <c r="B414" s="4"/>
      <c r="C414" s="52"/>
      <c r="D414" s="25"/>
      <c r="E414" s="25"/>
      <c r="F414" s="25"/>
      <c r="G414" s="25"/>
      <c r="H414" s="52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24"/>
      <c r="B415" s="4"/>
      <c r="C415" s="52"/>
      <c r="D415" s="25"/>
      <c r="E415" s="25"/>
      <c r="F415" s="25"/>
      <c r="G415" s="25"/>
      <c r="H415" s="52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24"/>
      <c r="B416" s="4"/>
      <c r="C416" s="52"/>
      <c r="D416" s="25"/>
      <c r="E416" s="25"/>
      <c r="F416" s="25"/>
      <c r="G416" s="25"/>
      <c r="H416" s="52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24"/>
      <c r="B417" s="4"/>
      <c r="C417" s="52"/>
      <c r="D417" s="25"/>
      <c r="E417" s="25"/>
      <c r="F417" s="25"/>
      <c r="G417" s="25"/>
      <c r="H417" s="52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24"/>
      <c r="B418" s="4"/>
      <c r="C418" s="52"/>
      <c r="D418" s="25"/>
      <c r="E418" s="25"/>
      <c r="F418" s="25"/>
      <c r="G418" s="25"/>
      <c r="H418" s="52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24"/>
      <c r="B419" s="4"/>
      <c r="C419" s="52"/>
      <c r="D419" s="25"/>
      <c r="E419" s="25"/>
      <c r="F419" s="25"/>
      <c r="G419" s="25"/>
      <c r="H419" s="52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24"/>
      <c r="B420" s="4"/>
      <c r="C420" s="52"/>
      <c r="D420" s="25"/>
      <c r="E420" s="25"/>
      <c r="F420" s="25"/>
      <c r="G420" s="25"/>
      <c r="H420" s="52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24"/>
      <c r="B421" s="4"/>
      <c r="C421" s="52"/>
      <c r="D421" s="25"/>
      <c r="E421" s="25"/>
      <c r="F421" s="25"/>
      <c r="G421" s="25"/>
      <c r="H421" s="52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24"/>
      <c r="B422" s="4"/>
      <c r="C422" s="52"/>
      <c r="D422" s="25"/>
      <c r="E422" s="25"/>
      <c r="F422" s="25"/>
      <c r="G422" s="25"/>
      <c r="H422" s="52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24"/>
      <c r="B423" s="4"/>
      <c r="C423" s="52"/>
      <c r="D423" s="25"/>
      <c r="E423" s="25"/>
      <c r="F423" s="25"/>
      <c r="G423" s="25"/>
      <c r="H423" s="52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24"/>
      <c r="B424" s="4"/>
      <c r="C424" s="52"/>
      <c r="D424" s="25"/>
      <c r="E424" s="25"/>
      <c r="F424" s="25"/>
      <c r="G424" s="25"/>
      <c r="H424" s="52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24"/>
      <c r="B425" s="4"/>
      <c r="C425" s="52"/>
      <c r="D425" s="25"/>
      <c r="E425" s="25"/>
      <c r="F425" s="25"/>
      <c r="G425" s="25"/>
      <c r="H425" s="52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24"/>
      <c r="B426" s="4"/>
      <c r="C426" s="52"/>
      <c r="D426" s="25"/>
      <c r="E426" s="25"/>
      <c r="F426" s="25"/>
      <c r="G426" s="25"/>
      <c r="H426" s="52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24"/>
      <c r="B427" s="4"/>
      <c r="C427" s="52"/>
      <c r="D427" s="25"/>
      <c r="E427" s="25"/>
      <c r="F427" s="25"/>
      <c r="G427" s="25"/>
      <c r="H427" s="52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24"/>
      <c r="B428" s="4"/>
      <c r="C428" s="52"/>
      <c r="D428" s="25"/>
      <c r="E428" s="25"/>
      <c r="F428" s="25"/>
      <c r="G428" s="25"/>
      <c r="H428" s="52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24"/>
      <c r="B429" s="4"/>
      <c r="C429" s="52"/>
      <c r="D429" s="25"/>
      <c r="E429" s="25"/>
      <c r="F429" s="25"/>
      <c r="G429" s="25"/>
      <c r="H429" s="52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24"/>
      <c r="B430" s="4"/>
      <c r="C430" s="52"/>
      <c r="D430" s="25"/>
      <c r="E430" s="25"/>
      <c r="F430" s="25"/>
      <c r="G430" s="25"/>
      <c r="H430" s="52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24"/>
      <c r="B431" s="4"/>
      <c r="C431" s="52"/>
      <c r="D431" s="25"/>
      <c r="E431" s="25"/>
      <c r="F431" s="25"/>
      <c r="G431" s="25"/>
      <c r="H431" s="52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24"/>
      <c r="B432" s="4"/>
      <c r="C432" s="52"/>
      <c r="D432" s="25"/>
      <c r="E432" s="25"/>
      <c r="F432" s="25"/>
      <c r="G432" s="25"/>
      <c r="H432" s="52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24"/>
      <c r="B433" s="4"/>
      <c r="C433" s="52"/>
      <c r="D433" s="25"/>
      <c r="E433" s="25"/>
      <c r="F433" s="25"/>
      <c r="G433" s="25"/>
      <c r="H433" s="52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24"/>
      <c r="B434" s="4"/>
      <c r="C434" s="52"/>
      <c r="D434" s="25"/>
      <c r="E434" s="25"/>
      <c r="F434" s="25"/>
      <c r="G434" s="25"/>
      <c r="H434" s="52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24"/>
      <c r="B435" s="4"/>
      <c r="C435" s="52"/>
      <c r="D435" s="25"/>
      <c r="E435" s="25"/>
      <c r="F435" s="25"/>
      <c r="G435" s="25"/>
      <c r="H435" s="52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24"/>
      <c r="B436" s="4"/>
      <c r="C436" s="52"/>
      <c r="D436" s="25"/>
      <c r="E436" s="25"/>
      <c r="F436" s="25"/>
      <c r="G436" s="25"/>
      <c r="H436" s="52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24"/>
      <c r="B437" s="4"/>
      <c r="C437" s="52"/>
      <c r="D437" s="25"/>
      <c r="E437" s="25"/>
      <c r="F437" s="25"/>
      <c r="G437" s="25"/>
      <c r="H437" s="52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24"/>
      <c r="B438" s="4"/>
      <c r="C438" s="52"/>
      <c r="D438" s="25"/>
      <c r="E438" s="25"/>
      <c r="F438" s="25"/>
      <c r="G438" s="25"/>
      <c r="H438" s="52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24"/>
      <c r="B439" s="4"/>
      <c r="C439" s="52"/>
      <c r="D439" s="25"/>
      <c r="E439" s="25"/>
      <c r="F439" s="25"/>
      <c r="G439" s="25"/>
      <c r="H439" s="52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24"/>
      <c r="B440" s="4"/>
      <c r="C440" s="52"/>
      <c r="D440" s="25"/>
      <c r="E440" s="25"/>
      <c r="F440" s="25"/>
      <c r="G440" s="25"/>
      <c r="H440" s="52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24"/>
      <c r="B441" s="4"/>
      <c r="C441" s="52"/>
      <c r="D441" s="25"/>
      <c r="E441" s="25"/>
      <c r="F441" s="25"/>
      <c r="G441" s="25"/>
      <c r="H441" s="52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24"/>
      <c r="B442" s="4"/>
      <c r="C442" s="52"/>
      <c r="D442" s="25"/>
      <c r="E442" s="25"/>
      <c r="F442" s="25"/>
      <c r="G442" s="25"/>
      <c r="H442" s="52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24"/>
      <c r="B443" s="4"/>
      <c r="C443" s="52"/>
      <c r="D443" s="25"/>
      <c r="E443" s="25"/>
      <c r="F443" s="25"/>
      <c r="G443" s="25"/>
      <c r="H443" s="52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24"/>
      <c r="B444" s="4"/>
      <c r="C444" s="52"/>
      <c r="D444" s="25"/>
      <c r="E444" s="25"/>
      <c r="F444" s="25"/>
      <c r="G444" s="25"/>
      <c r="H444" s="52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24"/>
      <c r="B445" s="4"/>
      <c r="C445" s="52"/>
      <c r="D445" s="25"/>
      <c r="E445" s="25"/>
      <c r="F445" s="25"/>
      <c r="G445" s="25"/>
      <c r="H445" s="52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24"/>
      <c r="B446" s="4"/>
      <c r="C446" s="52"/>
      <c r="D446" s="25"/>
      <c r="E446" s="25"/>
      <c r="F446" s="25"/>
      <c r="G446" s="25"/>
      <c r="H446" s="52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24"/>
      <c r="B447" s="4"/>
      <c r="C447" s="52"/>
      <c r="D447" s="25"/>
      <c r="E447" s="25"/>
      <c r="F447" s="25"/>
      <c r="G447" s="25"/>
      <c r="H447" s="52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24"/>
      <c r="B448" s="4"/>
      <c r="C448" s="52"/>
      <c r="D448" s="25"/>
      <c r="E448" s="25"/>
      <c r="F448" s="25"/>
      <c r="G448" s="25"/>
      <c r="H448" s="52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24"/>
      <c r="B449" s="4"/>
      <c r="C449" s="52"/>
      <c r="D449" s="25"/>
      <c r="E449" s="25"/>
      <c r="F449" s="25"/>
      <c r="G449" s="25"/>
      <c r="H449" s="52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24"/>
      <c r="B450" s="4"/>
      <c r="C450" s="52"/>
      <c r="D450" s="25"/>
      <c r="E450" s="25"/>
      <c r="F450" s="25"/>
      <c r="G450" s="25"/>
      <c r="H450" s="52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24"/>
      <c r="B451" s="4"/>
      <c r="C451" s="52"/>
      <c r="D451" s="25"/>
      <c r="E451" s="25"/>
      <c r="F451" s="25"/>
      <c r="G451" s="25"/>
      <c r="H451" s="52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24"/>
      <c r="B452" s="4"/>
      <c r="C452" s="52"/>
      <c r="D452" s="25"/>
      <c r="E452" s="25"/>
      <c r="F452" s="25"/>
      <c r="G452" s="25"/>
      <c r="H452" s="52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24"/>
      <c r="B453" s="4"/>
      <c r="C453" s="52"/>
      <c r="D453" s="25"/>
      <c r="E453" s="25"/>
      <c r="F453" s="25"/>
      <c r="G453" s="25"/>
      <c r="H453" s="52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24"/>
      <c r="B454" s="4"/>
      <c r="C454" s="52"/>
      <c r="D454" s="25"/>
      <c r="E454" s="25"/>
      <c r="F454" s="25"/>
      <c r="G454" s="25"/>
      <c r="H454" s="52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24"/>
      <c r="B455" s="4"/>
      <c r="C455" s="52"/>
      <c r="D455" s="25"/>
      <c r="E455" s="25"/>
      <c r="F455" s="25"/>
      <c r="G455" s="25"/>
      <c r="H455" s="52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24"/>
      <c r="B456" s="4"/>
      <c r="C456" s="52"/>
      <c r="D456" s="25"/>
      <c r="E456" s="25"/>
      <c r="F456" s="25"/>
      <c r="G456" s="25"/>
      <c r="H456" s="52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24"/>
      <c r="B457" s="4"/>
      <c r="C457" s="52"/>
      <c r="D457" s="25"/>
      <c r="E457" s="25"/>
      <c r="F457" s="25"/>
      <c r="G457" s="25"/>
      <c r="H457" s="52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24"/>
      <c r="B458" s="4"/>
      <c r="C458" s="52"/>
      <c r="D458" s="25"/>
      <c r="E458" s="25"/>
      <c r="F458" s="25"/>
      <c r="G458" s="25"/>
      <c r="H458" s="52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24"/>
      <c r="B459" s="4"/>
      <c r="C459" s="52"/>
      <c r="D459" s="25"/>
      <c r="E459" s="25"/>
      <c r="F459" s="25"/>
      <c r="G459" s="25"/>
      <c r="H459" s="52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24"/>
      <c r="B460" s="4"/>
      <c r="C460" s="52"/>
      <c r="D460" s="25"/>
      <c r="E460" s="25"/>
      <c r="F460" s="25"/>
      <c r="G460" s="25"/>
      <c r="H460" s="52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24"/>
      <c r="B461" s="4"/>
      <c r="C461" s="52"/>
      <c r="D461" s="25"/>
      <c r="E461" s="25"/>
      <c r="F461" s="25"/>
      <c r="G461" s="25"/>
      <c r="H461" s="52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24"/>
      <c r="B462" s="4"/>
      <c r="C462" s="52"/>
      <c r="D462" s="25"/>
      <c r="E462" s="25"/>
      <c r="F462" s="25"/>
      <c r="G462" s="25"/>
      <c r="H462" s="52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24"/>
      <c r="B463" s="4"/>
      <c r="C463" s="52"/>
      <c r="D463" s="25"/>
      <c r="E463" s="25"/>
      <c r="F463" s="25"/>
      <c r="G463" s="25"/>
      <c r="H463" s="52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24"/>
      <c r="B464" s="4"/>
      <c r="C464" s="52"/>
      <c r="D464" s="25"/>
      <c r="E464" s="25"/>
      <c r="F464" s="25"/>
      <c r="G464" s="25"/>
      <c r="H464" s="52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24"/>
      <c r="B465" s="4"/>
      <c r="C465" s="52"/>
      <c r="D465" s="25"/>
      <c r="E465" s="25"/>
      <c r="F465" s="25"/>
      <c r="G465" s="25"/>
      <c r="H465" s="52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24"/>
      <c r="B466" s="4"/>
      <c r="C466" s="52"/>
      <c r="D466" s="25"/>
      <c r="E466" s="25"/>
      <c r="F466" s="25"/>
      <c r="G466" s="25"/>
      <c r="H466" s="52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24"/>
      <c r="B467" s="4"/>
      <c r="C467" s="52"/>
      <c r="D467" s="25"/>
      <c r="E467" s="25"/>
      <c r="F467" s="25"/>
      <c r="G467" s="25"/>
      <c r="H467" s="52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24"/>
      <c r="B468" s="4"/>
      <c r="C468" s="52"/>
      <c r="D468" s="25"/>
      <c r="E468" s="25"/>
      <c r="F468" s="25"/>
      <c r="G468" s="25"/>
      <c r="H468" s="52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24"/>
      <c r="B469" s="4"/>
      <c r="C469" s="52"/>
      <c r="D469" s="25"/>
      <c r="E469" s="25"/>
      <c r="F469" s="25"/>
      <c r="G469" s="25"/>
      <c r="H469" s="52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24"/>
      <c r="B470" s="4"/>
      <c r="C470" s="52"/>
      <c r="D470" s="25"/>
      <c r="E470" s="25"/>
      <c r="F470" s="25"/>
      <c r="G470" s="25"/>
      <c r="H470" s="52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24"/>
      <c r="B471" s="4"/>
      <c r="C471" s="52"/>
      <c r="D471" s="25"/>
      <c r="E471" s="25"/>
      <c r="F471" s="25"/>
      <c r="G471" s="25"/>
      <c r="H471" s="52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24"/>
      <c r="B472" s="4"/>
      <c r="C472" s="52"/>
      <c r="D472" s="25"/>
      <c r="E472" s="25"/>
      <c r="F472" s="25"/>
      <c r="G472" s="25"/>
      <c r="H472" s="52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24"/>
      <c r="B473" s="4"/>
      <c r="C473" s="52"/>
      <c r="D473" s="25"/>
      <c r="E473" s="25"/>
      <c r="F473" s="25"/>
      <c r="G473" s="25"/>
      <c r="H473" s="52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24"/>
      <c r="B474" s="4"/>
      <c r="C474" s="52"/>
      <c r="D474" s="25"/>
      <c r="E474" s="25"/>
      <c r="F474" s="25"/>
      <c r="G474" s="25"/>
      <c r="H474" s="52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24"/>
      <c r="B475" s="4"/>
      <c r="C475" s="52"/>
      <c r="D475" s="25"/>
      <c r="E475" s="25"/>
      <c r="F475" s="25"/>
      <c r="G475" s="25"/>
      <c r="H475" s="52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24"/>
      <c r="B476" s="4"/>
      <c r="C476" s="52"/>
      <c r="D476" s="25"/>
      <c r="E476" s="25"/>
      <c r="F476" s="25"/>
      <c r="G476" s="25"/>
      <c r="H476" s="52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24"/>
      <c r="B477" s="4"/>
      <c r="C477" s="52"/>
      <c r="D477" s="25"/>
      <c r="E477" s="25"/>
      <c r="F477" s="25"/>
      <c r="G477" s="25"/>
      <c r="H477" s="52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24"/>
      <c r="B478" s="4"/>
      <c r="C478" s="52"/>
      <c r="D478" s="25"/>
      <c r="E478" s="25"/>
      <c r="F478" s="25"/>
      <c r="G478" s="25"/>
      <c r="H478" s="52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24"/>
      <c r="B479" s="4"/>
      <c r="C479" s="52"/>
      <c r="D479" s="25"/>
      <c r="E479" s="25"/>
      <c r="F479" s="25"/>
      <c r="G479" s="25"/>
      <c r="H479" s="52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24"/>
      <c r="B480" s="4"/>
      <c r="C480" s="52"/>
      <c r="D480" s="25"/>
      <c r="E480" s="25"/>
      <c r="F480" s="25"/>
      <c r="G480" s="25"/>
      <c r="H480" s="52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24"/>
      <c r="B481" s="4"/>
      <c r="C481" s="52"/>
      <c r="D481" s="25"/>
      <c r="E481" s="25"/>
      <c r="F481" s="25"/>
      <c r="G481" s="25"/>
      <c r="H481" s="52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24"/>
      <c r="B482" s="4"/>
      <c r="C482" s="52"/>
      <c r="D482" s="25"/>
      <c r="E482" s="25"/>
      <c r="F482" s="25"/>
      <c r="G482" s="25"/>
      <c r="H482" s="52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24"/>
      <c r="B483" s="4"/>
      <c r="C483" s="52"/>
      <c r="D483" s="25"/>
      <c r="E483" s="25"/>
      <c r="F483" s="25"/>
      <c r="G483" s="25"/>
      <c r="H483" s="52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24"/>
      <c r="B484" s="4"/>
      <c r="C484" s="52"/>
      <c r="D484" s="25"/>
      <c r="E484" s="25"/>
      <c r="F484" s="25"/>
      <c r="G484" s="25"/>
      <c r="H484" s="52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24"/>
      <c r="B485" s="4"/>
      <c r="C485" s="52"/>
      <c r="D485" s="25"/>
      <c r="E485" s="25"/>
      <c r="F485" s="25"/>
      <c r="G485" s="25"/>
      <c r="H485" s="52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24"/>
      <c r="B486" s="4"/>
      <c r="C486" s="52"/>
      <c r="D486" s="25"/>
      <c r="E486" s="25"/>
      <c r="F486" s="25"/>
      <c r="G486" s="25"/>
      <c r="H486" s="52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24"/>
      <c r="B487" s="4"/>
      <c r="C487" s="52"/>
      <c r="D487" s="25"/>
      <c r="E487" s="25"/>
      <c r="F487" s="25"/>
      <c r="G487" s="25"/>
      <c r="H487" s="52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24"/>
      <c r="B488" s="4"/>
      <c r="C488" s="52"/>
      <c r="D488" s="25"/>
      <c r="E488" s="25"/>
      <c r="F488" s="25"/>
      <c r="G488" s="25"/>
      <c r="H488" s="52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24"/>
      <c r="B489" s="4"/>
      <c r="C489" s="52"/>
      <c r="D489" s="25"/>
      <c r="E489" s="25"/>
      <c r="F489" s="25"/>
      <c r="G489" s="25"/>
      <c r="H489" s="52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24"/>
      <c r="B490" s="4"/>
      <c r="C490" s="52"/>
      <c r="D490" s="25"/>
      <c r="E490" s="25"/>
      <c r="F490" s="25"/>
      <c r="G490" s="25"/>
      <c r="H490" s="52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24"/>
      <c r="B491" s="4"/>
      <c r="C491" s="52"/>
      <c r="D491" s="25"/>
      <c r="E491" s="25"/>
      <c r="F491" s="25"/>
      <c r="G491" s="25"/>
      <c r="H491" s="52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24"/>
      <c r="B492" s="4"/>
      <c r="C492" s="52"/>
      <c r="D492" s="25"/>
      <c r="E492" s="25"/>
      <c r="F492" s="25"/>
      <c r="G492" s="25"/>
      <c r="H492" s="52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24"/>
      <c r="B493" s="4"/>
      <c r="C493" s="52"/>
      <c r="D493" s="25"/>
      <c r="E493" s="25"/>
      <c r="F493" s="25"/>
      <c r="G493" s="25"/>
      <c r="H493" s="52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24"/>
      <c r="B494" s="4"/>
      <c r="C494" s="52"/>
      <c r="D494" s="25"/>
      <c r="E494" s="25"/>
      <c r="F494" s="25"/>
      <c r="G494" s="25"/>
      <c r="H494" s="52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24"/>
      <c r="B495" s="4"/>
      <c r="C495" s="52"/>
      <c r="D495" s="25"/>
      <c r="E495" s="25"/>
      <c r="F495" s="25"/>
      <c r="G495" s="25"/>
      <c r="H495" s="52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24"/>
      <c r="B496" s="4"/>
      <c r="C496" s="52"/>
      <c r="D496" s="25"/>
      <c r="E496" s="25"/>
      <c r="F496" s="25"/>
      <c r="G496" s="25"/>
      <c r="H496" s="52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24"/>
      <c r="B497" s="4"/>
      <c r="C497" s="52"/>
      <c r="D497" s="25"/>
      <c r="E497" s="25"/>
      <c r="F497" s="25"/>
      <c r="G497" s="25"/>
      <c r="H497" s="52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24"/>
      <c r="B498" s="4"/>
      <c r="C498" s="52"/>
      <c r="D498" s="25"/>
      <c r="E498" s="25"/>
      <c r="F498" s="25"/>
      <c r="G498" s="25"/>
      <c r="H498" s="52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24"/>
      <c r="B499" s="4"/>
      <c r="C499" s="52"/>
      <c r="D499" s="25"/>
      <c r="E499" s="25"/>
      <c r="F499" s="25"/>
      <c r="G499" s="25"/>
      <c r="H499" s="52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24"/>
      <c r="B500" s="4"/>
      <c r="C500" s="52"/>
      <c r="D500" s="25"/>
      <c r="E500" s="25"/>
      <c r="F500" s="25"/>
      <c r="G500" s="25"/>
      <c r="H500" s="52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24"/>
      <c r="B501" s="4"/>
      <c r="C501" s="52"/>
      <c r="D501" s="25"/>
      <c r="E501" s="25"/>
      <c r="F501" s="25"/>
      <c r="G501" s="25"/>
      <c r="H501" s="52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24"/>
      <c r="B502" s="4"/>
      <c r="C502" s="52"/>
      <c r="D502" s="25"/>
      <c r="E502" s="25"/>
      <c r="F502" s="25"/>
      <c r="G502" s="25"/>
      <c r="H502" s="52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24"/>
      <c r="B503" s="4"/>
      <c r="C503" s="52"/>
      <c r="D503" s="25"/>
      <c r="E503" s="25"/>
      <c r="F503" s="25"/>
      <c r="G503" s="25"/>
      <c r="H503" s="52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24"/>
      <c r="B504" s="4"/>
      <c r="C504" s="52"/>
      <c r="D504" s="25"/>
      <c r="E504" s="25"/>
      <c r="F504" s="25"/>
      <c r="G504" s="25"/>
      <c r="H504" s="52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24"/>
      <c r="B505" s="4"/>
      <c r="C505" s="52"/>
      <c r="D505" s="25"/>
      <c r="E505" s="25"/>
      <c r="F505" s="25"/>
      <c r="G505" s="25"/>
      <c r="H505" s="52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24"/>
      <c r="B506" s="4"/>
      <c r="C506" s="52"/>
      <c r="D506" s="25"/>
      <c r="E506" s="25"/>
      <c r="F506" s="25"/>
      <c r="G506" s="25"/>
      <c r="H506" s="52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24"/>
      <c r="B507" s="4"/>
      <c r="C507" s="52"/>
      <c r="D507" s="25"/>
      <c r="E507" s="25"/>
      <c r="F507" s="25"/>
      <c r="G507" s="25"/>
      <c r="H507" s="52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24"/>
      <c r="B508" s="4"/>
      <c r="C508" s="52"/>
      <c r="D508" s="25"/>
      <c r="E508" s="25"/>
      <c r="F508" s="25"/>
      <c r="G508" s="25"/>
      <c r="H508" s="52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24"/>
      <c r="B509" s="4"/>
      <c r="C509" s="52"/>
      <c r="D509" s="25"/>
      <c r="E509" s="25"/>
      <c r="F509" s="25"/>
      <c r="G509" s="25"/>
      <c r="H509" s="52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24"/>
      <c r="B510" s="4"/>
      <c r="C510" s="52"/>
      <c r="D510" s="25"/>
      <c r="E510" s="25"/>
      <c r="F510" s="25"/>
      <c r="G510" s="25"/>
      <c r="H510" s="52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24"/>
      <c r="B511" s="4"/>
      <c r="C511" s="52"/>
      <c r="D511" s="25"/>
      <c r="E511" s="25"/>
      <c r="F511" s="25"/>
      <c r="G511" s="25"/>
      <c r="H511" s="52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24"/>
      <c r="B512" s="4"/>
      <c r="C512" s="52"/>
      <c r="D512" s="25"/>
      <c r="E512" s="25"/>
      <c r="F512" s="25"/>
      <c r="G512" s="25"/>
      <c r="H512" s="52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24"/>
      <c r="B513" s="4"/>
      <c r="C513" s="52"/>
      <c r="D513" s="25"/>
      <c r="E513" s="25"/>
      <c r="F513" s="25"/>
      <c r="G513" s="25"/>
      <c r="H513" s="52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24"/>
      <c r="B514" s="4"/>
      <c r="C514" s="52"/>
      <c r="D514" s="25"/>
      <c r="E514" s="25"/>
      <c r="F514" s="25"/>
      <c r="G514" s="25"/>
      <c r="H514" s="52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24"/>
      <c r="B515" s="4"/>
      <c r="C515" s="52"/>
      <c r="D515" s="25"/>
      <c r="E515" s="25"/>
      <c r="F515" s="25"/>
      <c r="G515" s="25"/>
      <c r="H515" s="52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24"/>
      <c r="B516" s="4"/>
      <c r="C516" s="52"/>
      <c r="D516" s="25"/>
      <c r="E516" s="25"/>
      <c r="F516" s="25"/>
      <c r="G516" s="25"/>
      <c r="H516" s="52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24"/>
      <c r="B517" s="4"/>
      <c r="C517" s="52"/>
      <c r="D517" s="25"/>
      <c r="E517" s="25"/>
      <c r="F517" s="25"/>
      <c r="G517" s="25"/>
      <c r="H517" s="52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24"/>
      <c r="B518" s="4"/>
      <c r="C518" s="52"/>
      <c r="D518" s="25"/>
      <c r="E518" s="25"/>
      <c r="F518" s="25"/>
      <c r="G518" s="25"/>
      <c r="H518" s="5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24"/>
      <c r="B519" s="4"/>
      <c r="C519" s="52"/>
      <c r="D519" s="25"/>
      <c r="E519" s="25"/>
      <c r="F519" s="25"/>
      <c r="G519" s="25"/>
      <c r="H519" s="52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24"/>
      <c r="B520" s="4"/>
      <c r="C520" s="52"/>
      <c r="D520" s="25"/>
      <c r="E520" s="25"/>
      <c r="F520" s="25"/>
      <c r="G520" s="25"/>
      <c r="H520" s="52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24"/>
      <c r="B521" s="4"/>
      <c r="C521" s="52"/>
      <c r="D521" s="25"/>
      <c r="E521" s="25"/>
      <c r="F521" s="25"/>
      <c r="G521" s="25"/>
      <c r="H521" s="52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24"/>
      <c r="B522" s="4"/>
      <c r="C522" s="52"/>
      <c r="D522" s="25"/>
      <c r="E522" s="25"/>
      <c r="F522" s="25"/>
      <c r="G522" s="25"/>
      <c r="H522" s="52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24"/>
      <c r="B523" s="4"/>
      <c r="C523" s="52"/>
      <c r="D523" s="25"/>
      <c r="E523" s="25"/>
      <c r="F523" s="25"/>
      <c r="G523" s="25"/>
      <c r="H523" s="52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24"/>
      <c r="B524" s="4"/>
      <c r="C524" s="52"/>
      <c r="D524" s="25"/>
      <c r="E524" s="25"/>
      <c r="F524" s="25"/>
      <c r="G524" s="25"/>
      <c r="H524" s="52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24"/>
      <c r="B525" s="4"/>
      <c r="C525" s="52"/>
      <c r="D525" s="25"/>
      <c r="E525" s="25"/>
      <c r="F525" s="25"/>
      <c r="G525" s="25"/>
      <c r="H525" s="52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24"/>
      <c r="B526" s="4"/>
      <c r="C526" s="52"/>
      <c r="D526" s="25"/>
      <c r="E526" s="25"/>
      <c r="F526" s="25"/>
      <c r="G526" s="25"/>
      <c r="H526" s="5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24"/>
      <c r="B527" s="4"/>
      <c r="C527" s="52"/>
      <c r="D527" s="25"/>
      <c r="E527" s="25"/>
      <c r="F527" s="25"/>
      <c r="G527" s="25"/>
      <c r="H527" s="5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24"/>
      <c r="B528" s="4"/>
      <c r="C528" s="52"/>
      <c r="D528" s="25"/>
      <c r="E528" s="25"/>
      <c r="F528" s="25"/>
      <c r="G528" s="25"/>
      <c r="H528" s="5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24"/>
      <c r="B529" s="4"/>
      <c r="C529" s="52"/>
      <c r="D529" s="25"/>
      <c r="E529" s="25"/>
      <c r="F529" s="25"/>
      <c r="G529" s="25"/>
      <c r="H529" s="5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24"/>
      <c r="B530" s="4"/>
      <c r="C530" s="52"/>
      <c r="D530" s="25"/>
      <c r="E530" s="25"/>
      <c r="F530" s="25"/>
      <c r="G530" s="25"/>
      <c r="H530" s="52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24"/>
      <c r="B531" s="4"/>
      <c r="C531" s="52"/>
      <c r="D531" s="25"/>
      <c r="E531" s="25"/>
      <c r="F531" s="25"/>
      <c r="G531" s="25"/>
      <c r="H531" s="5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24"/>
      <c r="B532" s="4"/>
      <c r="C532" s="52"/>
      <c r="D532" s="25"/>
      <c r="E532" s="25"/>
      <c r="F532" s="25"/>
      <c r="G532" s="25"/>
      <c r="H532" s="52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24"/>
      <c r="B533" s="4"/>
      <c r="C533" s="52"/>
      <c r="D533" s="25"/>
      <c r="E533" s="25"/>
      <c r="F533" s="25"/>
      <c r="G533" s="25"/>
      <c r="H533" s="52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24"/>
      <c r="B534" s="4"/>
      <c r="C534" s="52"/>
      <c r="D534" s="25"/>
      <c r="E534" s="25"/>
      <c r="F534" s="25"/>
      <c r="G534" s="25"/>
      <c r="H534" s="52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24"/>
      <c r="B535" s="4"/>
      <c r="C535" s="52"/>
      <c r="D535" s="25"/>
      <c r="E535" s="25"/>
      <c r="F535" s="25"/>
      <c r="G535" s="25"/>
      <c r="H535" s="52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24"/>
      <c r="B536" s="4"/>
      <c r="C536" s="52"/>
      <c r="D536" s="25"/>
      <c r="E536" s="25"/>
      <c r="F536" s="25"/>
      <c r="G536" s="25"/>
      <c r="H536" s="52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24"/>
      <c r="B537" s="4"/>
      <c r="C537" s="52"/>
      <c r="D537" s="25"/>
      <c r="E537" s="25"/>
      <c r="F537" s="25"/>
      <c r="G537" s="25"/>
      <c r="H537" s="52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24"/>
      <c r="B538" s="4"/>
      <c r="C538" s="52"/>
      <c r="D538" s="25"/>
      <c r="E538" s="25"/>
      <c r="F538" s="25"/>
      <c r="G538" s="25"/>
      <c r="H538" s="52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24"/>
      <c r="B539" s="4"/>
      <c r="C539" s="52"/>
      <c r="D539" s="25"/>
      <c r="E539" s="25"/>
      <c r="F539" s="25"/>
      <c r="G539" s="25"/>
      <c r="H539" s="52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24"/>
      <c r="B540" s="4"/>
      <c r="C540" s="52"/>
      <c r="D540" s="25"/>
      <c r="E540" s="25"/>
      <c r="F540" s="25"/>
      <c r="G540" s="25"/>
      <c r="H540" s="52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24"/>
      <c r="B541" s="4"/>
      <c r="C541" s="52"/>
      <c r="D541" s="25"/>
      <c r="E541" s="25"/>
      <c r="F541" s="25"/>
      <c r="G541" s="25"/>
      <c r="H541" s="52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24"/>
      <c r="B542" s="4"/>
      <c r="C542" s="52"/>
      <c r="D542" s="25"/>
      <c r="E542" s="25"/>
      <c r="F542" s="25"/>
      <c r="G542" s="25"/>
      <c r="H542" s="52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24"/>
      <c r="B543" s="4"/>
      <c r="C543" s="52"/>
      <c r="D543" s="25"/>
      <c r="E543" s="25"/>
      <c r="F543" s="25"/>
      <c r="G543" s="25"/>
      <c r="H543" s="52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24"/>
      <c r="B544" s="4"/>
      <c r="C544" s="52"/>
      <c r="D544" s="25"/>
      <c r="E544" s="25"/>
      <c r="F544" s="25"/>
      <c r="G544" s="25"/>
      <c r="H544" s="52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24"/>
      <c r="B545" s="4"/>
      <c r="C545" s="52"/>
      <c r="D545" s="25"/>
      <c r="E545" s="25"/>
      <c r="F545" s="25"/>
      <c r="G545" s="25"/>
      <c r="H545" s="52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24"/>
      <c r="B546" s="4"/>
      <c r="C546" s="52"/>
      <c r="D546" s="25"/>
      <c r="E546" s="25"/>
      <c r="F546" s="25"/>
      <c r="G546" s="25"/>
      <c r="H546" s="5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24"/>
      <c r="B547" s="4"/>
      <c r="C547" s="52"/>
      <c r="D547" s="25"/>
      <c r="E547" s="25"/>
      <c r="F547" s="25"/>
      <c r="G547" s="25"/>
      <c r="H547" s="52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24"/>
      <c r="B548" s="4"/>
      <c r="C548" s="52"/>
      <c r="D548" s="25"/>
      <c r="E548" s="25"/>
      <c r="F548" s="25"/>
      <c r="G548" s="25"/>
      <c r="H548" s="52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24"/>
      <c r="B549" s="4"/>
      <c r="C549" s="52"/>
      <c r="D549" s="25"/>
      <c r="E549" s="25"/>
      <c r="F549" s="25"/>
      <c r="G549" s="25"/>
      <c r="H549" s="52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24"/>
      <c r="B550" s="4"/>
      <c r="C550" s="52"/>
      <c r="D550" s="25"/>
      <c r="E550" s="25"/>
      <c r="F550" s="25"/>
      <c r="G550" s="25"/>
      <c r="H550" s="52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24"/>
      <c r="B551" s="4"/>
      <c r="C551" s="52"/>
      <c r="D551" s="25"/>
      <c r="E551" s="25"/>
      <c r="F551" s="25"/>
      <c r="G551" s="25"/>
      <c r="H551" s="52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24"/>
      <c r="B552" s="4"/>
      <c r="C552" s="52"/>
      <c r="D552" s="25"/>
      <c r="E552" s="25"/>
      <c r="F552" s="25"/>
      <c r="G552" s="25"/>
      <c r="H552" s="52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24"/>
      <c r="B553" s="4"/>
      <c r="C553" s="52"/>
      <c r="D553" s="25"/>
      <c r="E553" s="25"/>
      <c r="F553" s="25"/>
      <c r="G553" s="25"/>
      <c r="H553" s="52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24"/>
      <c r="B554" s="4"/>
      <c r="C554" s="52"/>
      <c r="D554" s="25"/>
      <c r="E554" s="25"/>
      <c r="F554" s="25"/>
      <c r="G554" s="25"/>
      <c r="H554" s="52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24"/>
      <c r="B555" s="4"/>
      <c r="C555" s="52"/>
      <c r="D555" s="25"/>
      <c r="E555" s="25"/>
      <c r="F555" s="25"/>
      <c r="G555" s="25"/>
      <c r="H555" s="52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24"/>
      <c r="B556" s="4"/>
      <c r="C556" s="52"/>
      <c r="D556" s="25"/>
      <c r="E556" s="25"/>
      <c r="F556" s="25"/>
      <c r="G556" s="25"/>
      <c r="H556" s="52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24"/>
      <c r="B557" s="4"/>
      <c r="C557" s="52"/>
      <c r="D557" s="25"/>
      <c r="E557" s="25"/>
      <c r="F557" s="25"/>
      <c r="G557" s="25"/>
      <c r="H557" s="5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24"/>
      <c r="B558" s="4"/>
      <c r="C558" s="52"/>
      <c r="D558" s="25"/>
      <c r="E558" s="25"/>
      <c r="F558" s="25"/>
      <c r="G558" s="25"/>
      <c r="H558" s="52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24"/>
      <c r="B559" s="4"/>
      <c r="C559" s="52"/>
      <c r="D559" s="25"/>
      <c r="E559" s="25"/>
      <c r="F559" s="25"/>
      <c r="G559" s="25"/>
      <c r="H559" s="52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24"/>
      <c r="B560" s="4"/>
      <c r="C560" s="52"/>
      <c r="D560" s="25"/>
      <c r="E560" s="25"/>
      <c r="F560" s="25"/>
      <c r="G560" s="25"/>
      <c r="H560" s="52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24"/>
      <c r="B561" s="4"/>
      <c r="C561" s="52"/>
      <c r="D561" s="25"/>
      <c r="E561" s="25"/>
      <c r="F561" s="25"/>
      <c r="G561" s="25"/>
      <c r="H561" s="52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24"/>
      <c r="B562" s="4"/>
      <c r="C562" s="52"/>
      <c r="D562" s="25"/>
      <c r="E562" s="25"/>
      <c r="F562" s="25"/>
      <c r="G562" s="25"/>
      <c r="H562" s="52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24"/>
      <c r="B563" s="4"/>
      <c r="C563" s="52"/>
      <c r="D563" s="25"/>
      <c r="E563" s="25"/>
      <c r="F563" s="25"/>
      <c r="G563" s="25"/>
      <c r="H563" s="5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24"/>
      <c r="B564" s="4"/>
      <c r="C564" s="52"/>
      <c r="D564" s="25"/>
      <c r="E564" s="25"/>
      <c r="F564" s="25"/>
      <c r="G564" s="25"/>
      <c r="H564" s="52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24"/>
      <c r="B565" s="4"/>
      <c r="C565" s="52"/>
      <c r="D565" s="25"/>
      <c r="E565" s="25"/>
      <c r="F565" s="25"/>
      <c r="G565" s="25"/>
      <c r="H565" s="52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24"/>
      <c r="B566" s="4"/>
      <c r="C566" s="52"/>
      <c r="D566" s="25"/>
      <c r="E566" s="25"/>
      <c r="F566" s="25"/>
      <c r="G566" s="25"/>
      <c r="H566" s="52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24"/>
      <c r="B567" s="4"/>
      <c r="C567" s="52"/>
      <c r="D567" s="25"/>
      <c r="E567" s="25"/>
      <c r="F567" s="25"/>
      <c r="G567" s="25"/>
      <c r="H567" s="5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24"/>
      <c r="B568" s="4"/>
      <c r="C568" s="52"/>
      <c r="D568" s="25"/>
      <c r="E568" s="25"/>
      <c r="F568" s="25"/>
      <c r="G568" s="25"/>
      <c r="H568" s="52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24"/>
      <c r="B569" s="4"/>
      <c r="C569" s="52"/>
      <c r="D569" s="25"/>
      <c r="E569" s="25"/>
      <c r="F569" s="25"/>
      <c r="G569" s="25"/>
      <c r="H569" s="52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24"/>
      <c r="B570" s="4"/>
      <c r="C570" s="52"/>
      <c r="D570" s="25"/>
      <c r="E570" s="25"/>
      <c r="F570" s="25"/>
      <c r="G570" s="25"/>
      <c r="H570" s="52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24"/>
      <c r="B571" s="4"/>
      <c r="C571" s="52"/>
      <c r="D571" s="25"/>
      <c r="E571" s="25"/>
      <c r="F571" s="25"/>
      <c r="G571" s="25"/>
      <c r="H571" s="5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24"/>
      <c r="B572" s="4"/>
      <c r="C572" s="52"/>
      <c r="D572" s="25"/>
      <c r="E572" s="25"/>
      <c r="F572" s="25"/>
      <c r="G572" s="25"/>
      <c r="H572" s="52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24"/>
      <c r="B573" s="4"/>
      <c r="C573" s="52"/>
      <c r="D573" s="25"/>
      <c r="E573" s="25"/>
      <c r="F573" s="25"/>
      <c r="G573" s="25"/>
      <c r="H573" s="52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24"/>
      <c r="B574" s="4"/>
      <c r="C574" s="52"/>
      <c r="D574" s="25"/>
      <c r="E574" s="25"/>
      <c r="F574" s="25"/>
      <c r="G574" s="25"/>
      <c r="H574" s="52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24"/>
      <c r="B575" s="4"/>
      <c r="C575" s="52"/>
      <c r="D575" s="25"/>
      <c r="E575" s="25"/>
      <c r="F575" s="25"/>
      <c r="G575" s="25"/>
      <c r="H575" s="52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24"/>
      <c r="B576" s="4"/>
      <c r="C576" s="52"/>
      <c r="D576" s="25"/>
      <c r="E576" s="25"/>
      <c r="F576" s="25"/>
      <c r="G576" s="25"/>
      <c r="H576" s="52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24"/>
      <c r="B577" s="4"/>
      <c r="C577" s="52"/>
      <c r="D577" s="25"/>
      <c r="E577" s="25"/>
      <c r="F577" s="25"/>
      <c r="G577" s="25"/>
      <c r="H577" s="52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24"/>
      <c r="B578" s="4"/>
      <c r="C578" s="52"/>
      <c r="D578" s="25"/>
      <c r="E578" s="25"/>
      <c r="F578" s="25"/>
      <c r="G578" s="25"/>
      <c r="H578" s="52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24"/>
      <c r="B579" s="4"/>
      <c r="C579" s="52"/>
      <c r="D579" s="25"/>
      <c r="E579" s="25"/>
      <c r="F579" s="25"/>
      <c r="G579" s="25"/>
      <c r="H579" s="52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24"/>
      <c r="B580" s="4"/>
      <c r="C580" s="52"/>
      <c r="D580" s="25"/>
      <c r="E580" s="25"/>
      <c r="F580" s="25"/>
      <c r="G580" s="25"/>
      <c r="H580" s="52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24"/>
      <c r="B581" s="4"/>
      <c r="C581" s="52"/>
      <c r="D581" s="25"/>
      <c r="E581" s="25"/>
      <c r="F581" s="25"/>
      <c r="G581" s="25"/>
      <c r="H581" s="52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24"/>
      <c r="B582" s="4"/>
      <c r="C582" s="52"/>
      <c r="D582" s="25"/>
      <c r="E582" s="25"/>
      <c r="F582" s="25"/>
      <c r="G582" s="25"/>
      <c r="H582" s="52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24"/>
      <c r="B583" s="4"/>
      <c r="C583" s="52"/>
      <c r="D583" s="25"/>
      <c r="E583" s="25"/>
      <c r="F583" s="25"/>
      <c r="G583" s="25"/>
      <c r="H583" s="52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24"/>
      <c r="B584" s="4"/>
      <c r="C584" s="52"/>
      <c r="D584" s="25"/>
      <c r="E584" s="25"/>
      <c r="F584" s="25"/>
      <c r="G584" s="25"/>
      <c r="H584" s="52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24"/>
      <c r="B585" s="4"/>
      <c r="C585" s="52"/>
      <c r="D585" s="25"/>
      <c r="E585" s="25"/>
      <c r="F585" s="25"/>
      <c r="G585" s="25"/>
      <c r="H585" s="52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24"/>
      <c r="B586" s="4"/>
      <c r="C586" s="52"/>
      <c r="D586" s="25"/>
      <c r="E586" s="25"/>
      <c r="F586" s="25"/>
      <c r="G586" s="25"/>
      <c r="H586" s="52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24"/>
      <c r="B587" s="4"/>
      <c r="C587" s="52"/>
      <c r="D587" s="25"/>
      <c r="E587" s="25"/>
      <c r="F587" s="25"/>
      <c r="G587" s="25"/>
      <c r="H587" s="52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24"/>
      <c r="B588" s="4"/>
      <c r="C588" s="52"/>
      <c r="D588" s="25"/>
      <c r="E588" s="25"/>
      <c r="F588" s="25"/>
      <c r="G588" s="25"/>
      <c r="H588" s="52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24"/>
      <c r="B589" s="4"/>
      <c r="C589" s="52"/>
      <c r="D589" s="25"/>
      <c r="E589" s="25"/>
      <c r="F589" s="25"/>
      <c r="G589" s="25"/>
      <c r="H589" s="52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24"/>
      <c r="B590" s="4"/>
      <c r="C590" s="52"/>
      <c r="D590" s="25"/>
      <c r="E590" s="25"/>
      <c r="F590" s="25"/>
      <c r="G590" s="25"/>
      <c r="H590" s="52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24"/>
      <c r="B591" s="4"/>
      <c r="C591" s="52"/>
      <c r="D591" s="25"/>
      <c r="E591" s="25"/>
      <c r="F591" s="25"/>
      <c r="G591" s="25"/>
      <c r="H591" s="52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24"/>
      <c r="B592" s="4"/>
      <c r="C592" s="52"/>
      <c r="D592" s="25"/>
      <c r="E592" s="25"/>
      <c r="F592" s="25"/>
      <c r="G592" s="25"/>
      <c r="H592" s="52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24"/>
      <c r="B593" s="4"/>
      <c r="C593" s="52"/>
      <c r="D593" s="25"/>
      <c r="E593" s="25"/>
      <c r="F593" s="25"/>
      <c r="G593" s="25"/>
      <c r="H593" s="52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24"/>
      <c r="B594" s="4"/>
      <c r="C594" s="52"/>
      <c r="D594" s="25"/>
      <c r="E594" s="25"/>
      <c r="F594" s="25"/>
      <c r="G594" s="25"/>
      <c r="H594" s="52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24"/>
      <c r="B595" s="4"/>
      <c r="C595" s="52"/>
      <c r="D595" s="25"/>
      <c r="E595" s="25"/>
      <c r="F595" s="25"/>
      <c r="G595" s="25"/>
      <c r="H595" s="52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24"/>
      <c r="B596" s="4"/>
      <c r="C596" s="52"/>
      <c r="D596" s="25"/>
      <c r="E596" s="25"/>
      <c r="F596" s="25"/>
      <c r="G596" s="25"/>
      <c r="H596" s="52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24"/>
      <c r="B597" s="4"/>
      <c r="C597" s="52"/>
      <c r="D597" s="25"/>
      <c r="E597" s="25"/>
      <c r="F597" s="25"/>
      <c r="G597" s="25"/>
      <c r="H597" s="52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24"/>
      <c r="B598" s="4"/>
      <c r="C598" s="52"/>
      <c r="D598" s="25"/>
      <c r="E598" s="25"/>
      <c r="F598" s="25"/>
      <c r="G598" s="25"/>
      <c r="H598" s="52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24"/>
      <c r="B599" s="4"/>
      <c r="C599" s="52"/>
      <c r="D599" s="25"/>
      <c r="E599" s="25"/>
      <c r="F599" s="25"/>
      <c r="G599" s="25"/>
      <c r="H599" s="52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24"/>
      <c r="B600" s="4"/>
      <c r="C600" s="52"/>
      <c r="D600" s="25"/>
      <c r="E600" s="25"/>
      <c r="F600" s="25"/>
      <c r="G600" s="25"/>
      <c r="H600" s="52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24"/>
      <c r="B601" s="4"/>
      <c r="C601" s="52"/>
      <c r="D601" s="25"/>
      <c r="E601" s="25"/>
      <c r="F601" s="25"/>
      <c r="G601" s="25"/>
      <c r="H601" s="52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24"/>
      <c r="B602" s="4"/>
      <c r="C602" s="52"/>
      <c r="D602" s="25"/>
      <c r="E602" s="25"/>
      <c r="F602" s="25"/>
      <c r="G602" s="25"/>
      <c r="H602" s="52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24"/>
      <c r="B603" s="4"/>
      <c r="C603" s="52"/>
      <c r="D603" s="25"/>
      <c r="E603" s="25"/>
      <c r="F603" s="25"/>
      <c r="G603" s="25"/>
      <c r="H603" s="52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24"/>
      <c r="B604" s="4"/>
      <c r="C604" s="52"/>
      <c r="D604" s="25"/>
      <c r="E604" s="25"/>
      <c r="F604" s="25"/>
      <c r="G604" s="25"/>
      <c r="H604" s="52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24"/>
      <c r="B605" s="4"/>
      <c r="C605" s="52"/>
      <c r="D605" s="25"/>
      <c r="E605" s="25"/>
      <c r="F605" s="25"/>
      <c r="G605" s="25"/>
      <c r="H605" s="52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24"/>
      <c r="B606" s="4"/>
      <c r="C606" s="52"/>
      <c r="D606" s="25"/>
      <c r="E606" s="25"/>
      <c r="F606" s="25"/>
      <c r="G606" s="25"/>
      <c r="H606" s="52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24"/>
      <c r="B607" s="4"/>
      <c r="C607" s="52"/>
      <c r="D607" s="25"/>
      <c r="E607" s="25"/>
      <c r="F607" s="25"/>
      <c r="G607" s="25"/>
      <c r="H607" s="52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24"/>
      <c r="B608" s="4"/>
      <c r="C608" s="52"/>
      <c r="D608" s="25"/>
      <c r="E608" s="25"/>
      <c r="F608" s="25"/>
      <c r="G608" s="25"/>
      <c r="H608" s="52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24"/>
      <c r="B609" s="4"/>
      <c r="C609" s="52"/>
      <c r="D609" s="25"/>
      <c r="E609" s="25"/>
      <c r="F609" s="25"/>
      <c r="G609" s="25"/>
      <c r="H609" s="52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24"/>
      <c r="B610" s="4"/>
      <c r="C610" s="52"/>
      <c r="D610" s="25"/>
      <c r="E610" s="25"/>
      <c r="F610" s="25"/>
      <c r="G610" s="25"/>
      <c r="H610" s="52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24"/>
      <c r="B611" s="4"/>
      <c r="C611" s="52"/>
      <c r="D611" s="25"/>
      <c r="E611" s="25"/>
      <c r="F611" s="25"/>
      <c r="G611" s="25"/>
      <c r="H611" s="52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24"/>
      <c r="B612" s="4"/>
      <c r="C612" s="52"/>
      <c r="D612" s="25"/>
      <c r="E612" s="25"/>
      <c r="F612" s="25"/>
      <c r="G612" s="25"/>
      <c r="H612" s="52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24"/>
      <c r="B613" s="4"/>
      <c r="C613" s="52"/>
      <c r="D613" s="25"/>
      <c r="E613" s="25"/>
      <c r="F613" s="25"/>
      <c r="G613" s="25"/>
      <c r="H613" s="52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24"/>
      <c r="B614" s="4"/>
      <c r="C614" s="52"/>
      <c r="D614" s="25"/>
      <c r="E614" s="25"/>
      <c r="F614" s="25"/>
      <c r="G614" s="25"/>
      <c r="H614" s="52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24"/>
      <c r="B615" s="4"/>
      <c r="C615" s="52"/>
      <c r="D615" s="25"/>
      <c r="E615" s="25"/>
      <c r="F615" s="25"/>
      <c r="G615" s="25"/>
      <c r="H615" s="52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24"/>
      <c r="B616" s="4"/>
      <c r="C616" s="52"/>
      <c r="D616" s="25"/>
      <c r="E616" s="25"/>
      <c r="F616" s="25"/>
      <c r="G616" s="25"/>
      <c r="H616" s="52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24"/>
      <c r="B617" s="4"/>
      <c r="C617" s="52"/>
      <c r="D617" s="25"/>
      <c r="E617" s="25"/>
      <c r="F617" s="25"/>
      <c r="G617" s="25"/>
      <c r="H617" s="52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24"/>
      <c r="B618" s="4"/>
      <c r="C618" s="52"/>
      <c r="D618" s="25"/>
      <c r="E618" s="25"/>
      <c r="F618" s="25"/>
      <c r="G618" s="25"/>
      <c r="H618" s="52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24"/>
      <c r="B619" s="4"/>
      <c r="C619" s="52"/>
      <c r="D619" s="25"/>
      <c r="E619" s="25"/>
      <c r="F619" s="25"/>
      <c r="G619" s="25"/>
      <c r="H619" s="52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24"/>
      <c r="B620" s="4"/>
      <c r="C620" s="52"/>
      <c r="D620" s="25"/>
      <c r="E620" s="25"/>
      <c r="F620" s="25"/>
      <c r="G620" s="25"/>
      <c r="H620" s="52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24"/>
      <c r="B621" s="4"/>
      <c r="C621" s="52"/>
      <c r="D621" s="25"/>
      <c r="E621" s="25"/>
      <c r="F621" s="25"/>
      <c r="G621" s="25"/>
      <c r="H621" s="52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24"/>
      <c r="B622" s="4"/>
      <c r="C622" s="52"/>
      <c r="D622" s="25"/>
      <c r="E622" s="25"/>
      <c r="F622" s="25"/>
      <c r="G622" s="25"/>
      <c r="H622" s="52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24"/>
      <c r="B623" s="4"/>
      <c r="C623" s="52"/>
      <c r="D623" s="25"/>
      <c r="E623" s="25"/>
      <c r="F623" s="25"/>
      <c r="G623" s="25"/>
      <c r="H623" s="52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24"/>
      <c r="B624" s="4"/>
      <c r="C624" s="52"/>
      <c r="D624" s="25"/>
      <c r="E624" s="25"/>
      <c r="F624" s="25"/>
      <c r="G624" s="25"/>
      <c r="H624" s="52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24"/>
      <c r="B625" s="4"/>
      <c r="C625" s="52"/>
      <c r="D625" s="25"/>
      <c r="E625" s="25"/>
      <c r="F625" s="25"/>
      <c r="G625" s="25"/>
      <c r="H625" s="52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24"/>
      <c r="B626" s="4"/>
      <c r="C626" s="52"/>
      <c r="D626" s="25"/>
      <c r="E626" s="25"/>
      <c r="F626" s="25"/>
      <c r="G626" s="25"/>
      <c r="H626" s="52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24"/>
      <c r="B627" s="4"/>
      <c r="C627" s="52"/>
      <c r="D627" s="25"/>
      <c r="E627" s="25"/>
      <c r="F627" s="25"/>
      <c r="G627" s="25"/>
      <c r="H627" s="52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24"/>
      <c r="B628" s="4"/>
      <c r="C628" s="52"/>
      <c r="D628" s="25"/>
      <c r="E628" s="25"/>
      <c r="F628" s="25"/>
      <c r="G628" s="25"/>
      <c r="H628" s="52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24"/>
      <c r="B629" s="4"/>
      <c r="C629" s="52"/>
      <c r="D629" s="25"/>
      <c r="E629" s="25"/>
      <c r="F629" s="25"/>
      <c r="G629" s="25"/>
      <c r="H629" s="52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24"/>
      <c r="B630" s="4"/>
      <c r="C630" s="52"/>
      <c r="D630" s="25"/>
      <c r="E630" s="25"/>
      <c r="F630" s="25"/>
      <c r="G630" s="25"/>
      <c r="H630" s="52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24"/>
      <c r="B631" s="4"/>
      <c r="C631" s="52"/>
      <c r="D631" s="25"/>
      <c r="E631" s="25"/>
      <c r="F631" s="25"/>
      <c r="G631" s="25"/>
      <c r="H631" s="52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24"/>
      <c r="B632" s="4"/>
      <c r="C632" s="52"/>
      <c r="D632" s="25"/>
      <c r="E632" s="25"/>
      <c r="F632" s="25"/>
      <c r="G632" s="25"/>
      <c r="H632" s="52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24"/>
      <c r="B633" s="4"/>
      <c r="C633" s="52"/>
      <c r="D633" s="25"/>
      <c r="E633" s="25"/>
      <c r="F633" s="25"/>
      <c r="G633" s="25"/>
      <c r="H633" s="52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24"/>
      <c r="B634" s="4"/>
      <c r="C634" s="52"/>
      <c r="D634" s="25"/>
      <c r="E634" s="25"/>
      <c r="F634" s="25"/>
      <c r="G634" s="25"/>
      <c r="H634" s="52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24"/>
      <c r="B635" s="4"/>
      <c r="C635" s="52"/>
      <c r="D635" s="25"/>
      <c r="E635" s="25"/>
      <c r="F635" s="25"/>
      <c r="G635" s="25"/>
      <c r="H635" s="52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24"/>
      <c r="B636" s="4"/>
      <c r="C636" s="52"/>
      <c r="D636" s="25"/>
      <c r="E636" s="25"/>
      <c r="F636" s="25"/>
      <c r="G636" s="25"/>
      <c r="H636" s="52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24"/>
      <c r="B637" s="4"/>
      <c r="C637" s="52"/>
      <c r="D637" s="25"/>
      <c r="E637" s="25"/>
      <c r="F637" s="25"/>
      <c r="G637" s="25"/>
      <c r="H637" s="52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24"/>
      <c r="B638" s="4"/>
      <c r="C638" s="52"/>
      <c r="D638" s="25"/>
      <c r="E638" s="25"/>
      <c r="F638" s="25"/>
      <c r="G638" s="25"/>
      <c r="H638" s="52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24"/>
      <c r="B639" s="4"/>
      <c r="C639" s="52"/>
      <c r="D639" s="25"/>
      <c r="E639" s="25"/>
      <c r="F639" s="25"/>
      <c r="G639" s="25"/>
      <c r="H639" s="52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24"/>
      <c r="B640" s="4"/>
      <c r="C640" s="52"/>
      <c r="D640" s="25"/>
      <c r="E640" s="25"/>
      <c r="F640" s="25"/>
      <c r="G640" s="25"/>
      <c r="H640" s="52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24"/>
      <c r="B641" s="4"/>
      <c r="C641" s="52"/>
      <c r="D641" s="25"/>
      <c r="E641" s="25"/>
      <c r="F641" s="25"/>
      <c r="G641" s="25"/>
      <c r="H641" s="52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24"/>
      <c r="B642" s="4"/>
      <c r="C642" s="52"/>
      <c r="D642" s="25"/>
      <c r="E642" s="25"/>
      <c r="F642" s="25"/>
      <c r="G642" s="25"/>
      <c r="H642" s="52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24"/>
      <c r="B643" s="4"/>
      <c r="C643" s="52"/>
      <c r="D643" s="25"/>
      <c r="E643" s="25"/>
      <c r="F643" s="25"/>
      <c r="G643" s="25"/>
      <c r="H643" s="52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24"/>
      <c r="B644" s="4"/>
      <c r="C644" s="52"/>
      <c r="D644" s="25"/>
      <c r="E644" s="25"/>
      <c r="F644" s="25"/>
      <c r="G644" s="25"/>
      <c r="H644" s="52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24"/>
      <c r="B645" s="4"/>
      <c r="C645" s="52"/>
      <c r="D645" s="25"/>
      <c r="E645" s="25"/>
      <c r="F645" s="25"/>
      <c r="G645" s="25"/>
      <c r="H645" s="52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24"/>
      <c r="B646" s="4"/>
      <c r="C646" s="52"/>
      <c r="D646" s="25"/>
      <c r="E646" s="25"/>
      <c r="F646" s="25"/>
      <c r="G646" s="25"/>
      <c r="H646" s="52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24"/>
      <c r="B647" s="4"/>
      <c r="C647" s="52"/>
      <c r="D647" s="25"/>
      <c r="E647" s="25"/>
      <c r="F647" s="25"/>
      <c r="G647" s="25"/>
      <c r="H647" s="52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24"/>
      <c r="B648" s="4"/>
      <c r="C648" s="52"/>
      <c r="D648" s="25"/>
      <c r="E648" s="25"/>
      <c r="F648" s="25"/>
      <c r="G648" s="25"/>
      <c r="H648" s="52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24"/>
      <c r="B649" s="4"/>
      <c r="C649" s="52"/>
      <c r="D649" s="25"/>
      <c r="E649" s="25"/>
      <c r="F649" s="25"/>
      <c r="G649" s="25"/>
      <c r="H649" s="52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24"/>
      <c r="B650" s="4"/>
      <c r="C650" s="52"/>
      <c r="D650" s="25"/>
      <c r="E650" s="25"/>
      <c r="F650" s="25"/>
      <c r="G650" s="25"/>
      <c r="H650" s="52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24"/>
      <c r="B651" s="4"/>
      <c r="C651" s="52"/>
      <c r="D651" s="25"/>
      <c r="E651" s="25"/>
      <c r="F651" s="25"/>
      <c r="G651" s="25"/>
      <c r="H651" s="52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24"/>
      <c r="B652" s="4"/>
      <c r="C652" s="52"/>
      <c r="D652" s="25"/>
      <c r="E652" s="25"/>
      <c r="F652" s="25"/>
      <c r="G652" s="25"/>
      <c r="H652" s="52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24"/>
      <c r="B653" s="4"/>
      <c r="C653" s="52"/>
      <c r="D653" s="25"/>
      <c r="E653" s="25"/>
      <c r="F653" s="25"/>
      <c r="G653" s="25"/>
      <c r="H653" s="52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24"/>
      <c r="B654" s="4"/>
      <c r="C654" s="52"/>
      <c r="D654" s="25"/>
      <c r="E654" s="25"/>
      <c r="F654" s="25"/>
      <c r="G654" s="25"/>
      <c r="H654" s="52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24"/>
      <c r="B655" s="4"/>
      <c r="C655" s="52"/>
      <c r="D655" s="25"/>
      <c r="E655" s="25"/>
      <c r="F655" s="25"/>
      <c r="G655" s="25"/>
      <c r="H655" s="52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24"/>
      <c r="B656" s="4"/>
      <c r="C656" s="52"/>
      <c r="D656" s="25"/>
      <c r="E656" s="25"/>
      <c r="F656" s="25"/>
      <c r="G656" s="25"/>
      <c r="H656" s="52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24"/>
      <c r="B657" s="4"/>
      <c r="C657" s="52"/>
      <c r="D657" s="25"/>
      <c r="E657" s="25"/>
      <c r="F657" s="25"/>
      <c r="G657" s="25"/>
      <c r="H657" s="52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24"/>
      <c r="B658" s="4"/>
      <c r="C658" s="52"/>
      <c r="D658" s="25"/>
      <c r="E658" s="25"/>
      <c r="F658" s="25"/>
      <c r="G658" s="25"/>
      <c r="H658" s="52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24"/>
      <c r="B659" s="4"/>
      <c r="C659" s="52"/>
      <c r="D659" s="25"/>
      <c r="E659" s="25"/>
      <c r="F659" s="25"/>
      <c r="G659" s="25"/>
      <c r="H659" s="52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24"/>
      <c r="B660" s="4"/>
      <c r="C660" s="52"/>
      <c r="D660" s="25"/>
      <c r="E660" s="25"/>
      <c r="F660" s="25"/>
      <c r="G660" s="25"/>
      <c r="H660" s="52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24"/>
      <c r="B661" s="4"/>
      <c r="C661" s="52"/>
      <c r="D661" s="25"/>
      <c r="E661" s="25"/>
      <c r="F661" s="25"/>
      <c r="G661" s="25"/>
      <c r="H661" s="52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24"/>
      <c r="B662" s="4"/>
      <c r="C662" s="52"/>
      <c r="D662" s="25"/>
      <c r="E662" s="25"/>
      <c r="F662" s="25"/>
      <c r="G662" s="25"/>
      <c r="H662" s="52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24"/>
      <c r="B663" s="4"/>
      <c r="C663" s="52"/>
      <c r="D663" s="25"/>
      <c r="E663" s="25"/>
      <c r="F663" s="25"/>
      <c r="G663" s="25"/>
      <c r="H663" s="52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24"/>
      <c r="B664" s="4"/>
      <c r="C664" s="52"/>
      <c r="D664" s="25"/>
      <c r="E664" s="25"/>
      <c r="F664" s="25"/>
      <c r="G664" s="25"/>
      <c r="H664" s="52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24"/>
      <c r="B665" s="4"/>
      <c r="C665" s="52"/>
      <c r="D665" s="25"/>
      <c r="E665" s="25"/>
      <c r="F665" s="25"/>
      <c r="G665" s="25"/>
      <c r="H665" s="52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24"/>
      <c r="B666" s="4"/>
      <c r="C666" s="52"/>
      <c r="D666" s="25"/>
      <c r="E666" s="25"/>
      <c r="F666" s="25"/>
      <c r="G666" s="25"/>
      <c r="H666" s="52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24"/>
      <c r="B667" s="4"/>
      <c r="C667" s="52"/>
      <c r="D667" s="25"/>
      <c r="E667" s="25"/>
      <c r="F667" s="25"/>
      <c r="G667" s="25"/>
      <c r="H667" s="52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24"/>
      <c r="B668" s="4"/>
      <c r="C668" s="52"/>
      <c r="D668" s="25"/>
      <c r="E668" s="25"/>
      <c r="F668" s="25"/>
      <c r="G668" s="25"/>
      <c r="H668" s="52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24"/>
      <c r="B669" s="4"/>
      <c r="C669" s="52"/>
      <c r="D669" s="25"/>
      <c r="E669" s="25"/>
      <c r="F669" s="25"/>
      <c r="G669" s="25"/>
      <c r="H669" s="52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24"/>
      <c r="B670" s="4"/>
      <c r="C670" s="52"/>
      <c r="D670" s="25"/>
      <c r="E670" s="25"/>
      <c r="F670" s="25"/>
      <c r="G670" s="25"/>
      <c r="H670" s="52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24"/>
      <c r="B671" s="4"/>
      <c r="C671" s="52"/>
      <c r="D671" s="25"/>
      <c r="E671" s="25"/>
      <c r="F671" s="25"/>
      <c r="G671" s="25"/>
      <c r="H671" s="52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24"/>
      <c r="B672" s="4"/>
      <c r="C672" s="52"/>
      <c r="D672" s="25"/>
      <c r="E672" s="25"/>
      <c r="F672" s="25"/>
      <c r="G672" s="25"/>
      <c r="H672" s="52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24"/>
      <c r="B673" s="4"/>
      <c r="C673" s="52"/>
      <c r="D673" s="25"/>
      <c r="E673" s="25"/>
      <c r="F673" s="25"/>
      <c r="G673" s="25"/>
      <c r="H673" s="52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24"/>
      <c r="B674" s="4"/>
      <c r="C674" s="52"/>
      <c r="D674" s="25"/>
      <c r="E674" s="25"/>
      <c r="F674" s="25"/>
      <c r="G674" s="25"/>
      <c r="H674" s="52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24"/>
      <c r="B675" s="4"/>
      <c r="C675" s="52"/>
      <c r="D675" s="25"/>
      <c r="E675" s="25"/>
      <c r="F675" s="25"/>
      <c r="G675" s="25"/>
      <c r="H675" s="52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24"/>
      <c r="B676" s="4"/>
      <c r="C676" s="52"/>
      <c r="D676" s="25"/>
      <c r="E676" s="25"/>
      <c r="F676" s="25"/>
      <c r="G676" s="25"/>
      <c r="H676" s="52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24"/>
      <c r="B677" s="4"/>
      <c r="C677" s="52"/>
      <c r="D677" s="25"/>
      <c r="E677" s="25"/>
      <c r="F677" s="25"/>
      <c r="G677" s="25"/>
      <c r="H677" s="52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24"/>
      <c r="B678" s="4"/>
      <c r="C678" s="52"/>
      <c r="D678" s="25"/>
      <c r="E678" s="25"/>
      <c r="F678" s="25"/>
      <c r="G678" s="25"/>
      <c r="H678" s="52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24"/>
      <c r="B679" s="4"/>
      <c r="C679" s="52"/>
      <c r="D679" s="25"/>
      <c r="E679" s="25"/>
      <c r="F679" s="25"/>
      <c r="G679" s="25"/>
      <c r="H679" s="52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24"/>
      <c r="B680" s="4"/>
      <c r="C680" s="52"/>
      <c r="D680" s="25"/>
      <c r="E680" s="25"/>
      <c r="F680" s="25"/>
      <c r="G680" s="25"/>
      <c r="H680" s="52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24"/>
      <c r="B681" s="4"/>
      <c r="C681" s="52"/>
      <c r="D681" s="25"/>
      <c r="E681" s="25"/>
      <c r="F681" s="25"/>
      <c r="G681" s="25"/>
      <c r="H681" s="52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24"/>
      <c r="B682" s="4"/>
      <c r="C682" s="52"/>
      <c r="D682" s="25"/>
      <c r="E682" s="25"/>
      <c r="F682" s="25"/>
      <c r="G682" s="25"/>
      <c r="H682" s="52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24"/>
      <c r="B683" s="4"/>
      <c r="C683" s="52"/>
      <c r="D683" s="25"/>
      <c r="E683" s="25"/>
      <c r="F683" s="25"/>
      <c r="G683" s="25"/>
      <c r="H683" s="52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24"/>
      <c r="B684" s="4"/>
      <c r="C684" s="52"/>
      <c r="D684" s="25"/>
      <c r="E684" s="25"/>
      <c r="F684" s="25"/>
      <c r="G684" s="25"/>
      <c r="H684" s="52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24"/>
      <c r="B685" s="4"/>
      <c r="C685" s="52"/>
      <c r="D685" s="25"/>
      <c r="E685" s="25"/>
      <c r="F685" s="25"/>
      <c r="G685" s="25"/>
      <c r="H685" s="52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24"/>
      <c r="B686" s="4"/>
      <c r="C686" s="52"/>
      <c r="D686" s="25"/>
      <c r="E686" s="25"/>
      <c r="F686" s="25"/>
      <c r="G686" s="25"/>
      <c r="H686" s="52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24"/>
      <c r="B687" s="4"/>
      <c r="C687" s="52"/>
      <c r="D687" s="25"/>
      <c r="E687" s="25"/>
      <c r="F687" s="25"/>
      <c r="G687" s="25"/>
      <c r="H687" s="52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24"/>
      <c r="B688" s="4"/>
      <c r="C688" s="52"/>
      <c r="D688" s="25"/>
      <c r="E688" s="25"/>
      <c r="F688" s="25"/>
      <c r="G688" s="25"/>
      <c r="H688" s="52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24"/>
      <c r="B689" s="4"/>
      <c r="C689" s="52"/>
      <c r="D689" s="25"/>
      <c r="E689" s="25"/>
      <c r="F689" s="25"/>
      <c r="G689" s="25"/>
      <c r="H689" s="52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24"/>
      <c r="B690" s="4"/>
      <c r="C690" s="52"/>
      <c r="D690" s="25"/>
      <c r="E690" s="25"/>
      <c r="F690" s="25"/>
      <c r="G690" s="25"/>
      <c r="H690" s="52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24"/>
      <c r="B691" s="4"/>
      <c r="C691" s="52"/>
      <c r="D691" s="25"/>
      <c r="E691" s="25"/>
      <c r="F691" s="25"/>
      <c r="G691" s="25"/>
      <c r="H691" s="52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24"/>
      <c r="B692" s="4"/>
      <c r="C692" s="52"/>
      <c r="D692" s="25"/>
      <c r="E692" s="25"/>
      <c r="F692" s="25"/>
      <c r="G692" s="25"/>
      <c r="H692" s="52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24"/>
      <c r="B693" s="4"/>
      <c r="C693" s="52"/>
      <c r="D693" s="25"/>
      <c r="E693" s="25"/>
      <c r="F693" s="25"/>
      <c r="G693" s="25"/>
      <c r="H693" s="52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24"/>
      <c r="B694" s="4"/>
      <c r="C694" s="52"/>
      <c r="D694" s="25"/>
      <c r="E694" s="25"/>
      <c r="F694" s="25"/>
      <c r="G694" s="25"/>
      <c r="H694" s="52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24"/>
      <c r="B695" s="4"/>
      <c r="C695" s="52"/>
      <c r="D695" s="25"/>
      <c r="E695" s="25"/>
      <c r="F695" s="25"/>
      <c r="G695" s="25"/>
      <c r="H695" s="52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24"/>
      <c r="B696" s="4"/>
      <c r="C696" s="52"/>
      <c r="D696" s="25"/>
      <c r="E696" s="25"/>
      <c r="F696" s="25"/>
      <c r="G696" s="25"/>
      <c r="H696" s="52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24"/>
      <c r="B697" s="4"/>
      <c r="C697" s="52"/>
      <c r="D697" s="25"/>
      <c r="E697" s="25"/>
      <c r="F697" s="25"/>
      <c r="G697" s="25"/>
      <c r="H697" s="52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24"/>
      <c r="B698" s="4"/>
      <c r="C698" s="52"/>
      <c r="D698" s="25"/>
      <c r="E698" s="25"/>
      <c r="F698" s="25"/>
      <c r="G698" s="25"/>
      <c r="H698" s="52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24"/>
      <c r="B699" s="4"/>
      <c r="C699" s="52"/>
      <c r="D699" s="25"/>
      <c r="E699" s="25"/>
      <c r="F699" s="25"/>
      <c r="G699" s="25"/>
      <c r="H699" s="52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24"/>
      <c r="B700" s="4"/>
      <c r="C700" s="52"/>
      <c r="D700" s="25"/>
      <c r="E700" s="25"/>
      <c r="F700" s="25"/>
      <c r="G700" s="25"/>
      <c r="H700" s="52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24"/>
      <c r="B701" s="4"/>
      <c r="C701" s="52"/>
      <c r="D701" s="25"/>
      <c r="E701" s="25"/>
      <c r="F701" s="25"/>
      <c r="G701" s="25"/>
      <c r="H701" s="52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24"/>
      <c r="B702" s="4"/>
      <c r="C702" s="52"/>
      <c r="D702" s="25"/>
      <c r="E702" s="25"/>
      <c r="F702" s="25"/>
      <c r="G702" s="25"/>
      <c r="H702" s="52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24"/>
      <c r="B703" s="4"/>
      <c r="C703" s="52"/>
      <c r="D703" s="25"/>
      <c r="E703" s="25"/>
      <c r="F703" s="25"/>
      <c r="G703" s="25"/>
      <c r="H703" s="52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24"/>
      <c r="B704" s="4"/>
      <c r="C704" s="52"/>
      <c r="D704" s="25"/>
      <c r="E704" s="25"/>
      <c r="F704" s="25"/>
      <c r="G704" s="25"/>
      <c r="H704" s="52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24"/>
      <c r="B705" s="4"/>
      <c r="C705" s="52"/>
      <c r="D705" s="25"/>
      <c r="E705" s="25"/>
      <c r="F705" s="25"/>
      <c r="G705" s="25"/>
      <c r="H705" s="52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24"/>
      <c r="B706" s="4"/>
      <c r="C706" s="52"/>
      <c r="D706" s="25"/>
      <c r="E706" s="25"/>
      <c r="F706" s="25"/>
      <c r="G706" s="25"/>
      <c r="H706" s="52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24"/>
      <c r="B707" s="4"/>
      <c r="C707" s="52"/>
      <c r="D707" s="25"/>
      <c r="E707" s="25"/>
      <c r="F707" s="25"/>
      <c r="G707" s="25"/>
      <c r="H707" s="52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24"/>
      <c r="B708" s="4"/>
      <c r="C708" s="52"/>
      <c r="D708" s="25"/>
      <c r="E708" s="25"/>
      <c r="F708" s="25"/>
      <c r="G708" s="25"/>
      <c r="H708" s="52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24"/>
      <c r="B709" s="4"/>
      <c r="C709" s="52"/>
      <c r="D709" s="25"/>
      <c r="E709" s="25"/>
      <c r="F709" s="25"/>
      <c r="G709" s="25"/>
      <c r="H709" s="52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24"/>
      <c r="B710" s="4"/>
      <c r="C710" s="52"/>
      <c r="D710" s="25"/>
      <c r="E710" s="25"/>
      <c r="F710" s="25"/>
      <c r="G710" s="25"/>
      <c r="H710" s="52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24"/>
      <c r="B711" s="4"/>
      <c r="C711" s="52"/>
      <c r="D711" s="25"/>
      <c r="E711" s="25"/>
      <c r="F711" s="25"/>
      <c r="G711" s="25"/>
      <c r="H711" s="52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24"/>
      <c r="B712" s="4"/>
      <c r="C712" s="52"/>
      <c r="D712" s="25"/>
      <c r="E712" s="25"/>
      <c r="F712" s="25"/>
      <c r="G712" s="25"/>
      <c r="H712" s="52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24"/>
      <c r="B713" s="4"/>
      <c r="C713" s="52"/>
      <c r="D713" s="25"/>
      <c r="E713" s="25"/>
      <c r="F713" s="25"/>
      <c r="G713" s="25"/>
      <c r="H713" s="52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24"/>
      <c r="B714" s="4"/>
      <c r="C714" s="52"/>
      <c r="D714" s="25"/>
      <c r="E714" s="25"/>
      <c r="F714" s="25"/>
      <c r="G714" s="25"/>
      <c r="H714" s="52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24"/>
      <c r="B715" s="4"/>
      <c r="C715" s="52"/>
      <c r="D715" s="25"/>
      <c r="E715" s="25"/>
      <c r="F715" s="25"/>
      <c r="G715" s="25"/>
      <c r="H715" s="52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24"/>
      <c r="B716" s="4"/>
      <c r="C716" s="52"/>
      <c r="D716" s="25"/>
      <c r="E716" s="25"/>
      <c r="F716" s="25"/>
      <c r="G716" s="25"/>
      <c r="H716" s="52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24"/>
      <c r="B717" s="4"/>
      <c r="C717" s="52"/>
      <c r="D717" s="25"/>
      <c r="E717" s="25"/>
      <c r="F717" s="25"/>
      <c r="G717" s="25"/>
      <c r="H717" s="52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24"/>
      <c r="B718" s="4"/>
      <c r="C718" s="52"/>
      <c r="D718" s="25"/>
      <c r="E718" s="25"/>
      <c r="F718" s="25"/>
      <c r="G718" s="25"/>
      <c r="H718" s="52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24"/>
      <c r="B719" s="4"/>
      <c r="C719" s="52"/>
      <c r="D719" s="25"/>
      <c r="E719" s="25"/>
      <c r="F719" s="25"/>
      <c r="G719" s="25"/>
      <c r="H719" s="52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24"/>
      <c r="B720" s="4"/>
      <c r="C720" s="52"/>
      <c r="D720" s="25"/>
      <c r="E720" s="25"/>
      <c r="F720" s="25"/>
      <c r="G720" s="25"/>
      <c r="H720" s="52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24"/>
      <c r="B721" s="4"/>
      <c r="C721" s="52"/>
      <c r="D721" s="25"/>
      <c r="E721" s="25"/>
      <c r="F721" s="25"/>
      <c r="G721" s="25"/>
      <c r="H721" s="52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24"/>
      <c r="B722" s="4"/>
      <c r="C722" s="52"/>
      <c r="D722" s="25"/>
      <c r="E722" s="25"/>
      <c r="F722" s="25"/>
      <c r="G722" s="25"/>
      <c r="H722" s="52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24"/>
      <c r="B723" s="4"/>
      <c r="C723" s="52"/>
      <c r="D723" s="25"/>
      <c r="E723" s="25"/>
      <c r="F723" s="25"/>
      <c r="G723" s="25"/>
      <c r="H723" s="52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24"/>
      <c r="B724" s="4"/>
      <c r="C724" s="52"/>
      <c r="D724" s="25"/>
      <c r="E724" s="25"/>
      <c r="F724" s="25"/>
      <c r="G724" s="25"/>
      <c r="H724" s="52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24"/>
      <c r="B725" s="4"/>
      <c r="C725" s="52"/>
      <c r="D725" s="25"/>
      <c r="E725" s="25"/>
      <c r="F725" s="25"/>
      <c r="G725" s="25"/>
      <c r="H725" s="52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24"/>
      <c r="B726" s="4"/>
      <c r="C726" s="52"/>
      <c r="D726" s="25"/>
      <c r="E726" s="25"/>
      <c r="F726" s="25"/>
      <c r="G726" s="25"/>
      <c r="H726" s="52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24"/>
      <c r="B727" s="4"/>
      <c r="C727" s="52"/>
      <c r="D727" s="25"/>
      <c r="E727" s="25"/>
      <c r="F727" s="25"/>
      <c r="G727" s="25"/>
      <c r="H727" s="52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24"/>
      <c r="B728" s="4"/>
      <c r="C728" s="52"/>
      <c r="D728" s="25"/>
      <c r="E728" s="25"/>
      <c r="F728" s="25"/>
      <c r="G728" s="25"/>
      <c r="H728" s="52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24"/>
      <c r="B729" s="4"/>
      <c r="C729" s="52"/>
      <c r="D729" s="25"/>
      <c r="E729" s="25"/>
      <c r="F729" s="25"/>
      <c r="G729" s="25"/>
      <c r="H729" s="52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24"/>
      <c r="B730" s="4"/>
      <c r="C730" s="52"/>
      <c r="D730" s="25"/>
      <c r="E730" s="25"/>
      <c r="F730" s="25"/>
      <c r="G730" s="25"/>
      <c r="H730" s="52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24"/>
      <c r="B731" s="4"/>
      <c r="C731" s="52"/>
      <c r="D731" s="25"/>
      <c r="E731" s="25"/>
      <c r="F731" s="25"/>
      <c r="G731" s="25"/>
      <c r="H731" s="52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24"/>
      <c r="B732" s="4"/>
      <c r="C732" s="52"/>
      <c r="D732" s="25"/>
      <c r="E732" s="25"/>
      <c r="F732" s="25"/>
      <c r="G732" s="25"/>
      <c r="H732" s="52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24"/>
      <c r="B733" s="4"/>
      <c r="C733" s="52"/>
      <c r="D733" s="25"/>
      <c r="E733" s="25"/>
      <c r="F733" s="25"/>
      <c r="G733" s="25"/>
      <c r="H733" s="52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24"/>
      <c r="B734" s="4"/>
      <c r="C734" s="52"/>
      <c r="D734" s="25"/>
      <c r="E734" s="25"/>
      <c r="F734" s="25"/>
      <c r="G734" s="25"/>
      <c r="H734" s="52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24"/>
      <c r="B735" s="4"/>
      <c r="C735" s="52"/>
      <c r="D735" s="25"/>
      <c r="E735" s="25"/>
      <c r="F735" s="25"/>
      <c r="G735" s="25"/>
      <c r="H735" s="52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24"/>
      <c r="B736" s="4"/>
      <c r="C736" s="52"/>
      <c r="D736" s="25"/>
      <c r="E736" s="25"/>
      <c r="F736" s="25"/>
      <c r="G736" s="25"/>
      <c r="H736" s="52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24"/>
      <c r="B737" s="4"/>
      <c r="C737" s="52"/>
      <c r="D737" s="25"/>
      <c r="E737" s="25"/>
      <c r="F737" s="25"/>
      <c r="G737" s="25"/>
      <c r="H737" s="52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24"/>
      <c r="B738" s="4"/>
      <c r="C738" s="52"/>
      <c r="D738" s="25"/>
      <c r="E738" s="25"/>
      <c r="F738" s="25"/>
      <c r="G738" s="25"/>
      <c r="H738" s="52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24"/>
      <c r="B739" s="4"/>
      <c r="C739" s="52"/>
      <c r="D739" s="25"/>
      <c r="E739" s="25"/>
      <c r="F739" s="25"/>
      <c r="G739" s="25"/>
      <c r="H739" s="52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24"/>
      <c r="B740" s="4"/>
      <c r="C740" s="52"/>
      <c r="D740" s="25"/>
      <c r="E740" s="25"/>
      <c r="F740" s="25"/>
      <c r="G740" s="25"/>
      <c r="H740" s="52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24"/>
      <c r="B741" s="4"/>
      <c r="C741" s="52"/>
      <c r="D741" s="25"/>
      <c r="E741" s="25"/>
      <c r="F741" s="25"/>
      <c r="G741" s="25"/>
      <c r="H741" s="52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24"/>
      <c r="B742" s="4"/>
      <c r="C742" s="52"/>
      <c r="D742" s="25"/>
      <c r="E742" s="25"/>
      <c r="F742" s="25"/>
      <c r="G742" s="25"/>
      <c r="H742" s="52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24"/>
      <c r="B743" s="4"/>
      <c r="C743" s="52"/>
      <c r="D743" s="25"/>
      <c r="E743" s="25"/>
      <c r="F743" s="25"/>
      <c r="G743" s="25"/>
      <c r="H743" s="52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24"/>
      <c r="B744" s="4"/>
      <c r="C744" s="52"/>
      <c r="D744" s="25"/>
      <c r="E744" s="25"/>
      <c r="F744" s="25"/>
      <c r="G744" s="25"/>
      <c r="H744" s="52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24"/>
      <c r="B745" s="4"/>
      <c r="C745" s="52"/>
      <c r="D745" s="25"/>
      <c r="E745" s="25"/>
      <c r="F745" s="25"/>
      <c r="G745" s="25"/>
      <c r="H745" s="52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24"/>
      <c r="B746" s="4"/>
      <c r="C746" s="52"/>
      <c r="D746" s="25"/>
      <c r="E746" s="25"/>
      <c r="F746" s="25"/>
      <c r="G746" s="25"/>
      <c r="H746" s="52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24"/>
      <c r="B747" s="4"/>
      <c r="C747" s="52"/>
      <c r="D747" s="25"/>
      <c r="E747" s="25"/>
      <c r="F747" s="25"/>
      <c r="G747" s="25"/>
      <c r="H747" s="52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24"/>
      <c r="B748" s="4"/>
      <c r="C748" s="52"/>
      <c r="D748" s="25"/>
      <c r="E748" s="25"/>
      <c r="F748" s="25"/>
      <c r="G748" s="25"/>
      <c r="H748" s="52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24"/>
      <c r="B749" s="4"/>
      <c r="C749" s="52"/>
      <c r="D749" s="25"/>
      <c r="E749" s="25"/>
      <c r="F749" s="25"/>
      <c r="G749" s="25"/>
      <c r="H749" s="52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24"/>
      <c r="B750" s="4"/>
      <c r="C750" s="52"/>
      <c r="D750" s="25"/>
      <c r="E750" s="25"/>
      <c r="F750" s="25"/>
      <c r="G750" s="25"/>
      <c r="H750" s="52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24"/>
      <c r="B751" s="4"/>
      <c r="C751" s="52"/>
      <c r="D751" s="25"/>
      <c r="E751" s="25"/>
      <c r="F751" s="25"/>
      <c r="G751" s="25"/>
      <c r="H751" s="52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24"/>
      <c r="B752" s="4"/>
      <c r="C752" s="52"/>
      <c r="D752" s="25"/>
      <c r="E752" s="25"/>
      <c r="F752" s="25"/>
      <c r="G752" s="25"/>
      <c r="H752" s="52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24"/>
      <c r="B753" s="4"/>
      <c r="C753" s="52"/>
      <c r="D753" s="25"/>
      <c r="E753" s="25"/>
      <c r="F753" s="25"/>
      <c r="G753" s="25"/>
      <c r="H753" s="52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24"/>
      <c r="B754" s="4"/>
      <c r="C754" s="52"/>
      <c r="D754" s="25"/>
      <c r="E754" s="25"/>
      <c r="F754" s="25"/>
      <c r="G754" s="25"/>
      <c r="H754" s="52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24"/>
      <c r="B755" s="4"/>
      <c r="C755" s="52"/>
      <c r="D755" s="25"/>
      <c r="E755" s="25"/>
      <c r="F755" s="25"/>
      <c r="G755" s="25"/>
      <c r="H755" s="52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24"/>
      <c r="B756" s="4"/>
      <c r="C756" s="52"/>
      <c r="D756" s="25"/>
      <c r="E756" s="25"/>
      <c r="F756" s="25"/>
      <c r="G756" s="25"/>
      <c r="H756" s="52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24"/>
      <c r="B757" s="4"/>
      <c r="C757" s="52"/>
      <c r="D757" s="25"/>
      <c r="E757" s="25"/>
      <c r="F757" s="25"/>
      <c r="G757" s="25"/>
      <c r="H757" s="52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24"/>
      <c r="B758" s="4"/>
      <c r="C758" s="52"/>
      <c r="D758" s="25"/>
      <c r="E758" s="25"/>
      <c r="F758" s="25"/>
      <c r="G758" s="25"/>
      <c r="H758" s="52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24"/>
      <c r="B759" s="4"/>
      <c r="C759" s="52"/>
      <c r="D759" s="25"/>
      <c r="E759" s="25"/>
      <c r="F759" s="25"/>
      <c r="G759" s="25"/>
      <c r="H759" s="52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24"/>
      <c r="B760" s="4"/>
      <c r="C760" s="52"/>
      <c r="D760" s="25"/>
      <c r="E760" s="25"/>
      <c r="F760" s="25"/>
      <c r="G760" s="25"/>
      <c r="H760" s="52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24"/>
      <c r="B761" s="4"/>
      <c r="C761" s="52"/>
      <c r="D761" s="25"/>
      <c r="E761" s="25"/>
      <c r="F761" s="25"/>
      <c r="G761" s="25"/>
      <c r="H761" s="52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24"/>
      <c r="B762" s="4"/>
      <c r="C762" s="52"/>
      <c r="D762" s="25"/>
      <c r="E762" s="25"/>
      <c r="F762" s="25"/>
      <c r="G762" s="25"/>
      <c r="H762" s="52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24"/>
      <c r="B763" s="4"/>
      <c r="C763" s="52"/>
      <c r="D763" s="25"/>
      <c r="E763" s="25"/>
      <c r="F763" s="25"/>
      <c r="G763" s="25"/>
      <c r="H763" s="52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24"/>
      <c r="B764" s="4"/>
      <c r="C764" s="52"/>
      <c r="D764" s="25"/>
      <c r="E764" s="25"/>
      <c r="F764" s="25"/>
      <c r="G764" s="25"/>
      <c r="H764" s="52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24"/>
      <c r="B765" s="4"/>
      <c r="C765" s="52"/>
      <c r="D765" s="25"/>
      <c r="E765" s="25"/>
      <c r="F765" s="25"/>
      <c r="G765" s="25"/>
      <c r="H765" s="52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24"/>
      <c r="B766" s="4"/>
      <c r="C766" s="52"/>
      <c r="D766" s="25"/>
      <c r="E766" s="25"/>
      <c r="F766" s="25"/>
      <c r="G766" s="25"/>
      <c r="H766" s="52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24"/>
      <c r="B767" s="4"/>
      <c r="C767" s="52"/>
      <c r="D767" s="25"/>
      <c r="E767" s="25"/>
      <c r="F767" s="25"/>
      <c r="G767" s="25"/>
      <c r="H767" s="52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24"/>
      <c r="B768" s="4"/>
      <c r="C768" s="52"/>
      <c r="D768" s="25"/>
      <c r="E768" s="25"/>
      <c r="F768" s="25"/>
      <c r="G768" s="25"/>
      <c r="H768" s="52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24"/>
      <c r="B769" s="4"/>
      <c r="C769" s="52"/>
      <c r="D769" s="25"/>
      <c r="E769" s="25"/>
      <c r="F769" s="25"/>
      <c r="G769" s="25"/>
      <c r="H769" s="52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24"/>
      <c r="B770" s="4"/>
      <c r="C770" s="52"/>
      <c r="D770" s="25"/>
      <c r="E770" s="25"/>
      <c r="F770" s="25"/>
      <c r="G770" s="25"/>
      <c r="H770" s="52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24"/>
      <c r="B771" s="4"/>
      <c r="C771" s="52"/>
      <c r="D771" s="25"/>
      <c r="E771" s="25"/>
      <c r="F771" s="25"/>
      <c r="G771" s="25"/>
      <c r="H771" s="52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24"/>
      <c r="B772" s="4"/>
      <c r="C772" s="52"/>
      <c r="D772" s="25"/>
      <c r="E772" s="25"/>
      <c r="F772" s="25"/>
      <c r="G772" s="25"/>
      <c r="H772" s="52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24"/>
      <c r="B773" s="4"/>
      <c r="C773" s="52"/>
      <c r="D773" s="25"/>
      <c r="E773" s="25"/>
      <c r="F773" s="25"/>
      <c r="G773" s="25"/>
      <c r="H773" s="52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24"/>
      <c r="B774" s="4"/>
      <c r="C774" s="52"/>
      <c r="D774" s="25"/>
      <c r="E774" s="25"/>
      <c r="F774" s="25"/>
      <c r="G774" s="25"/>
      <c r="H774" s="52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24"/>
      <c r="B775" s="4"/>
      <c r="C775" s="52"/>
      <c r="D775" s="25"/>
      <c r="E775" s="25"/>
      <c r="F775" s="25"/>
      <c r="G775" s="25"/>
      <c r="H775" s="52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24"/>
      <c r="B776" s="4"/>
      <c r="C776" s="52"/>
      <c r="D776" s="25"/>
      <c r="E776" s="25"/>
      <c r="F776" s="25"/>
      <c r="G776" s="25"/>
      <c r="H776" s="52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24"/>
      <c r="B777" s="4"/>
      <c r="C777" s="52"/>
      <c r="D777" s="25"/>
      <c r="E777" s="25"/>
      <c r="F777" s="25"/>
      <c r="G777" s="25"/>
      <c r="H777" s="52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24"/>
      <c r="B778" s="4"/>
      <c r="C778" s="52"/>
      <c r="D778" s="25"/>
      <c r="E778" s="25"/>
      <c r="F778" s="25"/>
      <c r="G778" s="25"/>
      <c r="H778" s="52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24"/>
      <c r="B779" s="4"/>
      <c r="C779" s="52"/>
      <c r="D779" s="25"/>
      <c r="E779" s="25"/>
      <c r="F779" s="25"/>
      <c r="G779" s="25"/>
      <c r="H779" s="52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24"/>
      <c r="B780" s="4"/>
      <c r="C780" s="52"/>
      <c r="D780" s="25"/>
      <c r="E780" s="25"/>
      <c r="F780" s="25"/>
      <c r="G780" s="25"/>
      <c r="H780" s="52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24"/>
      <c r="B781" s="4"/>
      <c r="C781" s="52"/>
      <c r="D781" s="25"/>
      <c r="E781" s="25"/>
      <c r="F781" s="25"/>
      <c r="G781" s="25"/>
      <c r="H781" s="52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24"/>
      <c r="B782" s="4"/>
      <c r="C782" s="52"/>
      <c r="D782" s="25"/>
      <c r="E782" s="25"/>
      <c r="F782" s="25"/>
      <c r="G782" s="25"/>
      <c r="H782" s="52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24"/>
      <c r="B783" s="4"/>
      <c r="C783" s="52"/>
      <c r="D783" s="25"/>
      <c r="E783" s="25"/>
      <c r="F783" s="25"/>
      <c r="G783" s="25"/>
      <c r="H783" s="52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24"/>
      <c r="B784" s="4"/>
      <c r="C784" s="52"/>
      <c r="D784" s="25"/>
      <c r="E784" s="25"/>
      <c r="F784" s="25"/>
      <c r="G784" s="25"/>
      <c r="H784" s="52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24"/>
      <c r="B785" s="4"/>
      <c r="C785" s="52"/>
      <c r="D785" s="25"/>
      <c r="E785" s="25"/>
      <c r="F785" s="25"/>
      <c r="G785" s="25"/>
      <c r="H785" s="52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24"/>
      <c r="B786" s="4"/>
      <c r="C786" s="52"/>
      <c r="D786" s="25"/>
      <c r="E786" s="25"/>
      <c r="F786" s="25"/>
      <c r="G786" s="25"/>
      <c r="H786" s="52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24"/>
      <c r="B787" s="4"/>
      <c r="C787" s="52"/>
      <c r="D787" s="25"/>
      <c r="E787" s="25"/>
      <c r="F787" s="25"/>
      <c r="G787" s="25"/>
      <c r="H787" s="52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24"/>
      <c r="B788" s="4"/>
      <c r="C788" s="52"/>
      <c r="D788" s="25"/>
      <c r="E788" s="25"/>
      <c r="F788" s="25"/>
      <c r="G788" s="25"/>
      <c r="H788" s="52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24"/>
      <c r="B789" s="4"/>
      <c r="C789" s="52"/>
      <c r="D789" s="25"/>
      <c r="E789" s="25"/>
      <c r="F789" s="25"/>
      <c r="G789" s="25"/>
      <c r="H789" s="52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24"/>
      <c r="B790" s="4"/>
      <c r="C790" s="52"/>
      <c r="D790" s="25"/>
      <c r="E790" s="25"/>
      <c r="F790" s="25"/>
      <c r="G790" s="25"/>
      <c r="H790" s="52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24"/>
      <c r="B791" s="4"/>
      <c r="C791" s="52"/>
      <c r="D791" s="25"/>
      <c r="E791" s="25"/>
      <c r="F791" s="25"/>
      <c r="G791" s="25"/>
      <c r="H791" s="52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24"/>
      <c r="B792" s="4"/>
      <c r="C792" s="52"/>
      <c r="D792" s="25"/>
      <c r="E792" s="25"/>
      <c r="F792" s="25"/>
      <c r="G792" s="25"/>
      <c r="H792" s="52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24"/>
      <c r="B793" s="4"/>
      <c r="C793" s="52"/>
      <c r="D793" s="25"/>
      <c r="E793" s="25"/>
      <c r="F793" s="25"/>
      <c r="G793" s="25"/>
      <c r="H793" s="52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24"/>
      <c r="B794" s="4"/>
      <c r="C794" s="52"/>
      <c r="D794" s="25"/>
      <c r="E794" s="25"/>
      <c r="F794" s="25"/>
      <c r="G794" s="25"/>
      <c r="H794" s="52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24"/>
      <c r="B795" s="4"/>
      <c r="C795" s="52"/>
      <c r="D795" s="25"/>
      <c r="E795" s="25"/>
      <c r="F795" s="25"/>
      <c r="G795" s="25"/>
      <c r="H795" s="52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24"/>
      <c r="B796" s="4"/>
      <c r="C796" s="52"/>
      <c r="D796" s="25"/>
      <c r="E796" s="25"/>
      <c r="F796" s="25"/>
      <c r="G796" s="25"/>
      <c r="H796" s="52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24"/>
      <c r="B797" s="4"/>
      <c r="C797" s="52"/>
      <c r="D797" s="25"/>
      <c r="E797" s="25"/>
      <c r="F797" s="25"/>
      <c r="G797" s="25"/>
      <c r="H797" s="52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24"/>
      <c r="B798" s="4"/>
      <c r="C798" s="52"/>
      <c r="D798" s="25"/>
      <c r="E798" s="25"/>
      <c r="F798" s="25"/>
      <c r="G798" s="25"/>
      <c r="H798" s="52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24"/>
      <c r="B799" s="4"/>
      <c r="C799" s="52"/>
      <c r="D799" s="25"/>
      <c r="E799" s="25"/>
      <c r="F799" s="25"/>
      <c r="G799" s="25"/>
      <c r="H799" s="52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24"/>
      <c r="B800" s="4"/>
      <c r="C800" s="52"/>
      <c r="D800" s="25"/>
      <c r="E800" s="25"/>
      <c r="F800" s="25"/>
      <c r="G800" s="25"/>
      <c r="H800" s="52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24"/>
      <c r="B801" s="4"/>
      <c r="C801" s="52"/>
      <c r="D801" s="25"/>
      <c r="E801" s="25"/>
      <c r="F801" s="25"/>
      <c r="G801" s="25"/>
      <c r="H801" s="52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24"/>
      <c r="B802" s="4"/>
      <c r="C802" s="52"/>
      <c r="D802" s="25"/>
      <c r="E802" s="25"/>
      <c r="F802" s="25"/>
      <c r="G802" s="25"/>
      <c r="H802" s="52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24"/>
      <c r="B803" s="4"/>
      <c r="C803" s="52"/>
      <c r="D803" s="25"/>
      <c r="E803" s="25"/>
      <c r="F803" s="25"/>
      <c r="G803" s="25"/>
      <c r="H803" s="52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24"/>
      <c r="B804" s="4"/>
      <c r="C804" s="52"/>
      <c r="D804" s="25"/>
      <c r="E804" s="25"/>
      <c r="F804" s="25"/>
      <c r="G804" s="25"/>
      <c r="H804" s="52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24"/>
      <c r="B805" s="4"/>
      <c r="C805" s="52"/>
      <c r="D805" s="25"/>
      <c r="E805" s="25"/>
      <c r="F805" s="25"/>
      <c r="G805" s="25"/>
      <c r="H805" s="52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24"/>
      <c r="B806" s="4"/>
      <c r="C806" s="52"/>
      <c r="D806" s="25"/>
      <c r="E806" s="25"/>
      <c r="F806" s="25"/>
      <c r="G806" s="25"/>
      <c r="H806" s="52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24"/>
      <c r="B807" s="4"/>
      <c r="C807" s="52"/>
      <c r="D807" s="25"/>
      <c r="E807" s="25"/>
      <c r="F807" s="25"/>
      <c r="G807" s="25"/>
      <c r="H807" s="52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24"/>
      <c r="B808" s="4"/>
      <c r="C808" s="52"/>
      <c r="D808" s="25"/>
      <c r="E808" s="25"/>
      <c r="F808" s="25"/>
      <c r="G808" s="25"/>
      <c r="H808" s="52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24"/>
      <c r="B809" s="4"/>
      <c r="C809" s="52"/>
      <c r="D809" s="25"/>
      <c r="E809" s="25"/>
      <c r="F809" s="25"/>
      <c r="G809" s="25"/>
      <c r="H809" s="52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24"/>
      <c r="B810" s="4"/>
      <c r="C810" s="52"/>
      <c r="D810" s="25"/>
      <c r="E810" s="25"/>
      <c r="F810" s="25"/>
      <c r="G810" s="25"/>
      <c r="H810" s="52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24"/>
      <c r="B811" s="4"/>
      <c r="C811" s="52"/>
      <c r="D811" s="25"/>
      <c r="E811" s="25"/>
      <c r="F811" s="25"/>
      <c r="G811" s="25"/>
      <c r="H811" s="52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24"/>
      <c r="B812" s="4"/>
      <c r="C812" s="52"/>
      <c r="D812" s="25"/>
      <c r="E812" s="25"/>
      <c r="F812" s="25"/>
      <c r="G812" s="25"/>
      <c r="H812" s="52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24"/>
      <c r="B813" s="4"/>
      <c r="C813" s="52"/>
      <c r="D813" s="25"/>
      <c r="E813" s="25"/>
      <c r="F813" s="25"/>
      <c r="G813" s="25"/>
      <c r="H813" s="52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24"/>
      <c r="B814" s="4"/>
      <c r="C814" s="52"/>
      <c r="D814" s="25"/>
      <c r="E814" s="25"/>
      <c r="F814" s="25"/>
      <c r="G814" s="25"/>
      <c r="H814" s="52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24"/>
      <c r="B815" s="4"/>
      <c r="C815" s="52"/>
      <c r="D815" s="25"/>
      <c r="E815" s="25"/>
      <c r="F815" s="25"/>
      <c r="G815" s="25"/>
      <c r="H815" s="52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24"/>
      <c r="B816" s="4"/>
      <c r="C816" s="52"/>
      <c r="D816" s="25"/>
      <c r="E816" s="25"/>
      <c r="F816" s="25"/>
      <c r="G816" s="25"/>
      <c r="H816" s="52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24"/>
      <c r="B817" s="4"/>
      <c r="C817" s="52"/>
      <c r="D817" s="25"/>
      <c r="E817" s="25"/>
      <c r="F817" s="25"/>
      <c r="G817" s="25"/>
      <c r="H817" s="52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24"/>
      <c r="B818" s="4"/>
      <c r="C818" s="52"/>
      <c r="D818" s="25"/>
      <c r="E818" s="25"/>
      <c r="F818" s="25"/>
      <c r="G818" s="25"/>
      <c r="H818" s="52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24"/>
      <c r="B819" s="4"/>
      <c r="C819" s="52"/>
      <c r="D819" s="25"/>
      <c r="E819" s="25"/>
      <c r="F819" s="25"/>
      <c r="G819" s="25"/>
      <c r="H819" s="52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24"/>
      <c r="B820" s="4"/>
      <c r="C820" s="52"/>
      <c r="D820" s="25"/>
      <c r="E820" s="25"/>
      <c r="F820" s="25"/>
      <c r="G820" s="25"/>
      <c r="H820" s="52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24"/>
      <c r="B821" s="4"/>
      <c r="C821" s="52"/>
      <c r="D821" s="25"/>
      <c r="E821" s="25"/>
      <c r="F821" s="25"/>
      <c r="G821" s="25"/>
      <c r="H821" s="52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24"/>
      <c r="B822" s="4"/>
      <c r="C822" s="52"/>
      <c r="D822" s="25"/>
      <c r="E822" s="25"/>
      <c r="F822" s="25"/>
      <c r="G822" s="25"/>
      <c r="H822" s="52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24"/>
      <c r="B823" s="4"/>
      <c r="C823" s="52"/>
      <c r="D823" s="25"/>
      <c r="E823" s="25"/>
      <c r="F823" s="25"/>
      <c r="G823" s="25"/>
      <c r="H823" s="52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24"/>
      <c r="B824" s="4"/>
      <c r="C824" s="52"/>
      <c r="D824" s="25"/>
      <c r="E824" s="25"/>
      <c r="F824" s="25"/>
      <c r="G824" s="25"/>
      <c r="H824" s="52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24"/>
      <c r="B825" s="4"/>
      <c r="C825" s="52"/>
      <c r="D825" s="25"/>
      <c r="E825" s="25"/>
      <c r="F825" s="25"/>
      <c r="G825" s="25"/>
      <c r="H825" s="52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24"/>
      <c r="B826" s="4"/>
      <c r="C826" s="52"/>
      <c r="D826" s="25"/>
      <c r="E826" s="25"/>
      <c r="F826" s="25"/>
      <c r="G826" s="25"/>
      <c r="H826" s="52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24"/>
      <c r="B827" s="4"/>
      <c r="C827" s="52"/>
      <c r="D827" s="25"/>
      <c r="E827" s="25"/>
      <c r="F827" s="25"/>
      <c r="G827" s="25"/>
      <c r="H827" s="52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24"/>
      <c r="B828" s="4"/>
      <c r="C828" s="52"/>
      <c r="D828" s="25"/>
      <c r="E828" s="25"/>
      <c r="F828" s="25"/>
      <c r="G828" s="25"/>
      <c r="H828" s="52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24"/>
      <c r="B829" s="4"/>
      <c r="C829" s="52"/>
      <c r="D829" s="25"/>
      <c r="E829" s="25"/>
      <c r="F829" s="25"/>
      <c r="G829" s="25"/>
      <c r="H829" s="52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24"/>
      <c r="B830" s="4"/>
      <c r="C830" s="52"/>
      <c r="D830" s="25"/>
      <c r="E830" s="25"/>
      <c r="F830" s="25"/>
      <c r="G830" s="25"/>
      <c r="H830" s="52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24"/>
      <c r="B831" s="4"/>
      <c r="C831" s="52"/>
      <c r="D831" s="25"/>
      <c r="E831" s="25"/>
      <c r="F831" s="25"/>
      <c r="G831" s="25"/>
      <c r="H831" s="52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24"/>
      <c r="B832" s="4"/>
      <c r="C832" s="52"/>
      <c r="D832" s="25"/>
      <c r="E832" s="25"/>
      <c r="F832" s="25"/>
      <c r="G832" s="25"/>
      <c r="H832" s="52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24"/>
      <c r="B833" s="4"/>
      <c r="C833" s="52"/>
      <c r="D833" s="25"/>
      <c r="E833" s="25"/>
      <c r="F833" s="25"/>
      <c r="G833" s="25"/>
      <c r="H833" s="52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24"/>
      <c r="B834" s="4"/>
      <c r="C834" s="52"/>
      <c r="D834" s="25"/>
      <c r="E834" s="25"/>
      <c r="F834" s="25"/>
      <c r="G834" s="25"/>
      <c r="H834" s="52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24"/>
      <c r="B835" s="4"/>
      <c r="C835" s="52"/>
      <c r="D835" s="25"/>
      <c r="E835" s="25"/>
      <c r="F835" s="25"/>
      <c r="G835" s="25"/>
      <c r="H835" s="52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24"/>
      <c r="B836" s="4"/>
      <c r="C836" s="52"/>
      <c r="D836" s="25"/>
      <c r="E836" s="25"/>
      <c r="F836" s="25"/>
      <c r="G836" s="25"/>
      <c r="H836" s="52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24"/>
      <c r="B837" s="4"/>
      <c r="C837" s="52"/>
      <c r="D837" s="25"/>
      <c r="E837" s="25"/>
      <c r="F837" s="25"/>
      <c r="G837" s="25"/>
      <c r="H837" s="52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24"/>
      <c r="B838" s="4"/>
      <c r="C838" s="52"/>
      <c r="D838" s="25"/>
      <c r="E838" s="25"/>
      <c r="F838" s="25"/>
      <c r="G838" s="25"/>
      <c r="H838" s="52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24"/>
      <c r="B839" s="4"/>
      <c r="C839" s="52"/>
      <c r="D839" s="25"/>
      <c r="E839" s="25"/>
      <c r="F839" s="25"/>
      <c r="G839" s="25"/>
      <c r="H839" s="52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24"/>
      <c r="B840" s="4"/>
      <c r="C840" s="52"/>
      <c r="D840" s="25"/>
      <c r="E840" s="25"/>
      <c r="F840" s="25"/>
      <c r="G840" s="25"/>
      <c r="H840" s="52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24"/>
      <c r="B841" s="4"/>
      <c r="C841" s="52"/>
      <c r="D841" s="25"/>
      <c r="E841" s="25"/>
      <c r="F841" s="25"/>
      <c r="G841" s="25"/>
      <c r="H841" s="52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24"/>
      <c r="B842" s="4"/>
      <c r="C842" s="52"/>
      <c r="D842" s="25"/>
      <c r="E842" s="25"/>
      <c r="F842" s="25"/>
      <c r="G842" s="25"/>
      <c r="H842" s="52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24"/>
      <c r="B843" s="4"/>
      <c r="C843" s="52"/>
      <c r="D843" s="25"/>
      <c r="E843" s="25"/>
      <c r="F843" s="25"/>
      <c r="G843" s="25"/>
      <c r="H843" s="52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24"/>
      <c r="B844" s="4"/>
      <c r="C844" s="52"/>
      <c r="D844" s="25"/>
      <c r="E844" s="25"/>
      <c r="F844" s="25"/>
      <c r="G844" s="25"/>
      <c r="H844" s="52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24"/>
      <c r="B845" s="4"/>
      <c r="C845" s="52"/>
      <c r="D845" s="25"/>
      <c r="E845" s="25"/>
      <c r="F845" s="25"/>
      <c r="G845" s="25"/>
      <c r="H845" s="52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24"/>
      <c r="B846" s="4"/>
      <c r="C846" s="52"/>
      <c r="D846" s="25"/>
      <c r="E846" s="25"/>
      <c r="F846" s="25"/>
      <c r="G846" s="25"/>
      <c r="H846" s="52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24"/>
      <c r="B847" s="4"/>
      <c r="C847" s="52"/>
      <c r="D847" s="25"/>
      <c r="E847" s="25"/>
      <c r="F847" s="25"/>
      <c r="G847" s="25"/>
      <c r="H847" s="52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24"/>
      <c r="B848" s="4"/>
      <c r="C848" s="52"/>
      <c r="D848" s="25"/>
      <c r="E848" s="25"/>
      <c r="F848" s="25"/>
      <c r="G848" s="25"/>
      <c r="H848" s="52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24"/>
      <c r="B849" s="4"/>
      <c r="C849" s="52"/>
      <c r="D849" s="25"/>
      <c r="E849" s="25"/>
      <c r="F849" s="25"/>
      <c r="G849" s="25"/>
      <c r="H849" s="52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24"/>
      <c r="B850" s="4"/>
      <c r="C850" s="52"/>
      <c r="D850" s="25"/>
      <c r="E850" s="25"/>
      <c r="F850" s="25"/>
      <c r="G850" s="25"/>
      <c r="H850" s="52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24"/>
      <c r="B851" s="4"/>
      <c r="C851" s="52"/>
      <c r="D851" s="25"/>
      <c r="E851" s="25"/>
      <c r="F851" s="25"/>
      <c r="G851" s="25"/>
      <c r="H851" s="52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24"/>
      <c r="B852" s="4"/>
      <c r="C852" s="52"/>
      <c r="D852" s="25"/>
      <c r="E852" s="25"/>
      <c r="F852" s="25"/>
      <c r="G852" s="25"/>
      <c r="H852" s="52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24"/>
      <c r="B853" s="4"/>
      <c r="C853" s="52"/>
      <c r="D853" s="25"/>
      <c r="E853" s="25"/>
      <c r="F853" s="25"/>
      <c r="G853" s="25"/>
      <c r="H853" s="52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24"/>
      <c r="B854" s="4"/>
      <c r="C854" s="52"/>
      <c r="D854" s="25"/>
      <c r="E854" s="25"/>
      <c r="F854" s="25"/>
      <c r="G854" s="25"/>
      <c r="H854" s="52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24"/>
      <c r="B855" s="4"/>
      <c r="C855" s="52"/>
      <c r="D855" s="25"/>
      <c r="E855" s="25"/>
      <c r="F855" s="25"/>
      <c r="G855" s="25"/>
      <c r="H855" s="52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24"/>
      <c r="B856" s="4"/>
      <c r="C856" s="52"/>
      <c r="D856" s="25"/>
      <c r="E856" s="25"/>
      <c r="F856" s="25"/>
      <c r="G856" s="25"/>
      <c r="H856" s="52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24"/>
      <c r="B857" s="4"/>
      <c r="C857" s="52"/>
      <c r="D857" s="25"/>
      <c r="E857" s="25"/>
      <c r="F857" s="25"/>
      <c r="G857" s="25"/>
      <c r="H857" s="52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24"/>
      <c r="B858" s="4"/>
      <c r="C858" s="52"/>
      <c r="D858" s="25"/>
      <c r="E858" s="25"/>
      <c r="F858" s="25"/>
      <c r="G858" s="25"/>
      <c r="H858" s="52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24"/>
      <c r="B859" s="4"/>
      <c r="C859" s="52"/>
      <c r="D859" s="25"/>
      <c r="E859" s="25"/>
      <c r="F859" s="25"/>
      <c r="G859" s="25"/>
      <c r="H859" s="52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24"/>
      <c r="B860" s="4"/>
      <c r="C860" s="52"/>
      <c r="D860" s="25"/>
      <c r="E860" s="25"/>
      <c r="F860" s="25"/>
      <c r="G860" s="25"/>
      <c r="H860" s="52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24"/>
      <c r="B861" s="4"/>
      <c r="C861" s="52"/>
      <c r="D861" s="25"/>
      <c r="E861" s="25"/>
      <c r="F861" s="25"/>
      <c r="G861" s="25"/>
      <c r="H861" s="52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24"/>
      <c r="B862" s="4"/>
      <c r="C862" s="52"/>
      <c r="D862" s="25"/>
      <c r="E862" s="25"/>
      <c r="F862" s="25"/>
      <c r="G862" s="25"/>
      <c r="H862" s="52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24"/>
      <c r="B863" s="4"/>
      <c r="C863" s="52"/>
      <c r="D863" s="25"/>
      <c r="E863" s="25"/>
      <c r="F863" s="25"/>
      <c r="G863" s="25"/>
      <c r="H863" s="52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24"/>
      <c r="B864" s="4"/>
      <c r="C864" s="52"/>
      <c r="D864" s="25"/>
      <c r="E864" s="25"/>
      <c r="F864" s="25"/>
      <c r="G864" s="25"/>
      <c r="H864" s="52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24"/>
      <c r="B865" s="4"/>
      <c r="C865" s="52"/>
      <c r="D865" s="25"/>
      <c r="E865" s="25"/>
      <c r="F865" s="25"/>
      <c r="G865" s="25"/>
      <c r="H865" s="52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24"/>
      <c r="B866" s="4"/>
      <c r="C866" s="52"/>
      <c r="D866" s="25"/>
      <c r="E866" s="25"/>
      <c r="F866" s="25"/>
      <c r="G866" s="25"/>
      <c r="H866" s="52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24"/>
      <c r="B867" s="4"/>
      <c r="C867" s="52"/>
      <c r="D867" s="25"/>
      <c r="E867" s="25"/>
      <c r="F867" s="25"/>
      <c r="G867" s="25"/>
      <c r="H867" s="52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24"/>
      <c r="B868" s="4"/>
      <c r="C868" s="52"/>
      <c r="D868" s="25"/>
      <c r="E868" s="25"/>
      <c r="F868" s="25"/>
      <c r="G868" s="25"/>
      <c r="H868" s="52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24"/>
      <c r="B869" s="4"/>
      <c r="C869" s="52"/>
      <c r="D869" s="25"/>
      <c r="E869" s="25"/>
      <c r="F869" s="25"/>
      <c r="G869" s="25"/>
      <c r="H869" s="52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24"/>
      <c r="B870" s="4"/>
      <c r="C870" s="52"/>
      <c r="D870" s="25"/>
      <c r="E870" s="25"/>
      <c r="F870" s="25"/>
      <c r="G870" s="25"/>
      <c r="H870" s="52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24"/>
      <c r="B871" s="4"/>
      <c r="C871" s="52"/>
      <c r="D871" s="25"/>
      <c r="E871" s="25"/>
      <c r="F871" s="25"/>
      <c r="G871" s="25"/>
      <c r="H871" s="52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24"/>
      <c r="B872" s="4"/>
      <c r="C872" s="52"/>
      <c r="D872" s="25"/>
      <c r="E872" s="25"/>
      <c r="F872" s="25"/>
      <c r="G872" s="25"/>
      <c r="H872" s="52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24"/>
      <c r="B873" s="4"/>
      <c r="C873" s="52"/>
      <c r="D873" s="25"/>
      <c r="E873" s="25"/>
      <c r="F873" s="25"/>
      <c r="G873" s="25"/>
      <c r="H873" s="52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24"/>
      <c r="B874" s="4"/>
      <c r="C874" s="52"/>
      <c r="D874" s="25"/>
      <c r="E874" s="25"/>
      <c r="F874" s="25"/>
      <c r="G874" s="25"/>
      <c r="H874" s="52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24"/>
      <c r="B875" s="4"/>
      <c r="C875" s="52"/>
      <c r="D875" s="25"/>
      <c r="E875" s="25"/>
      <c r="F875" s="25"/>
      <c r="G875" s="25"/>
      <c r="H875" s="52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24"/>
      <c r="B876" s="4"/>
      <c r="C876" s="52"/>
      <c r="D876" s="25"/>
      <c r="E876" s="25"/>
      <c r="F876" s="25"/>
      <c r="G876" s="25"/>
      <c r="H876" s="52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24"/>
      <c r="B877" s="4"/>
      <c r="C877" s="52"/>
      <c r="D877" s="25"/>
      <c r="E877" s="25"/>
      <c r="F877" s="25"/>
      <c r="G877" s="25"/>
      <c r="H877" s="52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24"/>
      <c r="B878" s="4"/>
      <c r="C878" s="52"/>
      <c r="D878" s="25"/>
      <c r="E878" s="25"/>
      <c r="F878" s="25"/>
      <c r="G878" s="25"/>
      <c r="H878" s="52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24"/>
      <c r="B879" s="4"/>
      <c r="C879" s="52"/>
      <c r="D879" s="25"/>
      <c r="E879" s="25"/>
      <c r="F879" s="25"/>
      <c r="G879" s="25"/>
      <c r="H879" s="52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24"/>
      <c r="B880" s="4"/>
      <c r="C880" s="52"/>
      <c r="D880" s="25"/>
      <c r="E880" s="25"/>
      <c r="F880" s="25"/>
      <c r="G880" s="25"/>
      <c r="H880" s="52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24"/>
      <c r="B881" s="4"/>
      <c r="C881" s="52"/>
      <c r="D881" s="25"/>
      <c r="E881" s="25"/>
      <c r="F881" s="25"/>
      <c r="G881" s="25"/>
      <c r="H881" s="52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24"/>
      <c r="B882" s="4"/>
      <c r="C882" s="52"/>
      <c r="D882" s="25"/>
      <c r="E882" s="25"/>
      <c r="F882" s="25"/>
      <c r="G882" s="25"/>
      <c r="H882" s="52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24"/>
      <c r="B883" s="4"/>
      <c r="C883" s="52"/>
      <c r="D883" s="25"/>
      <c r="E883" s="25"/>
      <c r="F883" s="25"/>
      <c r="G883" s="25"/>
      <c r="H883" s="52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24"/>
      <c r="B884" s="4"/>
      <c r="C884" s="52"/>
      <c r="D884" s="25"/>
      <c r="E884" s="25"/>
      <c r="F884" s="25"/>
      <c r="G884" s="25"/>
      <c r="H884" s="52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24"/>
      <c r="B885" s="4"/>
      <c r="C885" s="52"/>
      <c r="D885" s="25"/>
      <c r="E885" s="25"/>
      <c r="F885" s="25"/>
      <c r="G885" s="25"/>
      <c r="H885" s="52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24"/>
      <c r="B886" s="4"/>
      <c r="C886" s="52"/>
      <c r="D886" s="25"/>
      <c r="E886" s="25"/>
      <c r="F886" s="25"/>
      <c r="G886" s="25"/>
      <c r="H886" s="52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24"/>
      <c r="B887" s="4"/>
      <c r="C887" s="52"/>
      <c r="D887" s="25"/>
      <c r="E887" s="25"/>
      <c r="F887" s="25"/>
      <c r="G887" s="25"/>
      <c r="H887" s="52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24"/>
      <c r="B888" s="4"/>
      <c r="C888" s="52"/>
      <c r="D888" s="25"/>
      <c r="E888" s="25"/>
      <c r="F888" s="25"/>
      <c r="G888" s="25"/>
      <c r="H888" s="52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24"/>
      <c r="B889" s="4"/>
      <c r="C889" s="52"/>
      <c r="D889" s="25"/>
      <c r="E889" s="25"/>
      <c r="F889" s="25"/>
      <c r="G889" s="25"/>
      <c r="H889" s="52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24"/>
      <c r="B890" s="4"/>
      <c r="C890" s="52"/>
      <c r="D890" s="25"/>
      <c r="E890" s="25"/>
      <c r="F890" s="25"/>
      <c r="G890" s="25"/>
      <c r="H890" s="52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24"/>
      <c r="B891" s="4"/>
      <c r="C891" s="52"/>
      <c r="D891" s="25"/>
      <c r="E891" s="25"/>
      <c r="F891" s="25"/>
      <c r="G891" s="25"/>
      <c r="H891" s="52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24"/>
      <c r="B892" s="4"/>
      <c r="C892" s="52"/>
      <c r="D892" s="25"/>
      <c r="E892" s="25"/>
      <c r="F892" s="25"/>
      <c r="G892" s="25"/>
      <c r="H892" s="52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24"/>
      <c r="B893" s="4"/>
      <c r="C893" s="52"/>
      <c r="D893" s="25"/>
      <c r="E893" s="25"/>
      <c r="F893" s="25"/>
      <c r="G893" s="25"/>
      <c r="H893" s="52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24"/>
      <c r="B894" s="4"/>
      <c r="C894" s="52"/>
      <c r="D894" s="25"/>
      <c r="E894" s="25"/>
      <c r="F894" s="25"/>
      <c r="G894" s="25"/>
      <c r="H894" s="52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24"/>
      <c r="B895" s="4"/>
      <c r="C895" s="52"/>
      <c r="D895" s="25"/>
      <c r="E895" s="25"/>
      <c r="F895" s="25"/>
      <c r="G895" s="25"/>
      <c r="H895" s="52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24"/>
      <c r="B896" s="4"/>
      <c r="C896" s="52"/>
      <c r="D896" s="25"/>
      <c r="E896" s="25"/>
      <c r="F896" s="25"/>
      <c r="G896" s="25"/>
      <c r="H896" s="52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24"/>
      <c r="B897" s="4"/>
      <c r="C897" s="52"/>
      <c r="D897" s="25"/>
      <c r="E897" s="25"/>
      <c r="F897" s="25"/>
      <c r="G897" s="25"/>
      <c r="H897" s="52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24"/>
      <c r="B898" s="4"/>
      <c r="C898" s="52"/>
      <c r="D898" s="25"/>
      <c r="E898" s="25"/>
      <c r="F898" s="25"/>
      <c r="G898" s="25"/>
      <c r="H898" s="52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24"/>
      <c r="B899" s="4"/>
      <c r="C899" s="52"/>
      <c r="D899" s="25"/>
      <c r="E899" s="25"/>
      <c r="F899" s="25"/>
      <c r="G899" s="25"/>
      <c r="H899" s="52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24"/>
      <c r="B900" s="4"/>
      <c r="C900" s="52"/>
      <c r="D900" s="25"/>
      <c r="E900" s="25"/>
      <c r="F900" s="25"/>
      <c r="G900" s="25"/>
      <c r="H900" s="52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24"/>
      <c r="B901" s="4"/>
      <c r="C901" s="52"/>
      <c r="D901" s="25"/>
      <c r="E901" s="25"/>
      <c r="F901" s="25"/>
      <c r="G901" s="25"/>
      <c r="H901" s="52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24"/>
      <c r="B902" s="4"/>
      <c r="C902" s="52"/>
      <c r="D902" s="25"/>
      <c r="E902" s="25"/>
      <c r="F902" s="25"/>
      <c r="G902" s="25"/>
      <c r="H902" s="52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24"/>
      <c r="B903" s="4"/>
      <c r="C903" s="52"/>
      <c r="D903" s="25"/>
      <c r="E903" s="25"/>
      <c r="F903" s="25"/>
      <c r="G903" s="25"/>
      <c r="H903" s="52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24"/>
      <c r="B904" s="4"/>
      <c r="C904" s="52"/>
      <c r="D904" s="25"/>
      <c r="E904" s="25"/>
      <c r="F904" s="25"/>
      <c r="G904" s="25"/>
      <c r="H904" s="52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24"/>
      <c r="B905" s="4"/>
      <c r="C905" s="52"/>
      <c r="D905" s="25"/>
      <c r="E905" s="25"/>
      <c r="F905" s="25"/>
      <c r="G905" s="25"/>
      <c r="H905" s="52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24"/>
      <c r="B906" s="4"/>
      <c r="C906" s="52"/>
      <c r="D906" s="25"/>
      <c r="E906" s="25"/>
      <c r="F906" s="25"/>
      <c r="G906" s="25"/>
      <c r="H906" s="52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24"/>
      <c r="B907" s="4"/>
      <c r="C907" s="52"/>
      <c r="D907" s="25"/>
      <c r="E907" s="25"/>
      <c r="F907" s="25"/>
      <c r="G907" s="25"/>
      <c r="H907" s="52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24"/>
      <c r="B908" s="4"/>
      <c r="C908" s="52"/>
      <c r="D908" s="25"/>
      <c r="E908" s="25"/>
      <c r="F908" s="25"/>
      <c r="G908" s="25"/>
      <c r="H908" s="52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24"/>
      <c r="B909" s="4"/>
      <c r="C909" s="52"/>
      <c r="D909" s="25"/>
      <c r="E909" s="25"/>
      <c r="F909" s="25"/>
      <c r="G909" s="25"/>
      <c r="H909" s="52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24"/>
      <c r="B910" s="4"/>
      <c r="C910" s="52"/>
      <c r="D910" s="25"/>
      <c r="E910" s="25"/>
      <c r="F910" s="25"/>
      <c r="G910" s="25"/>
      <c r="H910" s="52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24"/>
      <c r="B911" s="4"/>
      <c r="C911" s="52"/>
      <c r="D911" s="25"/>
      <c r="E911" s="25"/>
      <c r="F911" s="25"/>
      <c r="G911" s="25"/>
      <c r="H911" s="52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24"/>
      <c r="B912" s="4"/>
      <c r="C912" s="52"/>
      <c r="D912" s="25"/>
      <c r="E912" s="25"/>
      <c r="F912" s="25"/>
      <c r="G912" s="25"/>
      <c r="H912" s="52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24"/>
      <c r="B913" s="4"/>
      <c r="C913" s="52"/>
      <c r="D913" s="25"/>
      <c r="E913" s="25"/>
      <c r="F913" s="25"/>
      <c r="G913" s="25"/>
      <c r="H913" s="52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24"/>
      <c r="B914" s="4"/>
      <c r="C914" s="52"/>
      <c r="D914" s="25"/>
      <c r="E914" s="25"/>
      <c r="F914" s="25"/>
      <c r="G914" s="25"/>
      <c r="H914" s="52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24"/>
      <c r="B915" s="4"/>
      <c r="C915" s="52"/>
      <c r="D915" s="25"/>
      <c r="E915" s="25"/>
      <c r="F915" s="25"/>
      <c r="G915" s="25"/>
      <c r="H915" s="52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24"/>
      <c r="B916" s="4"/>
      <c r="C916" s="52"/>
      <c r="D916" s="25"/>
      <c r="E916" s="25"/>
      <c r="F916" s="25"/>
      <c r="G916" s="25"/>
      <c r="H916" s="52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24"/>
      <c r="B917" s="4"/>
      <c r="C917" s="52"/>
      <c r="D917" s="25"/>
      <c r="E917" s="25"/>
      <c r="F917" s="25"/>
      <c r="G917" s="25"/>
      <c r="H917" s="52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24"/>
      <c r="B918" s="4"/>
      <c r="C918" s="52"/>
      <c r="D918" s="25"/>
      <c r="E918" s="25"/>
      <c r="F918" s="25"/>
      <c r="G918" s="25"/>
      <c r="H918" s="52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24"/>
      <c r="B919" s="4"/>
      <c r="C919" s="52"/>
      <c r="D919" s="25"/>
      <c r="E919" s="25"/>
      <c r="F919" s="25"/>
      <c r="G919" s="25"/>
      <c r="H919" s="52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24"/>
      <c r="B920" s="4"/>
      <c r="C920" s="52"/>
      <c r="D920" s="25"/>
      <c r="E920" s="25"/>
      <c r="F920" s="25"/>
      <c r="G920" s="25"/>
      <c r="H920" s="52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24"/>
      <c r="B921" s="4"/>
      <c r="C921" s="52"/>
      <c r="D921" s="25"/>
      <c r="E921" s="25"/>
      <c r="F921" s="25"/>
      <c r="G921" s="25"/>
      <c r="H921" s="52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24"/>
      <c r="B922" s="4"/>
      <c r="C922" s="52"/>
      <c r="D922" s="25"/>
      <c r="E922" s="25"/>
      <c r="F922" s="25"/>
      <c r="G922" s="25"/>
      <c r="H922" s="52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24"/>
      <c r="B923" s="4"/>
      <c r="C923" s="52"/>
      <c r="D923" s="25"/>
      <c r="E923" s="25"/>
      <c r="F923" s="25"/>
      <c r="G923" s="25"/>
      <c r="H923" s="52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24"/>
      <c r="B924" s="4"/>
      <c r="C924" s="52"/>
      <c r="D924" s="25"/>
      <c r="E924" s="25"/>
      <c r="F924" s="25"/>
      <c r="G924" s="25"/>
      <c r="H924" s="52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24"/>
      <c r="B925" s="4"/>
      <c r="C925" s="52"/>
      <c r="D925" s="25"/>
      <c r="E925" s="25"/>
      <c r="F925" s="25"/>
      <c r="G925" s="25"/>
      <c r="H925" s="52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24"/>
      <c r="B926" s="4"/>
      <c r="C926" s="52"/>
      <c r="D926" s="25"/>
      <c r="E926" s="25"/>
      <c r="F926" s="25"/>
      <c r="G926" s="25"/>
      <c r="H926" s="52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24"/>
      <c r="B927" s="4"/>
      <c r="C927" s="52"/>
      <c r="D927" s="25"/>
      <c r="E927" s="25"/>
      <c r="F927" s="25"/>
      <c r="G927" s="25"/>
      <c r="H927" s="52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24"/>
      <c r="B928" s="4"/>
      <c r="C928" s="52"/>
      <c r="D928" s="25"/>
      <c r="E928" s="25"/>
      <c r="F928" s="25"/>
      <c r="G928" s="25"/>
      <c r="H928" s="52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24"/>
      <c r="B929" s="4"/>
      <c r="C929" s="52"/>
      <c r="D929" s="25"/>
      <c r="E929" s="25"/>
      <c r="F929" s="25"/>
      <c r="G929" s="25"/>
      <c r="H929" s="52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24"/>
      <c r="B930" s="4"/>
      <c r="C930" s="52"/>
      <c r="D930" s="25"/>
      <c r="E930" s="25"/>
      <c r="F930" s="25"/>
      <c r="G930" s="25"/>
      <c r="H930" s="52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24"/>
      <c r="B931" s="4"/>
      <c r="C931" s="52"/>
      <c r="D931" s="25"/>
      <c r="E931" s="25"/>
      <c r="F931" s="25"/>
      <c r="G931" s="25"/>
      <c r="H931" s="52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24"/>
      <c r="B932" s="4"/>
      <c r="C932" s="52"/>
      <c r="D932" s="25"/>
      <c r="E932" s="25"/>
      <c r="F932" s="25"/>
      <c r="G932" s="25"/>
      <c r="H932" s="52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24"/>
      <c r="B933" s="4"/>
      <c r="C933" s="52"/>
      <c r="D933" s="25"/>
      <c r="E933" s="25"/>
      <c r="F933" s="25"/>
      <c r="G933" s="25"/>
      <c r="H933" s="52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24"/>
      <c r="B934" s="4"/>
      <c r="C934" s="52"/>
      <c r="D934" s="25"/>
      <c r="E934" s="25"/>
      <c r="F934" s="25"/>
      <c r="G934" s="25"/>
      <c r="H934" s="52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24"/>
      <c r="B935" s="4"/>
      <c r="C935" s="52"/>
      <c r="D935" s="25"/>
      <c r="E935" s="25"/>
      <c r="F935" s="25"/>
      <c r="G935" s="25"/>
      <c r="H935" s="52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24"/>
      <c r="B936" s="4"/>
      <c r="C936" s="52"/>
      <c r="D936" s="25"/>
      <c r="E936" s="25"/>
      <c r="F936" s="25"/>
      <c r="G936" s="25"/>
      <c r="H936" s="52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24"/>
      <c r="B937" s="4"/>
      <c r="C937" s="52"/>
      <c r="D937" s="25"/>
      <c r="E937" s="25"/>
      <c r="F937" s="25"/>
      <c r="G937" s="25"/>
      <c r="H937" s="52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24"/>
      <c r="B938" s="4"/>
      <c r="C938" s="52"/>
      <c r="D938" s="25"/>
      <c r="E938" s="25"/>
      <c r="F938" s="25"/>
      <c r="G938" s="25"/>
      <c r="H938" s="52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24"/>
      <c r="B939" s="4"/>
      <c r="C939" s="52"/>
      <c r="D939" s="25"/>
      <c r="E939" s="25"/>
      <c r="F939" s="25"/>
      <c r="G939" s="25"/>
      <c r="H939" s="52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24"/>
      <c r="B940" s="4"/>
      <c r="C940" s="52"/>
      <c r="D940" s="25"/>
      <c r="E940" s="25"/>
      <c r="F940" s="25"/>
      <c r="G940" s="25"/>
      <c r="H940" s="52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24"/>
      <c r="B941" s="4"/>
      <c r="C941" s="52"/>
      <c r="D941" s="25"/>
      <c r="E941" s="25"/>
      <c r="F941" s="25"/>
      <c r="G941" s="25"/>
      <c r="H941" s="52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24"/>
      <c r="B942" s="4"/>
      <c r="C942" s="52"/>
      <c r="D942" s="25"/>
      <c r="E942" s="25"/>
      <c r="F942" s="25"/>
      <c r="G942" s="25"/>
      <c r="H942" s="52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24"/>
      <c r="B943" s="4"/>
      <c r="C943" s="52"/>
      <c r="D943" s="25"/>
      <c r="E943" s="25"/>
      <c r="F943" s="25"/>
      <c r="G943" s="25"/>
      <c r="H943" s="52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24"/>
      <c r="B944" s="4"/>
      <c r="C944" s="52"/>
      <c r="D944" s="25"/>
      <c r="E944" s="25"/>
      <c r="F944" s="25"/>
      <c r="G944" s="25"/>
      <c r="H944" s="52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24"/>
      <c r="B945" s="4"/>
      <c r="C945" s="52"/>
      <c r="D945" s="25"/>
      <c r="E945" s="25"/>
      <c r="F945" s="25"/>
      <c r="G945" s="25"/>
      <c r="H945" s="52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24"/>
      <c r="B946" s="4"/>
      <c r="C946" s="52"/>
      <c r="D946" s="25"/>
      <c r="E946" s="25"/>
      <c r="F946" s="25"/>
      <c r="G946" s="25"/>
      <c r="H946" s="52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24"/>
      <c r="B947" s="4"/>
      <c r="C947" s="52"/>
      <c r="D947" s="25"/>
      <c r="E947" s="25"/>
      <c r="F947" s="25"/>
      <c r="G947" s="25"/>
      <c r="H947" s="52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24"/>
      <c r="B948" s="4"/>
      <c r="C948" s="52"/>
      <c r="D948" s="25"/>
      <c r="E948" s="25"/>
      <c r="F948" s="25"/>
      <c r="G948" s="25"/>
      <c r="H948" s="52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24"/>
      <c r="B949" s="4"/>
      <c r="C949" s="52"/>
      <c r="D949" s="25"/>
      <c r="E949" s="25"/>
      <c r="F949" s="25"/>
      <c r="G949" s="25"/>
      <c r="H949" s="52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24"/>
      <c r="B950" s="4"/>
      <c r="C950" s="52"/>
      <c r="D950" s="25"/>
      <c r="E950" s="25"/>
      <c r="F950" s="25"/>
      <c r="G950" s="25"/>
      <c r="H950" s="52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24"/>
      <c r="B951" s="4"/>
      <c r="C951" s="52"/>
      <c r="D951" s="25"/>
      <c r="E951" s="25"/>
      <c r="F951" s="25"/>
      <c r="G951" s="25"/>
      <c r="H951" s="52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24"/>
      <c r="B952" s="4"/>
      <c r="C952" s="52"/>
      <c r="D952" s="25"/>
      <c r="E952" s="25"/>
      <c r="F952" s="25"/>
      <c r="G952" s="25"/>
      <c r="H952" s="52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24"/>
      <c r="B953" s="4"/>
      <c r="C953" s="52"/>
      <c r="D953" s="25"/>
      <c r="E953" s="25"/>
      <c r="F953" s="25"/>
      <c r="G953" s="25"/>
      <c r="H953" s="52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24"/>
      <c r="B954" s="4"/>
      <c r="C954" s="52"/>
      <c r="D954" s="25"/>
      <c r="E954" s="25"/>
      <c r="F954" s="25"/>
      <c r="G954" s="25"/>
      <c r="H954" s="52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24"/>
      <c r="B955" s="4"/>
      <c r="C955" s="52"/>
      <c r="D955" s="25"/>
      <c r="E955" s="25"/>
      <c r="F955" s="25"/>
      <c r="G955" s="25"/>
      <c r="H955" s="52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24"/>
      <c r="B956" s="4"/>
      <c r="C956" s="52"/>
      <c r="D956" s="25"/>
      <c r="E956" s="25"/>
      <c r="F956" s="25"/>
      <c r="G956" s="25"/>
      <c r="H956" s="52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24"/>
      <c r="B957" s="4"/>
      <c r="C957" s="52"/>
      <c r="D957" s="25"/>
      <c r="E957" s="25"/>
      <c r="F957" s="25"/>
      <c r="G957" s="25"/>
      <c r="H957" s="52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24"/>
      <c r="B958" s="4"/>
      <c r="C958" s="52"/>
      <c r="D958" s="25"/>
      <c r="E958" s="25"/>
      <c r="F958" s="25"/>
      <c r="G958" s="25"/>
      <c r="H958" s="52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24"/>
      <c r="B959" s="4"/>
      <c r="C959" s="52"/>
      <c r="D959" s="25"/>
      <c r="E959" s="25"/>
      <c r="F959" s="25"/>
      <c r="G959" s="25"/>
      <c r="H959" s="52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24"/>
      <c r="B960" s="4"/>
      <c r="C960" s="52"/>
      <c r="D960" s="25"/>
      <c r="E960" s="25"/>
      <c r="F960" s="25"/>
      <c r="G960" s="25"/>
      <c r="H960" s="52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24"/>
      <c r="B961" s="4"/>
      <c r="C961" s="52"/>
      <c r="D961" s="25"/>
      <c r="E961" s="25"/>
      <c r="F961" s="25"/>
      <c r="G961" s="25"/>
      <c r="H961" s="52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24"/>
      <c r="B962" s="4"/>
      <c r="C962" s="52"/>
      <c r="D962" s="25"/>
      <c r="E962" s="25"/>
      <c r="F962" s="25"/>
      <c r="G962" s="25"/>
      <c r="H962" s="52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24"/>
      <c r="B963" s="4"/>
      <c r="C963" s="52"/>
      <c r="D963" s="25"/>
      <c r="E963" s="25"/>
      <c r="F963" s="25"/>
      <c r="G963" s="25"/>
      <c r="H963" s="52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24"/>
      <c r="B964" s="4"/>
      <c r="C964" s="52"/>
      <c r="D964" s="25"/>
      <c r="E964" s="25"/>
      <c r="F964" s="25"/>
      <c r="G964" s="25"/>
      <c r="H964" s="52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24"/>
      <c r="B965" s="4"/>
      <c r="C965" s="52"/>
      <c r="D965" s="25"/>
      <c r="E965" s="25"/>
      <c r="F965" s="25"/>
      <c r="G965" s="25"/>
      <c r="H965" s="52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24"/>
      <c r="B966" s="4"/>
      <c r="C966" s="52"/>
      <c r="D966" s="25"/>
      <c r="E966" s="25"/>
      <c r="F966" s="25"/>
      <c r="G966" s="25"/>
      <c r="H966" s="52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24"/>
      <c r="B967" s="4"/>
      <c r="C967" s="52"/>
      <c r="D967" s="25"/>
      <c r="E967" s="25"/>
      <c r="F967" s="25"/>
      <c r="G967" s="25"/>
      <c r="H967" s="52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24"/>
      <c r="B968" s="4"/>
      <c r="C968" s="52"/>
      <c r="D968" s="25"/>
      <c r="E968" s="25"/>
      <c r="F968" s="25"/>
      <c r="G968" s="25"/>
      <c r="H968" s="52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24"/>
      <c r="B969" s="4"/>
      <c r="C969" s="52"/>
      <c r="D969" s="25"/>
      <c r="E969" s="25"/>
      <c r="F969" s="25"/>
      <c r="G969" s="25"/>
      <c r="H969" s="52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24"/>
      <c r="B970" s="4"/>
      <c r="C970" s="52"/>
      <c r="D970" s="25"/>
      <c r="E970" s="25"/>
      <c r="F970" s="25"/>
      <c r="G970" s="25"/>
      <c r="H970" s="52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24"/>
      <c r="B971" s="4"/>
      <c r="C971" s="52"/>
      <c r="D971" s="25"/>
      <c r="E971" s="25"/>
      <c r="F971" s="25"/>
      <c r="G971" s="25"/>
      <c r="H971" s="52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24"/>
      <c r="B972" s="4"/>
      <c r="C972" s="52"/>
      <c r="D972" s="25"/>
      <c r="E972" s="25"/>
      <c r="F972" s="25"/>
      <c r="G972" s="25"/>
      <c r="H972" s="52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24"/>
      <c r="B973" s="4"/>
      <c r="C973" s="52"/>
      <c r="D973" s="25"/>
      <c r="E973" s="25"/>
      <c r="F973" s="25"/>
      <c r="G973" s="25"/>
      <c r="H973" s="52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24"/>
      <c r="B974" s="4"/>
      <c r="C974" s="52"/>
      <c r="D974" s="25"/>
      <c r="E974" s="25"/>
      <c r="F974" s="25"/>
      <c r="G974" s="25"/>
      <c r="H974" s="52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24"/>
      <c r="B975" s="4"/>
      <c r="C975" s="52"/>
      <c r="D975" s="25"/>
      <c r="E975" s="25"/>
      <c r="F975" s="25"/>
      <c r="G975" s="25"/>
      <c r="H975" s="52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24"/>
      <c r="B976" s="4"/>
      <c r="C976" s="52"/>
      <c r="D976" s="25"/>
      <c r="E976" s="25"/>
      <c r="F976" s="25"/>
      <c r="G976" s="25"/>
      <c r="H976" s="52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24"/>
      <c r="B977" s="4"/>
      <c r="C977" s="52"/>
      <c r="D977" s="25"/>
      <c r="E977" s="25"/>
      <c r="F977" s="25"/>
      <c r="G977" s="25"/>
      <c r="H977" s="52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24"/>
      <c r="B978" s="4"/>
      <c r="C978" s="52"/>
      <c r="D978" s="25"/>
      <c r="E978" s="25"/>
      <c r="F978" s="25"/>
      <c r="G978" s="25"/>
      <c r="H978" s="52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24"/>
      <c r="B979" s="4"/>
      <c r="C979" s="52"/>
      <c r="D979" s="25"/>
      <c r="E979" s="25"/>
      <c r="F979" s="25"/>
      <c r="G979" s="25"/>
      <c r="H979" s="52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24"/>
      <c r="B980" s="4"/>
      <c r="C980" s="52"/>
      <c r="D980" s="25"/>
      <c r="E980" s="25"/>
      <c r="F980" s="25"/>
      <c r="G980" s="25"/>
      <c r="H980" s="52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24"/>
      <c r="B981" s="4"/>
      <c r="C981" s="52"/>
      <c r="D981" s="25"/>
      <c r="E981" s="25"/>
      <c r="F981" s="25"/>
      <c r="G981" s="25"/>
      <c r="H981" s="52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24"/>
      <c r="B982" s="4"/>
      <c r="C982" s="52"/>
      <c r="D982" s="25"/>
      <c r="E982" s="25"/>
      <c r="F982" s="25"/>
      <c r="G982" s="25"/>
      <c r="H982" s="52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24"/>
      <c r="B983" s="4"/>
      <c r="C983" s="52"/>
      <c r="D983" s="25"/>
      <c r="E983" s="25"/>
      <c r="F983" s="25"/>
      <c r="G983" s="25"/>
      <c r="H983" s="52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24"/>
      <c r="B984" s="4"/>
      <c r="C984" s="52"/>
      <c r="D984" s="25"/>
      <c r="E984" s="25"/>
      <c r="F984" s="25"/>
      <c r="G984" s="25"/>
      <c r="H984" s="52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24"/>
      <c r="B985" s="4"/>
      <c r="C985" s="52"/>
      <c r="D985" s="25"/>
      <c r="E985" s="25"/>
      <c r="F985" s="25"/>
      <c r="G985" s="25"/>
      <c r="H985" s="52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24"/>
      <c r="B986" s="4"/>
      <c r="C986" s="52"/>
      <c r="D986" s="25"/>
      <c r="E986" s="25"/>
      <c r="F986" s="25"/>
      <c r="G986" s="25"/>
      <c r="H986" s="52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24"/>
      <c r="B987" s="4"/>
      <c r="C987" s="52"/>
      <c r="D987" s="25"/>
      <c r="E987" s="25"/>
      <c r="F987" s="25"/>
      <c r="G987" s="25"/>
      <c r="H987" s="52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24"/>
      <c r="B988" s="4"/>
      <c r="C988" s="52"/>
      <c r="D988" s="25"/>
      <c r="E988" s="25"/>
      <c r="F988" s="25"/>
      <c r="G988" s="25"/>
      <c r="H988" s="52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24"/>
      <c r="B989" s="4"/>
      <c r="C989" s="52"/>
      <c r="D989" s="25"/>
      <c r="E989" s="25"/>
      <c r="F989" s="25"/>
      <c r="G989" s="25"/>
      <c r="H989" s="52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24"/>
      <c r="B990" s="4"/>
      <c r="C990" s="52"/>
      <c r="D990" s="25"/>
      <c r="E990" s="25"/>
      <c r="F990" s="25"/>
      <c r="G990" s="25"/>
      <c r="H990" s="52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24"/>
      <c r="B991" s="4"/>
      <c r="C991" s="52"/>
      <c r="D991" s="25"/>
      <c r="E991" s="25"/>
      <c r="F991" s="25"/>
      <c r="G991" s="25"/>
      <c r="H991" s="52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24"/>
      <c r="B992" s="4"/>
      <c r="C992" s="52"/>
      <c r="D992" s="25"/>
      <c r="E992" s="25"/>
      <c r="F992" s="25"/>
      <c r="G992" s="25"/>
      <c r="H992" s="52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24"/>
      <c r="B993" s="4"/>
      <c r="C993" s="52"/>
      <c r="D993" s="25"/>
      <c r="E993" s="25"/>
      <c r="F993" s="25"/>
      <c r="G993" s="25"/>
      <c r="H993" s="52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24"/>
      <c r="B994" s="4"/>
      <c r="C994" s="52"/>
      <c r="D994" s="25"/>
      <c r="E994" s="25"/>
      <c r="F994" s="25"/>
      <c r="G994" s="25"/>
      <c r="H994" s="52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24"/>
      <c r="B995" s="4"/>
      <c r="C995" s="52"/>
      <c r="D995" s="25"/>
      <c r="E995" s="25"/>
      <c r="F995" s="25"/>
      <c r="G995" s="25"/>
      <c r="H995" s="52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24"/>
      <c r="B996" s="4"/>
      <c r="C996" s="52"/>
      <c r="D996" s="25"/>
      <c r="E996" s="25"/>
      <c r="F996" s="25"/>
      <c r="G996" s="25"/>
      <c r="H996" s="52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24"/>
      <c r="B997" s="4"/>
      <c r="C997" s="52"/>
      <c r="D997" s="25"/>
      <c r="E997" s="25"/>
      <c r="F997" s="25"/>
      <c r="G997" s="25"/>
      <c r="H997" s="52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24"/>
      <c r="B998" s="4"/>
      <c r="C998" s="52"/>
      <c r="D998" s="25"/>
      <c r="E998" s="25"/>
      <c r="F998" s="25"/>
      <c r="G998" s="25"/>
      <c r="H998" s="52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24"/>
      <c r="B999" s="4"/>
      <c r="C999" s="52"/>
      <c r="D999" s="25"/>
      <c r="E999" s="25"/>
      <c r="F999" s="25"/>
      <c r="G999" s="25"/>
      <c r="H999" s="52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24"/>
      <c r="B1000" s="4"/>
      <c r="C1000" s="52"/>
      <c r="D1000" s="25"/>
      <c r="E1000" s="25"/>
      <c r="F1000" s="25"/>
      <c r="G1000" s="25"/>
      <c r="H1000" s="52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1:A2"/>
    <mergeCell ref="B1:B2"/>
    <mergeCell ref="D1:H1"/>
    <mergeCell ref="I1:M1"/>
    <mergeCell ref="N1:R1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9.71"/>
    <col customWidth="1" min="2" max="2" width="39.57"/>
    <col customWidth="1" min="3" max="3" width="12.14"/>
    <col customWidth="1" min="4" max="23" width="10.29"/>
    <col customWidth="1" min="24" max="26" width="8.71"/>
  </cols>
  <sheetData>
    <row r="1" ht="12.75" customHeight="1">
      <c r="A1" s="1" t="s">
        <v>0</v>
      </c>
      <c r="B1" s="2" t="s">
        <v>1</v>
      </c>
      <c r="C1" s="31" t="s">
        <v>2</v>
      </c>
      <c r="D1" s="32" t="s">
        <v>311</v>
      </c>
      <c r="E1" s="33"/>
      <c r="F1" s="33"/>
      <c r="G1" s="33"/>
      <c r="H1" s="34"/>
      <c r="I1" s="32" t="s">
        <v>338</v>
      </c>
      <c r="J1" s="33"/>
      <c r="K1" s="33"/>
      <c r="L1" s="33"/>
      <c r="M1" s="34"/>
      <c r="N1" s="32" t="s">
        <v>339</v>
      </c>
      <c r="O1" s="33"/>
      <c r="P1" s="33"/>
      <c r="Q1" s="33"/>
      <c r="R1" s="34"/>
      <c r="S1" s="32" t="s">
        <v>340</v>
      </c>
      <c r="T1" s="33"/>
      <c r="U1" s="33"/>
      <c r="V1" s="33"/>
      <c r="W1" s="34"/>
      <c r="X1" s="4"/>
      <c r="Y1" s="4"/>
      <c r="Z1" s="4"/>
    </row>
    <row r="2" ht="12.75" customHeight="1">
      <c r="A2" s="5"/>
      <c r="B2" s="5"/>
      <c r="C2" s="3" t="s">
        <v>3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310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310</v>
      </c>
      <c r="N2" s="3" t="s">
        <v>320</v>
      </c>
      <c r="O2" s="3" t="s">
        <v>321</v>
      </c>
      <c r="P2" s="3" t="s">
        <v>322</v>
      </c>
      <c r="Q2" s="3" t="s">
        <v>323</v>
      </c>
      <c r="R2" s="3" t="s">
        <v>310</v>
      </c>
      <c r="S2" s="3" t="s">
        <v>320</v>
      </c>
      <c r="T2" s="3" t="s">
        <v>321</v>
      </c>
      <c r="U2" s="3" t="s">
        <v>322</v>
      </c>
      <c r="V2" s="3" t="s">
        <v>323</v>
      </c>
      <c r="W2" s="3" t="s">
        <v>310</v>
      </c>
      <c r="X2" s="4"/>
      <c r="Y2" s="4"/>
      <c r="Z2" s="4"/>
    </row>
    <row r="3" ht="12.75" customHeight="1">
      <c r="A3" s="6" t="s">
        <v>4</v>
      </c>
      <c r="B3" s="7" t="s">
        <v>5</v>
      </c>
      <c r="C3" s="8" t="str">
        <f t="shared" ref="C3:W3" si="1">+C4+C74+C108+C158+C190</f>
        <v>#REF!</v>
      </c>
      <c r="D3" s="8">
        <f t="shared" si="1"/>
        <v>38.30015</v>
      </c>
      <c r="E3" s="8">
        <f t="shared" si="1"/>
        <v>116.78715</v>
      </c>
      <c r="F3" s="8">
        <f t="shared" si="1"/>
        <v>104.71715</v>
      </c>
      <c r="G3" s="8">
        <f t="shared" si="1"/>
        <v>101.52715</v>
      </c>
      <c r="H3" s="8" t="str">
        <f t="shared" si="1"/>
        <v>#REF!</v>
      </c>
      <c r="I3" s="8">
        <f t="shared" si="1"/>
        <v>0.44</v>
      </c>
      <c r="J3" s="8">
        <f t="shared" si="1"/>
        <v>7.15725</v>
      </c>
      <c r="K3" s="8">
        <f t="shared" si="1"/>
        <v>0.949125</v>
      </c>
      <c r="L3" s="8">
        <f t="shared" si="1"/>
        <v>0.719125</v>
      </c>
      <c r="M3" s="8">
        <f t="shared" si="1"/>
        <v>9.2655</v>
      </c>
      <c r="N3" s="8">
        <f t="shared" si="1"/>
        <v>0.5875</v>
      </c>
      <c r="O3" s="8">
        <f t="shared" si="1"/>
        <v>14.81025</v>
      </c>
      <c r="P3" s="8">
        <f t="shared" si="1"/>
        <v>1.709375</v>
      </c>
      <c r="Q3" s="8">
        <f t="shared" si="1"/>
        <v>1.479375</v>
      </c>
      <c r="R3" s="8">
        <f t="shared" si="1"/>
        <v>18.5965</v>
      </c>
      <c r="S3" s="8">
        <f t="shared" si="1"/>
        <v>0.26</v>
      </c>
      <c r="T3" s="8">
        <f t="shared" si="1"/>
        <v>4.647</v>
      </c>
      <c r="U3" s="8">
        <f t="shared" si="1"/>
        <v>0.6</v>
      </c>
      <c r="V3" s="8">
        <f t="shared" si="1"/>
        <v>0.46</v>
      </c>
      <c r="W3" s="8">
        <f t="shared" si="1"/>
        <v>5.967</v>
      </c>
      <c r="X3" s="4"/>
      <c r="Y3" s="4"/>
      <c r="Z3" s="4"/>
    </row>
    <row r="4" ht="12.75" customHeight="1">
      <c r="A4" s="9" t="s">
        <v>6</v>
      </c>
      <c r="B4" s="10" t="s">
        <v>7</v>
      </c>
      <c r="C4" s="11">
        <f t="shared" ref="C4:W4" si="2">C5+C24+C27+C39+C43+C51+C62+C73</f>
        <v>277.0886</v>
      </c>
      <c r="D4" s="11">
        <f t="shared" si="2"/>
        <v>17.8414</v>
      </c>
      <c r="E4" s="11">
        <f t="shared" si="2"/>
        <v>85.6884</v>
      </c>
      <c r="F4" s="11">
        <f t="shared" si="2"/>
        <v>73.6884</v>
      </c>
      <c r="G4" s="11">
        <f t="shared" si="2"/>
        <v>71.1284</v>
      </c>
      <c r="H4" s="11">
        <f t="shared" si="2"/>
        <v>248.3466</v>
      </c>
      <c r="I4" s="11">
        <f t="shared" si="2"/>
        <v>0.09</v>
      </c>
      <c r="J4" s="11">
        <f t="shared" si="2"/>
        <v>6.63425</v>
      </c>
      <c r="K4" s="11">
        <f t="shared" si="2"/>
        <v>0.357125</v>
      </c>
      <c r="L4" s="11">
        <f t="shared" si="2"/>
        <v>0.357125</v>
      </c>
      <c r="M4" s="11">
        <f t="shared" si="2"/>
        <v>7.4385</v>
      </c>
      <c r="N4" s="11">
        <f t="shared" si="2"/>
        <v>0.0975</v>
      </c>
      <c r="O4" s="11">
        <f t="shared" si="2"/>
        <v>14.20925</v>
      </c>
      <c r="P4" s="11">
        <f t="shared" si="2"/>
        <v>0.978375</v>
      </c>
      <c r="Q4" s="11">
        <f t="shared" si="2"/>
        <v>0.978375</v>
      </c>
      <c r="R4" s="11">
        <f t="shared" si="2"/>
        <v>16.2735</v>
      </c>
      <c r="S4" s="11">
        <f t="shared" si="2"/>
        <v>0.09</v>
      </c>
      <c r="T4" s="11">
        <f t="shared" si="2"/>
        <v>4.37</v>
      </c>
      <c r="U4" s="11">
        <f t="shared" si="2"/>
        <v>0.28</v>
      </c>
      <c r="V4" s="11">
        <f t="shared" si="2"/>
        <v>0.29</v>
      </c>
      <c r="W4" s="11">
        <f t="shared" si="2"/>
        <v>5.03</v>
      </c>
      <c r="X4" s="4"/>
      <c r="Y4" s="4"/>
      <c r="Z4" s="4"/>
    </row>
    <row r="5" ht="12.75" customHeight="1">
      <c r="A5" s="12" t="s">
        <v>8</v>
      </c>
      <c r="B5" s="13" t="s">
        <v>9</v>
      </c>
      <c r="C5" s="14">
        <f t="shared" ref="C5:W5" si="3">SUM(C6:C23)</f>
        <v>188.173</v>
      </c>
      <c r="D5" s="14">
        <f t="shared" si="3"/>
        <v>2.52</v>
      </c>
      <c r="E5" s="14">
        <f t="shared" si="3"/>
        <v>60.131</v>
      </c>
      <c r="F5" s="14">
        <f t="shared" si="3"/>
        <v>51.156</v>
      </c>
      <c r="G5" s="14">
        <f t="shared" si="3"/>
        <v>51.156</v>
      </c>
      <c r="H5" s="14">
        <f t="shared" si="3"/>
        <v>164.963</v>
      </c>
      <c r="I5" s="14">
        <f t="shared" si="3"/>
        <v>0</v>
      </c>
      <c r="J5" s="14">
        <f t="shared" si="3"/>
        <v>6.33</v>
      </c>
      <c r="K5" s="14">
        <f t="shared" si="3"/>
        <v>0</v>
      </c>
      <c r="L5" s="14">
        <f t="shared" si="3"/>
        <v>0</v>
      </c>
      <c r="M5" s="14">
        <f t="shared" si="3"/>
        <v>6.33</v>
      </c>
      <c r="N5" s="14">
        <f t="shared" si="3"/>
        <v>0</v>
      </c>
      <c r="O5" s="14">
        <f t="shared" si="3"/>
        <v>12.66</v>
      </c>
      <c r="P5" s="14">
        <f t="shared" si="3"/>
        <v>0</v>
      </c>
      <c r="Q5" s="14">
        <f t="shared" si="3"/>
        <v>0</v>
      </c>
      <c r="R5" s="14">
        <f t="shared" si="3"/>
        <v>12.66</v>
      </c>
      <c r="S5" s="14">
        <f t="shared" si="3"/>
        <v>0</v>
      </c>
      <c r="T5" s="14">
        <f t="shared" si="3"/>
        <v>4.22</v>
      </c>
      <c r="U5" s="14">
        <f t="shared" si="3"/>
        <v>0</v>
      </c>
      <c r="V5" s="14">
        <f t="shared" si="3"/>
        <v>0</v>
      </c>
      <c r="W5" s="14">
        <f t="shared" si="3"/>
        <v>4.22</v>
      </c>
      <c r="X5" s="4"/>
      <c r="Y5" s="4"/>
      <c r="Z5" s="4"/>
    </row>
    <row r="6" ht="12.75" customHeight="1">
      <c r="A6" s="15" t="s">
        <v>10</v>
      </c>
      <c r="B6" s="16" t="s">
        <v>11</v>
      </c>
      <c r="C6" s="35">
        <f t="shared" ref="C6:C23" si="4">H6+M6+R6+W6</f>
        <v>0</v>
      </c>
      <c r="D6" s="17"/>
      <c r="E6" s="17"/>
      <c r="F6" s="17"/>
      <c r="G6" s="17"/>
      <c r="H6" s="36">
        <f t="shared" ref="H6:H23" si="5">SUM(D6:G6)</f>
        <v>0</v>
      </c>
      <c r="I6" s="17"/>
      <c r="J6" s="17"/>
      <c r="K6" s="17"/>
      <c r="L6" s="17"/>
      <c r="M6" s="36">
        <f t="shared" ref="M6:M23" si="6">SUM(I6:L6)</f>
        <v>0</v>
      </c>
      <c r="N6" s="17"/>
      <c r="O6" s="17"/>
      <c r="P6" s="17"/>
      <c r="Q6" s="17"/>
      <c r="R6" s="36">
        <f t="shared" ref="R6:R23" si="7">SUM(N6:Q6)</f>
        <v>0</v>
      </c>
      <c r="S6" s="17"/>
      <c r="T6" s="17"/>
      <c r="U6" s="17"/>
      <c r="V6" s="17"/>
      <c r="W6" s="36">
        <f t="shared" ref="W6:W23" si="8">SUM(S6:V6)</f>
        <v>0</v>
      </c>
      <c r="X6" s="4"/>
      <c r="Y6" s="4"/>
      <c r="Z6" s="4"/>
    </row>
    <row r="7" ht="12.75" customHeight="1">
      <c r="A7" s="15" t="s">
        <v>12</v>
      </c>
      <c r="B7" s="16" t="s">
        <v>13</v>
      </c>
      <c r="C7" s="35">
        <f t="shared" si="4"/>
        <v>0</v>
      </c>
      <c r="D7" s="17"/>
      <c r="E7" s="17"/>
      <c r="F7" s="17"/>
      <c r="G7" s="17"/>
      <c r="H7" s="36">
        <f t="shared" si="5"/>
        <v>0</v>
      </c>
      <c r="I7" s="17"/>
      <c r="J7" s="17"/>
      <c r="K7" s="17"/>
      <c r="L7" s="17"/>
      <c r="M7" s="36">
        <f t="shared" si="6"/>
        <v>0</v>
      </c>
      <c r="N7" s="17"/>
      <c r="O7" s="17"/>
      <c r="P7" s="17"/>
      <c r="Q7" s="17"/>
      <c r="R7" s="36">
        <f t="shared" si="7"/>
        <v>0</v>
      </c>
      <c r="S7" s="17"/>
      <c r="T7" s="17"/>
      <c r="U7" s="17"/>
      <c r="V7" s="17"/>
      <c r="W7" s="36">
        <f t="shared" si="8"/>
        <v>0</v>
      </c>
      <c r="X7" s="4"/>
      <c r="Y7" s="4"/>
      <c r="Z7" s="4"/>
    </row>
    <row r="8" ht="12.75" customHeight="1">
      <c r="A8" s="15" t="s">
        <v>14</v>
      </c>
      <c r="B8" s="16" t="s">
        <v>15</v>
      </c>
      <c r="C8" s="35">
        <f t="shared" si="4"/>
        <v>31.077</v>
      </c>
      <c r="D8" s="17"/>
      <c r="E8" s="19">
        <v>10.359</v>
      </c>
      <c r="F8" s="19">
        <v>10.359</v>
      </c>
      <c r="G8" s="19">
        <v>10.359</v>
      </c>
      <c r="H8" s="36">
        <f t="shared" si="5"/>
        <v>31.077</v>
      </c>
      <c r="I8" s="17"/>
      <c r="J8" s="17"/>
      <c r="K8" s="17"/>
      <c r="L8" s="17"/>
      <c r="M8" s="36">
        <f t="shared" si="6"/>
        <v>0</v>
      </c>
      <c r="N8" s="17"/>
      <c r="O8" s="17"/>
      <c r="P8" s="17"/>
      <c r="Q8" s="17"/>
      <c r="R8" s="36">
        <f t="shared" si="7"/>
        <v>0</v>
      </c>
      <c r="S8" s="17"/>
      <c r="T8" s="17"/>
      <c r="U8" s="17"/>
      <c r="V8" s="17"/>
      <c r="W8" s="36">
        <f t="shared" si="8"/>
        <v>0</v>
      </c>
      <c r="X8" s="4"/>
      <c r="Y8" s="4"/>
      <c r="Z8" s="4"/>
    </row>
    <row r="9" ht="12.75" customHeight="1">
      <c r="A9" s="15" t="s">
        <v>16</v>
      </c>
      <c r="B9" s="16" t="s">
        <v>17</v>
      </c>
      <c r="C9" s="35">
        <f t="shared" si="4"/>
        <v>77.208</v>
      </c>
      <c r="D9" s="17"/>
      <c r="E9" s="19">
        <v>25.736</v>
      </c>
      <c r="F9" s="19">
        <v>25.736</v>
      </c>
      <c r="G9" s="19">
        <v>25.736</v>
      </c>
      <c r="H9" s="36">
        <f t="shared" si="5"/>
        <v>77.208</v>
      </c>
      <c r="I9" s="17"/>
      <c r="J9" s="17"/>
      <c r="K9" s="17"/>
      <c r="L9" s="17"/>
      <c r="M9" s="36">
        <f t="shared" si="6"/>
        <v>0</v>
      </c>
      <c r="N9" s="17"/>
      <c r="O9" s="17"/>
      <c r="P9" s="17"/>
      <c r="Q9" s="17"/>
      <c r="R9" s="36">
        <f t="shared" si="7"/>
        <v>0</v>
      </c>
      <c r="S9" s="17"/>
      <c r="T9" s="17"/>
      <c r="U9" s="17"/>
      <c r="V9" s="17"/>
      <c r="W9" s="36">
        <f t="shared" si="8"/>
        <v>0</v>
      </c>
      <c r="X9" s="4"/>
      <c r="Y9" s="4"/>
      <c r="Z9" s="4"/>
    </row>
    <row r="10" ht="12.75" customHeight="1">
      <c r="A10" s="15" t="s">
        <v>18</v>
      </c>
      <c r="B10" s="16" t="s">
        <v>19</v>
      </c>
      <c r="C10" s="35">
        <f t="shared" si="4"/>
        <v>41.589</v>
      </c>
      <c r="D10" s="17"/>
      <c r="E10" s="37">
        <v>13.863</v>
      </c>
      <c r="F10" s="37">
        <v>13.863</v>
      </c>
      <c r="G10" s="37">
        <v>13.863</v>
      </c>
      <c r="H10" s="36">
        <f t="shared" si="5"/>
        <v>41.589</v>
      </c>
      <c r="I10" s="17"/>
      <c r="J10" s="17"/>
      <c r="K10" s="17"/>
      <c r="L10" s="17"/>
      <c r="M10" s="36">
        <f t="shared" si="6"/>
        <v>0</v>
      </c>
      <c r="N10" s="17"/>
      <c r="O10" s="17"/>
      <c r="P10" s="17"/>
      <c r="Q10" s="17"/>
      <c r="R10" s="36">
        <f t="shared" si="7"/>
        <v>0</v>
      </c>
      <c r="S10" s="17"/>
      <c r="T10" s="17"/>
      <c r="U10" s="17"/>
      <c r="V10" s="17"/>
      <c r="W10" s="36">
        <f t="shared" si="8"/>
        <v>0</v>
      </c>
      <c r="X10" s="4"/>
      <c r="Y10" s="4"/>
      <c r="Z10" s="4"/>
    </row>
    <row r="11" ht="12.75" customHeight="1">
      <c r="A11" s="15" t="s">
        <v>20</v>
      </c>
      <c r="B11" s="16" t="s">
        <v>21</v>
      </c>
      <c r="C11" s="35">
        <f t="shared" si="4"/>
        <v>3.357</v>
      </c>
      <c r="D11" s="19"/>
      <c r="E11" s="19">
        <v>1.119</v>
      </c>
      <c r="F11" s="19">
        <v>1.119</v>
      </c>
      <c r="G11" s="19">
        <v>1.119</v>
      </c>
      <c r="H11" s="36">
        <f t="shared" si="5"/>
        <v>3.357</v>
      </c>
      <c r="I11" s="17"/>
      <c r="J11" s="17"/>
      <c r="K11" s="17"/>
      <c r="L11" s="17"/>
      <c r="M11" s="36">
        <f t="shared" si="6"/>
        <v>0</v>
      </c>
      <c r="N11" s="17"/>
      <c r="O11" s="17"/>
      <c r="P11" s="17"/>
      <c r="Q11" s="17"/>
      <c r="R11" s="36">
        <f t="shared" si="7"/>
        <v>0</v>
      </c>
      <c r="S11" s="17"/>
      <c r="T11" s="17"/>
      <c r="U11" s="17"/>
      <c r="V11" s="17"/>
      <c r="W11" s="36">
        <f t="shared" si="8"/>
        <v>0</v>
      </c>
      <c r="X11" s="4"/>
      <c r="Y11" s="4"/>
      <c r="Z11" s="4"/>
    </row>
    <row r="12" ht="12.75" customHeight="1">
      <c r="A12" s="15" t="s">
        <v>22</v>
      </c>
      <c r="B12" s="16" t="s">
        <v>23</v>
      </c>
      <c r="C12" s="35">
        <f t="shared" si="4"/>
        <v>0.225</v>
      </c>
      <c r="D12" s="17"/>
      <c r="E12" s="19">
        <v>0.225</v>
      </c>
      <c r="F12" s="17"/>
      <c r="G12" s="17"/>
      <c r="H12" s="36">
        <f t="shared" si="5"/>
        <v>0.225</v>
      </c>
      <c r="I12" s="17"/>
      <c r="J12" s="17"/>
      <c r="K12" s="17"/>
      <c r="L12" s="17"/>
      <c r="M12" s="36">
        <f t="shared" si="6"/>
        <v>0</v>
      </c>
      <c r="N12" s="17"/>
      <c r="O12" s="17"/>
      <c r="P12" s="17"/>
      <c r="Q12" s="17"/>
      <c r="R12" s="36">
        <f t="shared" si="7"/>
        <v>0</v>
      </c>
      <c r="S12" s="17"/>
      <c r="T12" s="17"/>
      <c r="U12" s="17"/>
      <c r="V12" s="17"/>
      <c r="W12" s="36">
        <f t="shared" si="8"/>
        <v>0</v>
      </c>
      <c r="X12" s="4"/>
      <c r="Y12" s="4"/>
      <c r="Z12" s="4"/>
    </row>
    <row r="13" ht="12.75" customHeight="1">
      <c r="A13" s="15" t="s">
        <v>24</v>
      </c>
      <c r="B13" s="16" t="s">
        <v>25</v>
      </c>
      <c r="C13" s="35">
        <f t="shared" si="4"/>
        <v>0</v>
      </c>
      <c r="D13" s="17"/>
      <c r="E13" s="17"/>
      <c r="F13" s="17"/>
      <c r="G13" s="17"/>
      <c r="H13" s="36">
        <f t="shared" si="5"/>
        <v>0</v>
      </c>
      <c r="I13" s="17"/>
      <c r="J13" s="17"/>
      <c r="K13" s="17"/>
      <c r="L13" s="17"/>
      <c r="M13" s="36">
        <f t="shared" si="6"/>
        <v>0</v>
      </c>
      <c r="N13" s="17"/>
      <c r="O13" s="17"/>
      <c r="P13" s="17"/>
      <c r="Q13" s="17"/>
      <c r="R13" s="36">
        <f t="shared" si="7"/>
        <v>0</v>
      </c>
      <c r="S13" s="17"/>
      <c r="T13" s="17"/>
      <c r="U13" s="17"/>
      <c r="V13" s="17"/>
      <c r="W13" s="36">
        <f t="shared" si="8"/>
        <v>0</v>
      </c>
      <c r="X13" s="4"/>
      <c r="Y13" s="4"/>
      <c r="Z13" s="4"/>
    </row>
    <row r="14" ht="12.75" customHeight="1">
      <c r="A14" s="15" t="s">
        <v>26</v>
      </c>
      <c r="B14" s="16" t="s">
        <v>27</v>
      </c>
      <c r="C14" s="35">
        <f t="shared" si="4"/>
        <v>0.237</v>
      </c>
      <c r="D14" s="17"/>
      <c r="E14" s="19">
        <v>0.079</v>
      </c>
      <c r="F14" s="19">
        <v>0.079</v>
      </c>
      <c r="G14" s="19">
        <v>0.079</v>
      </c>
      <c r="H14" s="36">
        <f t="shared" si="5"/>
        <v>0.237</v>
      </c>
      <c r="I14" s="17"/>
      <c r="J14" s="17"/>
      <c r="K14" s="17"/>
      <c r="L14" s="17"/>
      <c r="M14" s="36">
        <f t="shared" si="6"/>
        <v>0</v>
      </c>
      <c r="N14" s="17"/>
      <c r="O14" s="17"/>
      <c r="P14" s="17"/>
      <c r="Q14" s="17"/>
      <c r="R14" s="36">
        <f t="shared" si="7"/>
        <v>0</v>
      </c>
      <c r="S14" s="17"/>
      <c r="T14" s="17"/>
      <c r="U14" s="17"/>
      <c r="V14" s="17"/>
      <c r="W14" s="36">
        <f t="shared" si="8"/>
        <v>0</v>
      </c>
      <c r="X14" s="4"/>
      <c r="Y14" s="4"/>
      <c r="Z14" s="4"/>
    </row>
    <row r="15" ht="12.75" customHeight="1">
      <c r="A15" s="15" t="s">
        <v>28</v>
      </c>
      <c r="B15" s="16" t="s">
        <v>29</v>
      </c>
      <c r="C15" s="35">
        <f t="shared" si="4"/>
        <v>1.21</v>
      </c>
      <c r="D15" s="17"/>
      <c r="E15" s="19">
        <v>1.21</v>
      </c>
      <c r="F15" s="17"/>
      <c r="G15" s="17"/>
      <c r="H15" s="36">
        <f t="shared" si="5"/>
        <v>1.21</v>
      </c>
      <c r="I15" s="17"/>
      <c r="J15" s="17"/>
      <c r="K15" s="17"/>
      <c r="L15" s="17"/>
      <c r="M15" s="36">
        <f t="shared" si="6"/>
        <v>0</v>
      </c>
      <c r="N15" s="17"/>
      <c r="O15" s="17"/>
      <c r="P15" s="17"/>
      <c r="Q15" s="17"/>
      <c r="R15" s="36">
        <f t="shared" si="7"/>
        <v>0</v>
      </c>
      <c r="S15" s="17"/>
      <c r="T15" s="17"/>
      <c r="U15" s="17"/>
      <c r="V15" s="17"/>
      <c r="W15" s="36">
        <f t="shared" si="8"/>
        <v>0</v>
      </c>
      <c r="X15" s="4"/>
      <c r="Y15" s="4"/>
      <c r="Z15" s="4"/>
    </row>
    <row r="16" ht="12.75" customHeight="1">
      <c r="A16" s="15" t="s">
        <v>30</v>
      </c>
      <c r="B16" s="16" t="s">
        <v>31</v>
      </c>
      <c r="C16" s="35">
        <f t="shared" si="4"/>
        <v>0</v>
      </c>
      <c r="D16" s="17"/>
      <c r="E16" s="17"/>
      <c r="F16" s="17"/>
      <c r="G16" s="17"/>
      <c r="H16" s="36">
        <f t="shared" si="5"/>
        <v>0</v>
      </c>
      <c r="I16" s="17"/>
      <c r="J16" s="17"/>
      <c r="K16" s="17"/>
      <c r="L16" s="17"/>
      <c r="M16" s="36">
        <f t="shared" si="6"/>
        <v>0</v>
      </c>
      <c r="N16" s="17"/>
      <c r="O16" s="17"/>
      <c r="P16" s="17"/>
      <c r="Q16" s="17"/>
      <c r="R16" s="36">
        <f t="shared" si="7"/>
        <v>0</v>
      </c>
      <c r="S16" s="17"/>
      <c r="T16" s="17"/>
      <c r="U16" s="17"/>
      <c r="V16" s="17"/>
      <c r="W16" s="36">
        <f t="shared" si="8"/>
        <v>0</v>
      </c>
      <c r="X16" s="4"/>
      <c r="Y16" s="4"/>
      <c r="Z16" s="4"/>
    </row>
    <row r="17" ht="12.75" customHeight="1">
      <c r="A17" s="15" t="s">
        <v>32</v>
      </c>
      <c r="B17" s="16" t="s">
        <v>33</v>
      </c>
      <c r="C17" s="35">
        <f t="shared" si="4"/>
        <v>7.54</v>
      </c>
      <c r="D17" s="17"/>
      <c r="E17" s="19">
        <v>7.54</v>
      </c>
      <c r="F17" s="17"/>
      <c r="G17" s="17"/>
      <c r="H17" s="36">
        <f t="shared" si="5"/>
        <v>7.54</v>
      </c>
      <c r="I17" s="17"/>
      <c r="J17" s="17"/>
      <c r="K17" s="17"/>
      <c r="L17" s="17"/>
      <c r="M17" s="36">
        <f t="shared" si="6"/>
        <v>0</v>
      </c>
      <c r="N17" s="17"/>
      <c r="O17" s="17"/>
      <c r="P17" s="17"/>
      <c r="Q17" s="17"/>
      <c r="R17" s="36">
        <f t="shared" si="7"/>
        <v>0</v>
      </c>
      <c r="S17" s="17"/>
      <c r="T17" s="17"/>
      <c r="U17" s="17"/>
      <c r="V17" s="17"/>
      <c r="W17" s="36">
        <f t="shared" si="8"/>
        <v>0</v>
      </c>
      <c r="X17" s="4"/>
      <c r="Y17" s="4"/>
      <c r="Z17" s="4"/>
    </row>
    <row r="18" ht="12.75" customHeight="1">
      <c r="A18" s="15" t="s">
        <v>34</v>
      </c>
      <c r="B18" s="16" t="s">
        <v>35</v>
      </c>
      <c r="C18" s="35">
        <f t="shared" si="4"/>
        <v>0</v>
      </c>
      <c r="D18" s="17"/>
      <c r="E18" s="17"/>
      <c r="F18" s="17"/>
      <c r="G18" s="17"/>
      <c r="H18" s="36">
        <f t="shared" si="5"/>
        <v>0</v>
      </c>
      <c r="I18" s="17"/>
      <c r="J18" s="17"/>
      <c r="K18" s="17"/>
      <c r="L18" s="17"/>
      <c r="M18" s="36">
        <f t="shared" si="6"/>
        <v>0</v>
      </c>
      <c r="N18" s="17"/>
      <c r="O18" s="17"/>
      <c r="P18" s="17"/>
      <c r="Q18" s="17"/>
      <c r="R18" s="36">
        <f t="shared" si="7"/>
        <v>0</v>
      </c>
      <c r="S18" s="17"/>
      <c r="T18" s="17"/>
      <c r="U18" s="17"/>
      <c r="V18" s="17"/>
      <c r="W18" s="36">
        <f t="shared" si="8"/>
        <v>0</v>
      </c>
      <c r="X18" s="4"/>
      <c r="Y18" s="4"/>
      <c r="Z18" s="4"/>
    </row>
    <row r="19" ht="12.75" customHeight="1">
      <c r="A19" s="15" t="s">
        <v>36</v>
      </c>
      <c r="B19" s="16" t="s">
        <v>37</v>
      </c>
      <c r="C19" s="35">
        <f t="shared" si="4"/>
        <v>0</v>
      </c>
      <c r="D19" s="17"/>
      <c r="E19" s="17"/>
      <c r="F19" s="17"/>
      <c r="G19" s="17"/>
      <c r="H19" s="36">
        <f t="shared" si="5"/>
        <v>0</v>
      </c>
      <c r="I19" s="17"/>
      <c r="J19" s="17"/>
      <c r="K19" s="17"/>
      <c r="L19" s="17"/>
      <c r="M19" s="36">
        <f t="shared" si="6"/>
        <v>0</v>
      </c>
      <c r="N19" s="17"/>
      <c r="O19" s="17"/>
      <c r="P19" s="17"/>
      <c r="Q19" s="17"/>
      <c r="R19" s="36">
        <f t="shared" si="7"/>
        <v>0</v>
      </c>
      <c r="S19" s="17"/>
      <c r="T19" s="17"/>
      <c r="U19" s="17"/>
      <c r="V19" s="17"/>
      <c r="W19" s="36">
        <f t="shared" si="8"/>
        <v>0</v>
      </c>
      <c r="X19" s="4"/>
      <c r="Y19" s="4"/>
      <c r="Z19" s="4"/>
    </row>
    <row r="20" ht="12.75" customHeight="1">
      <c r="A20" s="15" t="s">
        <v>38</v>
      </c>
      <c r="B20" s="16" t="s">
        <v>39</v>
      </c>
      <c r="C20" s="35">
        <f t="shared" si="4"/>
        <v>0</v>
      </c>
      <c r="D20" s="17"/>
      <c r="E20" s="17"/>
      <c r="F20" s="17"/>
      <c r="G20" s="17"/>
      <c r="H20" s="36">
        <f t="shared" si="5"/>
        <v>0</v>
      </c>
      <c r="I20" s="17"/>
      <c r="J20" s="17"/>
      <c r="K20" s="17"/>
      <c r="L20" s="17"/>
      <c r="M20" s="36">
        <f t="shared" si="6"/>
        <v>0</v>
      </c>
      <c r="N20" s="17"/>
      <c r="O20" s="17"/>
      <c r="P20" s="17"/>
      <c r="Q20" s="17"/>
      <c r="R20" s="36">
        <f t="shared" si="7"/>
        <v>0</v>
      </c>
      <c r="S20" s="17"/>
      <c r="T20" s="17"/>
      <c r="U20" s="17"/>
      <c r="V20" s="17"/>
      <c r="W20" s="36">
        <f t="shared" si="8"/>
        <v>0</v>
      </c>
      <c r="X20" s="4"/>
      <c r="Y20" s="4"/>
      <c r="Z20" s="4"/>
    </row>
    <row r="21" ht="12.75" customHeight="1">
      <c r="A21" s="15" t="s">
        <v>40</v>
      </c>
      <c r="B21" s="16" t="s">
        <v>41</v>
      </c>
      <c r="C21" s="35">
        <f t="shared" si="4"/>
        <v>2.52</v>
      </c>
      <c r="D21" s="19">
        <v>2.52</v>
      </c>
      <c r="E21" s="17"/>
      <c r="F21" s="17"/>
      <c r="G21" s="17"/>
      <c r="H21" s="36">
        <f t="shared" si="5"/>
        <v>2.52</v>
      </c>
      <c r="I21" s="17"/>
      <c r="J21" s="17"/>
      <c r="K21" s="17"/>
      <c r="L21" s="17"/>
      <c r="M21" s="36">
        <f t="shared" si="6"/>
        <v>0</v>
      </c>
      <c r="N21" s="17"/>
      <c r="O21" s="17"/>
      <c r="P21" s="17"/>
      <c r="Q21" s="17"/>
      <c r="R21" s="36">
        <f t="shared" si="7"/>
        <v>0</v>
      </c>
      <c r="S21" s="17"/>
      <c r="T21" s="17"/>
      <c r="U21" s="17"/>
      <c r="V21" s="17"/>
      <c r="W21" s="36">
        <f t="shared" si="8"/>
        <v>0</v>
      </c>
      <c r="X21" s="4"/>
      <c r="Y21" s="4"/>
      <c r="Z21" s="4"/>
    </row>
    <row r="22" ht="12.75" customHeight="1">
      <c r="A22" s="15" t="s">
        <v>42</v>
      </c>
      <c r="B22" s="16" t="s">
        <v>43</v>
      </c>
      <c r="C22" s="35">
        <f t="shared" si="4"/>
        <v>0</v>
      </c>
      <c r="D22" s="17"/>
      <c r="E22" s="17"/>
      <c r="F22" s="17"/>
      <c r="G22" s="17"/>
      <c r="H22" s="36">
        <f t="shared" si="5"/>
        <v>0</v>
      </c>
      <c r="I22" s="17"/>
      <c r="J22" s="17"/>
      <c r="K22" s="17"/>
      <c r="L22" s="17"/>
      <c r="M22" s="36">
        <f t="shared" si="6"/>
        <v>0</v>
      </c>
      <c r="N22" s="17"/>
      <c r="O22" s="17"/>
      <c r="P22" s="17"/>
      <c r="Q22" s="17"/>
      <c r="R22" s="36">
        <f t="shared" si="7"/>
        <v>0</v>
      </c>
      <c r="S22" s="17"/>
      <c r="T22" s="17"/>
      <c r="U22" s="17"/>
      <c r="V22" s="17"/>
      <c r="W22" s="36">
        <f t="shared" si="8"/>
        <v>0</v>
      </c>
      <c r="X22" s="4"/>
      <c r="Y22" s="4"/>
      <c r="Z22" s="4"/>
    </row>
    <row r="23" ht="12.75" customHeight="1">
      <c r="A23" s="15" t="s">
        <v>44</v>
      </c>
      <c r="B23" s="16" t="s">
        <v>45</v>
      </c>
      <c r="C23" s="35">
        <f t="shared" si="4"/>
        <v>23.21</v>
      </c>
      <c r="D23" s="17"/>
      <c r="E23" s="17"/>
      <c r="F23" s="17"/>
      <c r="G23" s="17"/>
      <c r="H23" s="36">
        <f t="shared" si="5"/>
        <v>0</v>
      </c>
      <c r="I23" s="17"/>
      <c r="J23" s="19">
        <v>6.33</v>
      </c>
      <c r="K23" s="17"/>
      <c r="L23" s="17"/>
      <c r="M23" s="36">
        <f t="shared" si="6"/>
        <v>6.33</v>
      </c>
      <c r="N23" s="17"/>
      <c r="O23" s="19">
        <v>12.66</v>
      </c>
      <c r="P23" s="17"/>
      <c r="Q23" s="17"/>
      <c r="R23" s="36">
        <f t="shared" si="7"/>
        <v>12.66</v>
      </c>
      <c r="S23" s="17"/>
      <c r="T23" s="19">
        <v>4.22</v>
      </c>
      <c r="U23" s="17"/>
      <c r="V23" s="17"/>
      <c r="W23" s="36">
        <f t="shared" si="8"/>
        <v>4.22</v>
      </c>
      <c r="X23" s="4"/>
      <c r="Y23" s="4"/>
      <c r="Z23" s="4"/>
    </row>
    <row r="24" ht="12.75" customHeight="1">
      <c r="A24" s="12" t="s">
        <v>46</v>
      </c>
      <c r="B24" s="13" t="s">
        <v>47</v>
      </c>
      <c r="C24" s="14">
        <f t="shared" ref="C24:W24" si="9">SUM(C25:C26)</f>
        <v>0</v>
      </c>
      <c r="D24" s="14">
        <f t="shared" si="9"/>
        <v>0</v>
      </c>
      <c r="E24" s="14">
        <f t="shared" si="9"/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9"/>
        <v>0</v>
      </c>
      <c r="O24" s="14">
        <f t="shared" si="9"/>
        <v>0</v>
      </c>
      <c r="P24" s="14">
        <f t="shared" si="9"/>
        <v>0</v>
      </c>
      <c r="Q24" s="14">
        <f t="shared" si="9"/>
        <v>0</v>
      </c>
      <c r="R24" s="14">
        <f t="shared" si="9"/>
        <v>0</v>
      </c>
      <c r="S24" s="14">
        <f t="shared" si="9"/>
        <v>0</v>
      </c>
      <c r="T24" s="14">
        <f t="shared" si="9"/>
        <v>0</v>
      </c>
      <c r="U24" s="14">
        <f t="shared" si="9"/>
        <v>0</v>
      </c>
      <c r="V24" s="14">
        <f t="shared" si="9"/>
        <v>0</v>
      </c>
      <c r="W24" s="14">
        <f t="shared" si="9"/>
        <v>0</v>
      </c>
      <c r="X24" s="4"/>
      <c r="Y24" s="4"/>
      <c r="Z24" s="4"/>
    </row>
    <row r="25" ht="12.75" customHeight="1">
      <c r="A25" s="15" t="s">
        <v>48</v>
      </c>
      <c r="B25" s="16" t="s">
        <v>49</v>
      </c>
      <c r="C25" s="35">
        <f t="shared" ref="C25:C26" si="10">H25+M25+R25+W25</f>
        <v>0</v>
      </c>
      <c r="D25" s="17"/>
      <c r="E25" s="17"/>
      <c r="F25" s="17"/>
      <c r="G25" s="17"/>
      <c r="H25" s="36">
        <f t="shared" ref="H25:H26" si="11">SUM(D25:G25)</f>
        <v>0</v>
      </c>
      <c r="I25" s="17"/>
      <c r="J25" s="17"/>
      <c r="K25" s="17"/>
      <c r="L25" s="17"/>
      <c r="M25" s="36">
        <f t="shared" ref="M25:M26" si="12">SUM(I25:L25)</f>
        <v>0</v>
      </c>
      <c r="N25" s="17"/>
      <c r="O25" s="17"/>
      <c r="P25" s="17"/>
      <c r="Q25" s="17"/>
      <c r="R25" s="36">
        <f t="shared" ref="R25:R26" si="13">SUM(N25:Q25)</f>
        <v>0</v>
      </c>
      <c r="S25" s="17"/>
      <c r="T25" s="17"/>
      <c r="U25" s="17"/>
      <c r="V25" s="17"/>
      <c r="W25" s="36">
        <f t="shared" ref="W25:W26" si="14">SUM(S25:V25)</f>
        <v>0</v>
      </c>
      <c r="X25" s="4"/>
      <c r="Y25" s="4"/>
      <c r="Z25" s="4"/>
    </row>
    <row r="26" ht="12.75" customHeight="1">
      <c r="A26" s="15" t="s">
        <v>50</v>
      </c>
      <c r="B26" s="16" t="s">
        <v>51</v>
      </c>
      <c r="C26" s="35">
        <f t="shared" si="10"/>
        <v>0</v>
      </c>
      <c r="D26" s="17"/>
      <c r="E26" s="17"/>
      <c r="F26" s="17"/>
      <c r="G26" s="17"/>
      <c r="H26" s="36">
        <f t="shared" si="11"/>
        <v>0</v>
      </c>
      <c r="I26" s="17"/>
      <c r="J26" s="17"/>
      <c r="K26" s="17"/>
      <c r="L26" s="17"/>
      <c r="M26" s="36">
        <f t="shared" si="12"/>
        <v>0</v>
      </c>
      <c r="N26" s="17"/>
      <c r="O26" s="17"/>
      <c r="P26" s="17"/>
      <c r="Q26" s="17"/>
      <c r="R26" s="36">
        <f t="shared" si="13"/>
        <v>0</v>
      </c>
      <c r="S26" s="17"/>
      <c r="T26" s="17"/>
      <c r="U26" s="17"/>
      <c r="V26" s="17"/>
      <c r="W26" s="36">
        <f t="shared" si="14"/>
        <v>0</v>
      </c>
      <c r="X26" s="4"/>
      <c r="Y26" s="4"/>
      <c r="Z26" s="4"/>
    </row>
    <row r="27" ht="12.75" customHeight="1">
      <c r="A27" s="12" t="s">
        <v>52</v>
      </c>
      <c r="B27" s="13" t="s">
        <v>53</v>
      </c>
      <c r="C27" s="14">
        <f t="shared" ref="C27:W27" si="15">SUM(C28:C38)</f>
        <v>17.91</v>
      </c>
      <c r="D27" s="14">
        <f t="shared" si="15"/>
        <v>0</v>
      </c>
      <c r="E27" s="14">
        <f t="shared" si="15"/>
        <v>7.166</v>
      </c>
      <c r="F27" s="14">
        <f t="shared" si="15"/>
        <v>3.666</v>
      </c>
      <c r="G27" s="14">
        <f t="shared" si="15"/>
        <v>3.616</v>
      </c>
      <c r="H27" s="14">
        <f t="shared" si="15"/>
        <v>14.448</v>
      </c>
      <c r="I27" s="14">
        <f t="shared" si="15"/>
        <v>0</v>
      </c>
      <c r="J27" s="14">
        <f t="shared" si="15"/>
        <v>0.21425</v>
      </c>
      <c r="K27" s="14">
        <f t="shared" si="15"/>
        <v>0.107125</v>
      </c>
      <c r="L27" s="14">
        <f t="shared" si="15"/>
        <v>0.107125</v>
      </c>
      <c r="M27" s="14">
        <f t="shared" si="15"/>
        <v>0.4285</v>
      </c>
      <c r="N27" s="14">
        <f t="shared" si="15"/>
        <v>0</v>
      </c>
      <c r="O27" s="14">
        <f t="shared" si="15"/>
        <v>1.45175</v>
      </c>
      <c r="P27" s="14">
        <f t="shared" si="15"/>
        <v>0.720875</v>
      </c>
      <c r="Q27" s="14">
        <f t="shared" si="15"/>
        <v>0.720875</v>
      </c>
      <c r="R27" s="14">
        <f t="shared" si="15"/>
        <v>2.9035</v>
      </c>
      <c r="S27" s="14">
        <f t="shared" si="15"/>
        <v>0</v>
      </c>
      <c r="T27" s="14">
        <f t="shared" si="15"/>
        <v>0.06</v>
      </c>
      <c r="U27" s="14">
        <f t="shared" si="15"/>
        <v>0.03</v>
      </c>
      <c r="V27" s="14">
        <f t="shared" si="15"/>
        <v>0.04</v>
      </c>
      <c r="W27" s="14">
        <f t="shared" si="15"/>
        <v>0.13</v>
      </c>
      <c r="X27" s="4"/>
      <c r="Y27" s="4"/>
      <c r="Z27" s="4"/>
    </row>
    <row r="28" ht="12.75" customHeight="1">
      <c r="A28" s="15" t="s">
        <v>54</v>
      </c>
      <c r="B28" s="16" t="s">
        <v>55</v>
      </c>
      <c r="C28" s="35">
        <f t="shared" ref="C28:C38" si="16">H28+M28+R28+W28</f>
        <v>0</v>
      </c>
      <c r="D28" s="17"/>
      <c r="E28" s="17"/>
      <c r="F28" s="17"/>
      <c r="G28" s="17"/>
      <c r="H28" s="36">
        <f t="shared" ref="H28:H38" si="17">SUM(D28:G28)</f>
        <v>0</v>
      </c>
      <c r="I28" s="17"/>
      <c r="J28" s="17"/>
      <c r="K28" s="17"/>
      <c r="L28" s="17"/>
      <c r="M28" s="36">
        <f t="shared" ref="M28:M38" si="18">SUM(I28:L28)</f>
        <v>0</v>
      </c>
      <c r="N28" s="17"/>
      <c r="O28" s="17"/>
      <c r="P28" s="17"/>
      <c r="Q28" s="17"/>
      <c r="R28" s="36">
        <f t="shared" ref="R28:R30" si="19">SUM(N28:Q28)</f>
        <v>0</v>
      </c>
      <c r="S28" s="17"/>
      <c r="T28" s="17"/>
      <c r="U28" s="17"/>
      <c r="V28" s="17"/>
      <c r="W28" s="36">
        <f t="shared" ref="W28:W38" si="20">SUM(S28:V28)</f>
        <v>0</v>
      </c>
      <c r="X28" s="4"/>
      <c r="Y28" s="4"/>
      <c r="Z28" s="4"/>
    </row>
    <row r="29" ht="12.75" customHeight="1">
      <c r="A29" s="15" t="s">
        <v>56</v>
      </c>
      <c r="B29" s="16" t="s">
        <v>57</v>
      </c>
      <c r="C29" s="35">
        <f t="shared" si="16"/>
        <v>0</v>
      </c>
      <c r="D29" s="17"/>
      <c r="E29" s="17"/>
      <c r="F29" s="17"/>
      <c r="G29" s="17"/>
      <c r="H29" s="36">
        <f t="shared" si="17"/>
        <v>0</v>
      </c>
      <c r="I29" s="17"/>
      <c r="J29" s="17"/>
      <c r="K29" s="17"/>
      <c r="L29" s="17"/>
      <c r="M29" s="36">
        <f t="shared" si="18"/>
        <v>0</v>
      </c>
      <c r="N29" s="17"/>
      <c r="O29" s="17"/>
      <c r="P29" s="17"/>
      <c r="Q29" s="17"/>
      <c r="R29" s="36">
        <f t="shared" si="19"/>
        <v>0</v>
      </c>
      <c r="S29" s="17"/>
      <c r="T29" s="17"/>
      <c r="U29" s="17"/>
      <c r="V29" s="17"/>
      <c r="W29" s="36">
        <f t="shared" si="20"/>
        <v>0</v>
      </c>
      <c r="X29" s="4"/>
      <c r="Y29" s="4"/>
      <c r="Z29" s="4"/>
    </row>
    <row r="30" ht="12.75" customHeight="1">
      <c r="A30" s="15" t="s">
        <v>58</v>
      </c>
      <c r="B30" s="16" t="s">
        <v>59</v>
      </c>
      <c r="C30" s="35">
        <f t="shared" si="16"/>
        <v>0</v>
      </c>
      <c r="D30" s="17"/>
      <c r="E30" s="17"/>
      <c r="F30" s="17"/>
      <c r="G30" s="17"/>
      <c r="H30" s="36">
        <f t="shared" si="17"/>
        <v>0</v>
      </c>
      <c r="I30" s="17"/>
      <c r="J30" s="17"/>
      <c r="K30" s="17"/>
      <c r="L30" s="17"/>
      <c r="M30" s="36">
        <f t="shared" si="18"/>
        <v>0</v>
      </c>
      <c r="N30" s="17"/>
      <c r="O30" s="17"/>
      <c r="P30" s="17"/>
      <c r="Q30" s="17"/>
      <c r="R30" s="36">
        <f t="shared" si="19"/>
        <v>0</v>
      </c>
      <c r="S30" s="17"/>
      <c r="T30" s="17"/>
      <c r="U30" s="17"/>
      <c r="V30" s="17"/>
      <c r="W30" s="36">
        <f t="shared" si="20"/>
        <v>0</v>
      </c>
      <c r="X30" s="4"/>
      <c r="Y30" s="4"/>
      <c r="Z30" s="4"/>
    </row>
    <row r="31" ht="12.75" customHeight="1">
      <c r="A31" s="15" t="s">
        <v>60</v>
      </c>
      <c r="B31" s="16" t="s">
        <v>61</v>
      </c>
      <c r="C31" s="35">
        <f t="shared" si="16"/>
        <v>5.16</v>
      </c>
      <c r="D31" s="17"/>
      <c r="E31" s="19">
        <v>1.4</v>
      </c>
      <c r="F31" s="19">
        <v>0.7</v>
      </c>
      <c r="G31" s="19">
        <v>0.7</v>
      </c>
      <c r="H31" s="36">
        <f t="shared" si="17"/>
        <v>2.8</v>
      </c>
      <c r="I31" s="17"/>
      <c r="J31" s="17"/>
      <c r="K31" s="17"/>
      <c r="L31" s="17"/>
      <c r="M31" s="36">
        <f t="shared" si="18"/>
        <v>0</v>
      </c>
      <c r="N31" s="17"/>
      <c r="O31" s="19">
        <v>1.18</v>
      </c>
      <c r="P31" s="19">
        <v>0.585</v>
      </c>
      <c r="Q31" s="19">
        <v>0.585</v>
      </c>
      <c r="R31" s="38">
        <v>2.36</v>
      </c>
      <c r="S31" s="17"/>
      <c r="T31" s="17"/>
      <c r="U31" s="17"/>
      <c r="V31" s="17"/>
      <c r="W31" s="36">
        <f t="shared" si="20"/>
        <v>0</v>
      </c>
      <c r="X31" s="4"/>
      <c r="Y31" s="4"/>
      <c r="Z31" s="4"/>
    </row>
    <row r="32" ht="12.75" customHeight="1">
      <c r="A32" s="15" t="s">
        <v>62</v>
      </c>
      <c r="B32" s="16" t="s">
        <v>63</v>
      </c>
      <c r="C32" s="35">
        <f t="shared" si="16"/>
        <v>1.3</v>
      </c>
      <c r="D32" s="17"/>
      <c r="E32" s="19">
        <v>0.066</v>
      </c>
      <c r="F32" s="19">
        <v>0.066</v>
      </c>
      <c r="G32" s="19">
        <v>0.066</v>
      </c>
      <c r="H32" s="36">
        <f t="shared" si="17"/>
        <v>0.198</v>
      </c>
      <c r="I32" s="17"/>
      <c r="J32" s="19">
        <v>0.21425</v>
      </c>
      <c r="K32" s="19">
        <v>0.107125</v>
      </c>
      <c r="L32" s="19">
        <v>0.107125</v>
      </c>
      <c r="M32" s="36">
        <f t="shared" si="18"/>
        <v>0.4285</v>
      </c>
      <c r="N32" s="17"/>
      <c r="O32" s="19">
        <v>0.27175</v>
      </c>
      <c r="P32" s="19">
        <v>0.135875</v>
      </c>
      <c r="Q32" s="19">
        <v>0.135875</v>
      </c>
      <c r="R32" s="36">
        <f t="shared" ref="R32:R38" si="21">SUM(N32:Q32)</f>
        <v>0.5435</v>
      </c>
      <c r="S32" s="17"/>
      <c r="T32" s="19">
        <v>0.06</v>
      </c>
      <c r="U32" s="19">
        <v>0.03</v>
      </c>
      <c r="V32" s="19">
        <v>0.04</v>
      </c>
      <c r="W32" s="36">
        <f t="shared" si="20"/>
        <v>0.13</v>
      </c>
      <c r="X32" s="4"/>
      <c r="Y32" s="4"/>
      <c r="Z32" s="4"/>
    </row>
    <row r="33" ht="12.75" customHeight="1">
      <c r="A33" s="15" t="s">
        <v>64</v>
      </c>
      <c r="B33" s="16" t="s">
        <v>65</v>
      </c>
      <c r="C33" s="35">
        <f t="shared" si="16"/>
        <v>0.05</v>
      </c>
      <c r="D33" s="17"/>
      <c r="E33" s="17"/>
      <c r="F33" s="19">
        <v>0.05</v>
      </c>
      <c r="G33" s="17"/>
      <c r="H33" s="36">
        <f t="shared" si="17"/>
        <v>0.05</v>
      </c>
      <c r="I33" s="17"/>
      <c r="J33" s="17"/>
      <c r="K33" s="17"/>
      <c r="L33" s="17"/>
      <c r="M33" s="36">
        <f t="shared" si="18"/>
        <v>0</v>
      </c>
      <c r="N33" s="17"/>
      <c r="O33" s="17"/>
      <c r="P33" s="17"/>
      <c r="Q33" s="17"/>
      <c r="R33" s="36">
        <f t="shared" si="21"/>
        <v>0</v>
      </c>
      <c r="S33" s="17"/>
      <c r="T33" s="17"/>
      <c r="U33" s="17"/>
      <c r="V33" s="17"/>
      <c r="W33" s="36">
        <f t="shared" si="20"/>
        <v>0</v>
      </c>
      <c r="X33" s="4"/>
      <c r="Y33" s="4"/>
      <c r="Z33" s="4"/>
    </row>
    <row r="34" ht="12.75" customHeight="1">
      <c r="A34" s="15" t="s">
        <v>66</v>
      </c>
      <c r="B34" s="16" t="s">
        <v>67</v>
      </c>
      <c r="C34" s="35">
        <f t="shared" si="16"/>
        <v>0</v>
      </c>
      <c r="D34" s="17"/>
      <c r="E34" s="17"/>
      <c r="F34" s="17"/>
      <c r="G34" s="17"/>
      <c r="H34" s="36">
        <f t="shared" si="17"/>
        <v>0</v>
      </c>
      <c r="I34" s="17"/>
      <c r="J34" s="17"/>
      <c r="K34" s="17"/>
      <c r="L34" s="17"/>
      <c r="M34" s="36">
        <f t="shared" si="18"/>
        <v>0</v>
      </c>
      <c r="N34" s="17"/>
      <c r="O34" s="17"/>
      <c r="P34" s="17"/>
      <c r="Q34" s="17"/>
      <c r="R34" s="36">
        <f t="shared" si="21"/>
        <v>0</v>
      </c>
      <c r="S34" s="17"/>
      <c r="T34" s="17"/>
      <c r="U34" s="17"/>
      <c r="V34" s="17"/>
      <c r="W34" s="36">
        <f t="shared" si="20"/>
        <v>0</v>
      </c>
      <c r="X34" s="4"/>
      <c r="Y34" s="4"/>
      <c r="Z34" s="4"/>
    </row>
    <row r="35" ht="12.75" customHeight="1">
      <c r="A35" s="15" t="s">
        <v>68</v>
      </c>
      <c r="B35" s="16" t="s">
        <v>17</v>
      </c>
      <c r="C35" s="35">
        <f t="shared" si="16"/>
        <v>3.8</v>
      </c>
      <c r="D35" s="17"/>
      <c r="E35" s="19">
        <v>1.9</v>
      </c>
      <c r="F35" s="19">
        <v>0.95</v>
      </c>
      <c r="G35" s="19">
        <v>0.95</v>
      </c>
      <c r="H35" s="36">
        <f t="shared" si="17"/>
        <v>3.8</v>
      </c>
      <c r="I35" s="17"/>
      <c r="J35" s="17"/>
      <c r="K35" s="17"/>
      <c r="L35" s="17"/>
      <c r="M35" s="36">
        <f t="shared" si="18"/>
        <v>0</v>
      </c>
      <c r="N35" s="17"/>
      <c r="O35" s="17"/>
      <c r="P35" s="17"/>
      <c r="Q35" s="17"/>
      <c r="R35" s="36">
        <f t="shared" si="21"/>
        <v>0</v>
      </c>
      <c r="S35" s="17"/>
      <c r="T35" s="17"/>
      <c r="U35" s="17"/>
      <c r="V35" s="17"/>
      <c r="W35" s="36">
        <f t="shared" si="20"/>
        <v>0</v>
      </c>
      <c r="X35" s="4"/>
      <c r="Y35" s="4"/>
      <c r="Z35" s="4"/>
    </row>
    <row r="36" ht="12.75" customHeight="1">
      <c r="A36" s="15" t="s">
        <v>69</v>
      </c>
      <c r="B36" s="16" t="s">
        <v>19</v>
      </c>
      <c r="C36" s="35">
        <f t="shared" si="16"/>
        <v>7.6</v>
      </c>
      <c r="D36" s="17"/>
      <c r="E36" s="19">
        <v>3.8</v>
      </c>
      <c r="F36" s="19">
        <v>1.9</v>
      </c>
      <c r="G36" s="19">
        <v>1.9</v>
      </c>
      <c r="H36" s="36">
        <f t="shared" si="17"/>
        <v>7.6</v>
      </c>
      <c r="I36" s="17"/>
      <c r="J36" s="17"/>
      <c r="K36" s="17"/>
      <c r="L36" s="17"/>
      <c r="M36" s="36">
        <f t="shared" si="18"/>
        <v>0</v>
      </c>
      <c r="N36" s="17"/>
      <c r="O36" s="17"/>
      <c r="P36" s="17"/>
      <c r="Q36" s="17"/>
      <c r="R36" s="36">
        <f t="shared" si="21"/>
        <v>0</v>
      </c>
      <c r="S36" s="17"/>
      <c r="T36" s="17"/>
      <c r="U36" s="17"/>
      <c r="V36" s="17"/>
      <c r="W36" s="36">
        <f t="shared" si="20"/>
        <v>0</v>
      </c>
      <c r="X36" s="4"/>
      <c r="Y36" s="4"/>
      <c r="Z36" s="4"/>
    </row>
    <row r="37" ht="12.75" customHeight="1">
      <c r="A37" s="15" t="s">
        <v>70</v>
      </c>
      <c r="B37" s="16" t="s">
        <v>71</v>
      </c>
      <c r="C37" s="35">
        <f t="shared" si="16"/>
        <v>0</v>
      </c>
      <c r="D37" s="17"/>
      <c r="E37" s="17"/>
      <c r="F37" s="17"/>
      <c r="G37" s="17"/>
      <c r="H37" s="36">
        <f t="shared" si="17"/>
        <v>0</v>
      </c>
      <c r="I37" s="17"/>
      <c r="J37" s="17"/>
      <c r="K37" s="17"/>
      <c r="L37" s="17"/>
      <c r="M37" s="36">
        <f t="shared" si="18"/>
        <v>0</v>
      </c>
      <c r="N37" s="17"/>
      <c r="O37" s="17"/>
      <c r="P37" s="17"/>
      <c r="Q37" s="17"/>
      <c r="R37" s="36">
        <f t="shared" si="21"/>
        <v>0</v>
      </c>
      <c r="S37" s="17"/>
      <c r="T37" s="17"/>
      <c r="U37" s="17"/>
      <c r="V37" s="17"/>
      <c r="W37" s="36">
        <f t="shared" si="20"/>
        <v>0</v>
      </c>
      <c r="X37" s="4"/>
      <c r="Y37" s="4"/>
      <c r="Z37" s="4"/>
    </row>
    <row r="38" ht="12.75" customHeight="1">
      <c r="A38" s="15" t="s">
        <v>72</v>
      </c>
      <c r="B38" s="16" t="s">
        <v>45</v>
      </c>
      <c r="C38" s="35">
        <f t="shared" si="16"/>
        <v>0</v>
      </c>
      <c r="D38" s="17"/>
      <c r="E38" s="17"/>
      <c r="F38" s="17"/>
      <c r="G38" s="17"/>
      <c r="H38" s="36">
        <f t="shared" si="17"/>
        <v>0</v>
      </c>
      <c r="I38" s="17"/>
      <c r="J38" s="17"/>
      <c r="K38" s="17"/>
      <c r="L38" s="17"/>
      <c r="M38" s="36">
        <f t="shared" si="18"/>
        <v>0</v>
      </c>
      <c r="N38" s="17"/>
      <c r="O38" s="17"/>
      <c r="P38" s="17"/>
      <c r="Q38" s="17"/>
      <c r="R38" s="36">
        <f t="shared" si="21"/>
        <v>0</v>
      </c>
      <c r="S38" s="17"/>
      <c r="T38" s="17"/>
      <c r="U38" s="17"/>
      <c r="V38" s="17"/>
      <c r="W38" s="36">
        <f t="shared" si="20"/>
        <v>0</v>
      </c>
      <c r="X38" s="4"/>
      <c r="Y38" s="4"/>
      <c r="Z38" s="4"/>
    </row>
    <row r="39" ht="12.75" customHeight="1">
      <c r="A39" s="12" t="s">
        <v>73</v>
      </c>
      <c r="B39" s="13" t="s">
        <v>74</v>
      </c>
      <c r="C39" s="14">
        <f t="shared" ref="C39:W39" si="22">SUM(C40:C42)</f>
        <v>42.5956</v>
      </c>
      <c r="D39" s="14">
        <f t="shared" si="22"/>
        <v>10.3714</v>
      </c>
      <c r="E39" s="14">
        <f t="shared" si="22"/>
        <v>10.3714</v>
      </c>
      <c r="F39" s="14">
        <f t="shared" si="22"/>
        <v>10.3714</v>
      </c>
      <c r="G39" s="14">
        <f t="shared" si="22"/>
        <v>10.3714</v>
      </c>
      <c r="H39" s="14">
        <f t="shared" si="22"/>
        <v>41.4856</v>
      </c>
      <c r="I39" s="14">
        <f t="shared" si="22"/>
        <v>0.09</v>
      </c>
      <c r="J39" s="14">
        <f t="shared" si="22"/>
        <v>0.09</v>
      </c>
      <c r="K39" s="14">
        <f t="shared" si="22"/>
        <v>0.09</v>
      </c>
      <c r="L39" s="14">
        <f t="shared" si="22"/>
        <v>0.09</v>
      </c>
      <c r="M39" s="14">
        <f t="shared" si="22"/>
        <v>0.36</v>
      </c>
      <c r="N39" s="14">
        <f t="shared" si="22"/>
        <v>0.0975</v>
      </c>
      <c r="O39" s="14">
        <f t="shared" si="22"/>
        <v>0.0975</v>
      </c>
      <c r="P39" s="14">
        <f t="shared" si="22"/>
        <v>0.0975</v>
      </c>
      <c r="Q39" s="14">
        <f t="shared" si="22"/>
        <v>0.0975</v>
      </c>
      <c r="R39" s="14">
        <f t="shared" si="22"/>
        <v>0.39</v>
      </c>
      <c r="S39" s="14">
        <f t="shared" si="22"/>
        <v>0.09</v>
      </c>
      <c r="T39" s="14">
        <f t="shared" si="22"/>
        <v>0.09</v>
      </c>
      <c r="U39" s="14">
        <f t="shared" si="22"/>
        <v>0.09</v>
      </c>
      <c r="V39" s="14">
        <f t="shared" si="22"/>
        <v>0.09</v>
      </c>
      <c r="W39" s="14">
        <f t="shared" si="22"/>
        <v>0.36</v>
      </c>
      <c r="X39" s="4"/>
      <c r="Y39" s="4"/>
      <c r="Z39" s="4"/>
    </row>
    <row r="40" ht="12.75" customHeight="1">
      <c r="A40" s="15">
        <v>32.0</v>
      </c>
      <c r="B40" s="16" t="s">
        <v>75</v>
      </c>
      <c r="C40" s="35">
        <f t="shared" ref="C40:C42" si="23">H40+M40+R40+W40</f>
        <v>42.5956</v>
      </c>
      <c r="D40" s="27">
        <v>10.3714</v>
      </c>
      <c r="E40" s="27">
        <v>10.3714</v>
      </c>
      <c r="F40" s="27">
        <v>10.3714</v>
      </c>
      <c r="G40" s="27">
        <v>10.3714</v>
      </c>
      <c r="H40" s="36">
        <f t="shared" ref="H40:H42" si="24">SUM(D40:G40)</f>
        <v>41.4856</v>
      </c>
      <c r="I40" s="27">
        <v>0.09</v>
      </c>
      <c r="J40" s="27">
        <v>0.09</v>
      </c>
      <c r="K40" s="27">
        <v>0.09</v>
      </c>
      <c r="L40" s="27">
        <v>0.09</v>
      </c>
      <c r="M40" s="36">
        <f t="shared" ref="M40:M42" si="25">SUM(I40:L40)</f>
        <v>0.36</v>
      </c>
      <c r="N40" s="27">
        <v>0.0975</v>
      </c>
      <c r="O40" s="27">
        <v>0.0975</v>
      </c>
      <c r="P40" s="27">
        <v>0.0975</v>
      </c>
      <c r="Q40" s="27">
        <v>0.0975</v>
      </c>
      <c r="R40" s="36">
        <f t="shared" ref="R40:R42" si="26">SUM(N40:Q40)</f>
        <v>0.39</v>
      </c>
      <c r="S40" s="27">
        <v>0.09</v>
      </c>
      <c r="T40" s="27">
        <v>0.09</v>
      </c>
      <c r="U40" s="27">
        <v>0.09</v>
      </c>
      <c r="V40" s="27">
        <v>0.09</v>
      </c>
      <c r="W40" s="36">
        <f t="shared" ref="W40:W42" si="27">SUM(S40:V40)</f>
        <v>0.36</v>
      </c>
      <c r="X40" s="4"/>
      <c r="Y40" s="4"/>
      <c r="Z40" s="4"/>
    </row>
    <row r="41" ht="12.75" customHeight="1">
      <c r="A41" s="15">
        <v>33.0</v>
      </c>
      <c r="B41" s="16" t="s">
        <v>76</v>
      </c>
      <c r="C41" s="35">
        <f t="shared" si="23"/>
        <v>0</v>
      </c>
      <c r="D41" s="17"/>
      <c r="E41" s="17"/>
      <c r="F41" s="17"/>
      <c r="G41" s="17"/>
      <c r="H41" s="36">
        <f t="shared" si="24"/>
        <v>0</v>
      </c>
      <c r="I41" s="17"/>
      <c r="J41" s="17"/>
      <c r="K41" s="17"/>
      <c r="L41" s="17"/>
      <c r="M41" s="36">
        <f t="shared" si="25"/>
        <v>0</v>
      </c>
      <c r="N41" s="17"/>
      <c r="O41" s="17"/>
      <c r="P41" s="17"/>
      <c r="Q41" s="17"/>
      <c r="R41" s="36">
        <f t="shared" si="26"/>
        <v>0</v>
      </c>
      <c r="S41" s="17"/>
      <c r="T41" s="17"/>
      <c r="U41" s="17"/>
      <c r="V41" s="17"/>
      <c r="W41" s="36">
        <f t="shared" si="27"/>
        <v>0</v>
      </c>
      <c r="X41" s="4"/>
      <c r="Y41" s="4"/>
      <c r="Z41" s="4"/>
    </row>
    <row r="42" ht="12.75" customHeight="1">
      <c r="A42" s="15">
        <v>34.0</v>
      </c>
      <c r="B42" s="16" t="s">
        <v>77</v>
      </c>
      <c r="C42" s="35">
        <f t="shared" si="23"/>
        <v>0</v>
      </c>
      <c r="D42" s="17"/>
      <c r="E42" s="17"/>
      <c r="F42" s="17"/>
      <c r="G42" s="17"/>
      <c r="H42" s="36">
        <f t="shared" si="24"/>
        <v>0</v>
      </c>
      <c r="I42" s="17"/>
      <c r="J42" s="17"/>
      <c r="K42" s="17"/>
      <c r="L42" s="17"/>
      <c r="M42" s="36">
        <f t="shared" si="25"/>
        <v>0</v>
      </c>
      <c r="N42" s="17"/>
      <c r="O42" s="17"/>
      <c r="P42" s="17"/>
      <c r="Q42" s="17"/>
      <c r="R42" s="36">
        <f t="shared" si="26"/>
        <v>0</v>
      </c>
      <c r="S42" s="17"/>
      <c r="T42" s="17"/>
      <c r="U42" s="17"/>
      <c r="V42" s="17"/>
      <c r="W42" s="36">
        <f t="shared" si="27"/>
        <v>0</v>
      </c>
      <c r="X42" s="4"/>
      <c r="Y42" s="4"/>
      <c r="Z42" s="4"/>
    </row>
    <row r="43" ht="12.75" customHeight="1">
      <c r="A43" s="12" t="s">
        <v>78</v>
      </c>
      <c r="B43" s="13" t="s">
        <v>79</v>
      </c>
      <c r="C43" s="14">
        <f t="shared" ref="C43:W43" si="28">SUM(C44:C50)</f>
        <v>0</v>
      </c>
      <c r="D43" s="14">
        <f t="shared" si="28"/>
        <v>0</v>
      </c>
      <c r="E43" s="14">
        <f t="shared" si="28"/>
        <v>0</v>
      </c>
      <c r="F43" s="14">
        <f t="shared" si="28"/>
        <v>0</v>
      </c>
      <c r="G43" s="14">
        <f t="shared" si="28"/>
        <v>0</v>
      </c>
      <c r="H43" s="14">
        <f t="shared" si="28"/>
        <v>0</v>
      </c>
      <c r="I43" s="14">
        <f t="shared" si="28"/>
        <v>0</v>
      </c>
      <c r="J43" s="14">
        <f t="shared" si="28"/>
        <v>0</v>
      </c>
      <c r="K43" s="14">
        <f t="shared" si="28"/>
        <v>0</v>
      </c>
      <c r="L43" s="14">
        <f t="shared" si="28"/>
        <v>0</v>
      </c>
      <c r="M43" s="14">
        <f t="shared" si="28"/>
        <v>0</v>
      </c>
      <c r="N43" s="14">
        <f t="shared" si="28"/>
        <v>0</v>
      </c>
      <c r="O43" s="14">
        <f t="shared" si="28"/>
        <v>0</v>
      </c>
      <c r="P43" s="14">
        <f t="shared" si="28"/>
        <v>0</v>
      </c>
      <c r="Q43" s="14">
        <f t="shared" si="28"/>
        <v>0</v>
      </c>
      <c r="R43" s="14">
        <f t="shared" si="28"/>
        <v>0</v>
      </c>
      <c r="S43" s="14">
        <f t="shared" si="28"/>
        <v>0</v>
      </c>
      <c r="T43" s="14">
        <f t="shared" si="28"/>
        <v>0</v>
      </c>
      <c r="U43" s="14">
        <f t="shared" si="28"/>
        <v>0</v>
      </c>
      <c r="V43" s="14">
        <f t="shared" si="28"/>
        <v>0</v>
      </c>
      <c r="W43" s="14">
        <f t="shared" si="28"/>
        <v>0</v>
      </c>
      <c r="X43" s="4"/>
      <c r="Y43" s="4"/>
      <c r="Z43" s="4"/>
    </row>
    <row r="44" ht="12.75" customHeight="1">
      <c r="A44" s="18">
        <v>35.0</v>
      </c>
      <c r="B44" s="16" t="s">
        <v>80</v>
      </c>
      <c r="C44" s="35">
        <f t="shared" ref="C44:C50" si="29">H44+M44+R44+W44</f>
        <v>0</v>
      </c>
      <c r="D44" s="17"/>
      <c r="E44" s="17"/>
      <c r="F44" s="17"/>
      <c r="G44" s="17"/>
      <c r="H44" s="36">
        <f t="shared" ref="H44:H50" si="30">SUM(D44:G44)</f>
        <v>0</v>
      </c>
      <c r="I44" s="17"/>
      <c r="J44" s="17"/>
      <c r="K44" s="17"/>
      <c r="L44" s="17"/>
      <c r="M44" s="36">
        <f t="shared" ref="M44:M50" si="31">SUM(I44:L44)</f>
        <v>0</v>
      </c>
      <c r="N44" s="17"/>
      <c r="O44" s="17"/>
      <c r="P44" s="17"/>
      <c r="Q44" s="17"/>
      <c r="R44" s="36">
        <f t="shared" ref="R44:R50" si="32">SUM(N44:Q44)</f>
        <v>0</v>
      </c>
      <c r="S44" s="17"/>
      <c r="T44" s="17"/>
      <c r="U44" s="17"/>
      <c r="V44" s="17"/>
      <c r="W44" s="36">
        <f t="shared" ref="W44:W50" si="33">SUM(S44:V44)</f>
        <v>0</v>
      </c>
      <c r="X44" s="4"/>
      <c r="Y44" s="4"/>
      <c r="Z44" s="4"/>
    </row>
    <row r="45" ht="12.75" customHeight="1">
      <c r="A45" s="18">
        <v>36.0</v>
      </c>
      <c r="B45" s="16" t="s">
        <v>81</v>
      </c>
      <c r="C45" s="35">
        <f t="shared" si="29"/>
        <v>0</v>
      </c>
      <c r="D45" s="17"/>
      <c r="E45" s="17"/>
      <c r="F45" s="17"/>
      <c r="G45" s="17"/>
      <c r="H45" s="36">
        <f t="shared" si="30"/>
        <v>0</v>
      </c>
      <c r="I45" s="17"/>
      <c r="J45" s="17"/>
      <c r="K45" s="17"/>
      <c r="L45" s="17"/>
      <c r="M45" s="36">
        <f t="shared" si="31"/>
        <v>0</v>
      </c>
      <c r="N45" s="17"/>
      <c r="O45" s="17"/>
      <c r="P45" s="17"/>
      <c r="Q45" s="17"/>
      <c r="R45" s="36">
        <f t="shared" si="32"/>
        <v>0</v>
      </c>
      <c r="S45" s="17"/>
      <c r="T45" s="17"/>
      <c r="U45" s="17"/>
      <c r="V45" s="17"/>
      <c r="W45" s="36">
        <f t="shared" si="33"/>
        <v>0</v>
      </c>
      <c r="X45" s="4"/>
      <c r="Y45" s="4"/>
      <c r="Z45" s="4"/>
    </row>
    <row r="46" ht="12.75" customHeight="1">
      <c r="A46" s="18">
        <v>37.0</v>
      </c>
      <c r="B46" s="16" t="s">
        <v>82</v>
      </c>
      <c r="C46" s="35">
        <f t="shared" si="29"/>
        <v>0</v>
      </c>
      <c r="D46" s="17"/>
      <c r="E46" s="17"/>
      <c r="F46" s="17"/>
      <c r="G46" s="17"/>
      <c r="H46" s="36">
        <f t="shared" si="30"/>
        <v>0</v>
      </c>
      <c r="I46" s="17"/>
      <c r="J46" s="17"/>
      <c r="K46" s="17"/>
      <c r="L46" s="17"/>
      <c r="M46" s="36">
        <f t="shared" si="31"/>
        <v>0</v>
      </c>
      <c r="N46" s="17"/>
      <c r="O46" s="17"/>
      <c r="P46" s="17"/>
      <c r="Q46" s="17"/>
      <c r="R46" s="36">
        <f t="shared" si="32"/>
        <v>0</v>
      </c>
      <c r="S46" s="17"/>
      <c r="T46" s="17"/>
      <c r="U46" s="17"/>
      <c r="V46" s="17"/>
      <c r="W46" s="36">
        <f t="shared" si="33"/>
        <v>0</v>
      </c>
      <c r="X46" s="4"/>
      <c r="Y46" s="4"/>
      <c r="Z46" s="4"/>
    </row>
    <row r="47" ht="12.75" customHeight="1">
      <c r="A47" s="18">
        <v>38.0</v>
      </c>
      <c r="B47" s="16" t="s">
        <v>83</v>
      </c>
      <c r="C47" s="35">
        <f t="shared" si="29"/>
        <v>0</v>
      </c>
      <c r="D47" s="17"/>
      <c r="E47" s="17"/>
      <c r="F47" s="17"/>
      <c r="G47" s="17"/>
      <c r="H47" s="36">
        <f t="shared" si="30"/>
        <v>0</v>
      </c>
      <c r="I47" s="17"/>
      <c r="J47" s="17"/>
      <c r="K47" s="17"/>
      <c r="L47" s="17"/>
      <c r="M47" s="36">
        <f t="shared" si="31"/>
        <v>0</v>
      </c>
      <c r="N47" s="17"/>
      <c r="O47" s="17"/>
      <c r="P47" s="17"/>
      <c r="Q47" s="17"/>
      <c r="R47" s="36">
        <f t="shared" si="32"/>
        <v>0</v>
      </c>
      <c r="S47" s="17"/>
      <c r="T47" s="17"/>
      <c r="U47" s="17"/>
      <c r="V47" s="17"/>
      <c r="W47" s="36">
        <f t="shared" si="33"/>
        <v>0</v>
      </c>
      <c r="X47" s="4"/>
      <c r="Y47" s="4"/>
      <c r="Z47" s="4"/>
    </row>
    <row r="48" ht="12.75" customHeight="1">
      <c r="A48" s="18">
        <v>39.0</v>
      </c>
      <c r="B48" s="16" t="s">
        <v>84</v>
      </c>
      <c r="C48" s="35">
        <f t="shared" si="29"/>
        <v>0</v>
      </c>
      <c r="D48" s="17"/>
      <c r="E48" s="17"/>
      <c r="F48" s="17"/>
      <c r="G48" s="17"/>
      <c r="H48" s="36">
        <f t="shared" si="30"/>
        <v>0</v>
      </c>
      <c r="I48" s="17"/>
      <c r="J48" s="17"/>
      <c r="K48" s="17"/>
      <c r="L48" s="17"/>
      <c r="M48" s="36">
        <f t="shared" si="31"/>
        <v>0</v>
      </c>
      <c r="N48" s="17"/>
      <c r="O48" s="17"/>
      <c r="P48" s="17"/>
      <c r="Q48" s="17"/>
      <c r="R48" s="36">
        <f t="shared" si="32"/>
        <v>0</v>
      </c>
      <c r="S48" s="17"/>
      <c r="T48" s="17"/>
      <c r="U48" s="17"/>
      <c r="V48" s="17"/>
      <c r="W48" s="36">
        <f t="shared" si="33"/>
        <v>0</v>
      </c>
      <c r="X48" s="4"/>
      <c r="Y48" s="4"/>
      <c r="Z48" s="4"/>
    </row>
    <row r="49" ht="12.75" customHeight="1">
      <c r="A49" s="18">
        <v>40.0</v>
      </c>
      <c r="B49" s="16" t="s">
        <v>85</v>
      </c>
      <c r="C49" s="35">
        <f t="shared" si="29"/>
        <v>0</v>
      </c>
      <c r="D49" s="17"/>
      <c r="E49" s="17"/>
      <c r="F49" s="17"/>
      <c r="G49" s="17"/>
      <c r="H49" s="36">
        <f t="shared" si="30"/>
        <v>0</v>
      </c>
      <c r="I49" s="17"/>
      <c r="J49" s="17"/>
      <c r="K49" s="17"/>
      <c r="L49" s="17"/>
      <c r="M49" s="36">
        <f t="shared" si="31"/>
        <v>0</v>
      </c>
      <c r="N49" s="17"/>
      <c r="O49" s="17"/>
      <c r="P49" s="17"/>
      <c r="Q49" s="17"/>
      <c r="R49" s="36">
        <f t="shared" si="32"/>
        <v>0</v>
      </c>
      <c r="S49" s="17"/>
      <c r="T49" s="17"/>
      <c r="U49" s="17"/>
      <c r="V49" s="17"/>
      <c r="W49" s="36">
        <f t="shared" si="33"/>
        <v>0</v>
      </c>
      <c r="X49" s="4"/>
      <c r="Y49" s="4"/>
      <c r="Z49" s="4"/>
    </row>
    <row r="50" ht="12.75" customHeight="1">
      <c r="A50" s="18">
        <v>41.0</v>
      </c>
      <c r="B50" s="16" t="s">
        <v>45</v>
      </c>
      <c r="C50" s="35">
        <f t="shared" si="29"/>
        <v>0</v>
      </c>
      <c r="D50" s="17"/>
      <c r="E50" s="17"/>
      <c r="F50" s="17"/>
      <c r="G50" s="17"/>
      <c r="H50" s="36">
        <f t="shared" si="30"/>
        <v>0</v>
      </c>
      <c r="I50" s="17"/>
      <c r="J50" s="17"/>
      <c r="K50" s="17"/>
      <c r="L50" s="17"/>
      <c r="M50" s="36">
        <f t="shared" si="31"/>
        <v>0</v>
      </c>
      <c r="N50" s="17"/>
      <c r="O50" s="17"/>
      <c r="P50" s="17"/>
      <c r="Q50" s="17"/>
      <c r="R50" s="36">
        <f t="shared" si="32"/>
        <v>0</v>
      </c>
      <c r="S50" s="17"/>
      <c r="T50" s="17"/>
      <c r="U50" s="17"/>
      <c r="V50" s="17"/>
      <c r="W50" s="36">
        <f t="shared" si="33"/>
        <v>0</v>
      </c>
      <c r="X50" s="4"/>
      <c r="Y50" s="4"/>
      <c r="Z50" s="4"/>
    </row>
    <row r="51" ht="12.75" customHeight="1">
      <c r="A51" s="12" t="s">
        <v>86</v>
      </c>
      <c r="B51" s="13" t="s">
        <v>87</v>
      </c>
      <c r="C51" s="14">
        <f t="shared" ref="C51:W51" si="34">SUM(C52:C61)</f>
        <v>22.46</v>
      </c>
      <c r="D51" s="14">
        <f t="shared" si="34"/>
        <v>4.95</v>
      </c>
      <c r="E51" s="14">
        <f t="shared" si="34"/>
        <v>5.95</v>
      </c>
      <c r="F51" s="14">
        <f t="shared" si="34"/>
        <v>6.61</v>
      </c>
      <c r="G51" s="14">
        <f t="shared" si="34"/>
        <v>4.95</v>
      </c>
      <c r="H51" s="14">
        <f t="shared" si="34"/>
        <v>22.46</v>
      </c>
      <c r="I51" s="14">
        <f t="shared" si="34"/>
        <v>0</v>
      </c>
      <c r="J51" s="14">
        <f t="shared" si="34"/>
        <v>0</v>
      </c>
      <c r="K51" s="14">
        <f t="shared" si="34"/>
        <v>0</v>
      </c>
      <c r="L51" s="14">
        <f t="shared" si="34"/>
        <v>0</v>
      </c>
      <c r="M51" s="14">
        <f t="shared" si="34"/>
        <v>0</v>
      </c>
      <c r="N51" s="14">
        <f t="shared" si="34"/>
        <v>0</v>
      </c>
      <c r="O51" s="14">
        <f t="shared" si="34"/>
        <v>0</v>
      </c>
      <c r="P51" s="14">
        <f t="shared" si="34"/>
        <v>0</v>
      </c>
      <c r="Q51" s="14">
        <f t="shared" si="34"/>
        <v>0</v>
      </c>
      <c r="R51" s="14">
        <f t="shared" si="34"/>
        <v>0</v>
      </c>
      <c r="S51" s="14">
        <f t="shared" si="34"/>
        <v>0</v>
      </c>
      <c r="T51" s="14">
        <f t="shared" si="34"/>
        <v>0</v>
      </c>
      <c r="U51" s="14">
        <f t="shared" si="34"/>
        <v>0</v>
      </c>
      <c r="V51" s="14">
        <f t="shared" si="34"/>
        <v>0</v>
      </c>
      <c r="W51" s="14">
        <f t="shared" si="34"/>
        <v>0</v>
      </c>
      <c r="X51" s="4"/>
      <c r="Y51" s="4"/>
      <c r="Z51" s="4"/>
    </row>
    <row r="52" ht="12.75" customHeight="1">
      <c r="A52" s="18">
        <v>42.0</v>
      </c>
      <c r="B52" s="16" t="s">
        <v>88</v>
      </c>
      <c r="C52" s="35">
        <f t="shared" ref="C52:C61" si="35">H52+M52+R52+W52</f>
        <v>7.952</v>
      </c>
      <c r="D52" s="62">
        <v>1.988</v>
      </c>
      <c r="E52" s="62">
        <v>1.988</v>
      </c>
      <c r="F52" s="62">
        <v>1.988</v>
      </c>
      <c r="G52" s="62">
        <v>1.988</v>
      </c>
      <c r="H52" s="36">
        <f t="shared" ref="H52:H61" si="36">SUM(D52:G52)</f>
        <v>7.952</v>
      </c>
      <c r="I52" s="17"/>
      <c r="J52" s="17"/>
      <c r="K52" s="17"/>
      <c r="L52" s="17"/>
      <c r="M52" s="36">
        <f t="shared" ref="M52:M61" si="37">SUM(I52:L52)</f>
        <v>0</v>
      </c>
      <c r="N52" s="17"/>
      <c r="O52" s="17"/>
      <c r="P52" s="17"/>
      <c r="Q52" s="17"/>
      <c r="R52" s="36">
        <f t="shared" ref="R52:R61" si="38">SUM(N52:Q52)</f>
        <v>0</v>
      </c>
      <c r="S52" s="17"/>
      <c r="T52" s="17"/>
      <c r="U52" s="17"/>
      <c r="V52" s="17"/>
      <c r="W52" s="36">
        <f t="shared" ref="W52:W61" si="39">SUM(S52:V52)</f>
        <v>0</v>
      </c>
      <c r="X52" s="4"/>
      <c r="Y52" s="4"/>
      <c r="Z52" s="4"/>
    </row>
    <row r="53" ht="12.75" customHeight="1">
      <c r="A53" s="18">
        <v>43.0</v>
      </c>
      <c r="B53" s="16" t="s">
        <v>89</v>
      </c>
      <c r="C53" s="35">
        <f t="shared" si="35"/>
        <v>0</v>
      </c>
      <c r="D53" s="19">
        <v>0.0</v>
      </c>
      <c r="E53" s="19">
        <v>0.0</v>
      </c>
      <c r="F53" s="19">
        <v>0.0</v>
      </c>
      <c r="G53" s="19">
        <v>0.0</v>
      </c>
      <c r="H53" s="36">
        <f t="shared" si="36"/>
        <v>0</v>
      </c>
      <c r="I53" s="17"/>
      <c r="J53" s="17"/>
      <c r="K53" s="17"/>
      <c r="L53" s="17"/>
      <c r="M53" s="36">
        <f t="shared" si="37"/>
        <v>0</v>
      </c>
      <c r="N53" s="17"/>
      <c r="O53" s="17"/>
      <c r="P53" s="17"/>
      <c r="Q53" s="17"/>
      <c r="R53" s="36">
        <f t="shared" si="38"/>
        <v>0</v>
      </c>
      <c r="S53" s="17"/>
      <c r="T53" s="17"/>
      <c r="U53" s="17"/>
      <c r="V53" s="17"/>
      <c r="W53" s="36">
        <f t="shared" si="39"/>
        <v>0</v>
      </c>
      <c r="X53" s="4"/>
      <c r="Y53" s="4"/>
      <c r="Z53" s="4"/>
    </row>
    <row r="54" ht="12.75" customHeight="1">
      <c r="A54" s="18">
        <v>44.0</v>
      </c>
      <c r="B54" s="16" t="s">
        <v>90</v>
      </c>
      <c r="C54" s="35">
        <f t="shared" si="35"/>
        <v>0.64</v>
      </c>
      <c r="D54" s="19">
        <v>0.09</v>
      </c>
      <c r="E54" s="19">
        <v>0.09</v>
      </c>
      <c r="F54" s="19">
        <v>0.37</v>
      </c>
      <c r="G54" s="19">
        <v>0.09</v>
      </c>
      <c r="H54" s="36">
        <f t="shared" si="36"/>
        <v>0.64</v>
      </c>
      <c r="I54" s="17"/>
      <c r="J54" s="17"/>
      <c r="K54" s="17"/>
      <c r="L54" s="17"/>
      <c r="M54" s="36">
        <f t="shared" si="37"/>
        <v>0</v>
      </c>
      <c r="N54" s="17"/>
      <c r="O54" s="17"/>
      <c r="P54" s="17"/>
      <c r="Q54" s="17"/>
      <c r="R54" s="36">
        <f t="shared" si="38"/>
        <v>0</v>
      </c>
      <c r="S54" s="17"/>
      <c r="T54" s="17"/>
      <c r="U54" s="17"/>
      <c r="V54" s="17"/>
      <c r="W54" s="36">
        <f t="shared" si="39"/>
        <v>0</v>
      </c>
      <c r="X54" s="4"/>
      <c r="Y54" s="4"/>
      <c r="Z54" s="4"/>
    </row>
    <row r="55" ht="12.75" customHeight="1">
      <c r="A55" s="18">
        <v>45.0</v>
      </c>
      <c r="B55" s="16" t="s">
        <v>91</v>
      </c>
      <c r="C55" s="35">
        <f t="shared" si="35"/>
        <v>1.94</v>
      </c>
      <c r="D55" s="42">
        <v>0.4</v>
      </c>
      <c r="E55" s="42">
        <v>0.4</v>
      </c>
      <c r="F55" s="42">
        <v>0.74</v>
      </c>
      <c r="G55" s="42">
        <v>0.4</v>
      </c>
      <c r="H55" s="36">
        <f t="shared" si="36"/>
        <v>1.94</v>
      </c>
      <c r="I55" s="17"/>
      <c r="J55" s="17"/>
      <c r="K55" s="17"/>
      <c r="L55" s="17"/>
      <c r="M55" s="36">
        <f t="shared" si="37"/>
        <v>0</v>
      </c>
      <c r="N55" s="17"/>
      <c r="O55" s="17"/>
      <c r="P55" s="17"/>
      <c r="Q55" s="17"/>
      <c r="R55" s="36">
        <f t="shared" si="38"/>
        <v>0</v>
      </c>
      <c r="S55" s="17"/>
      <c r="T55" s="17"/>
      <c r="U55" s="17"/>
      <c r="V55" s="17"/>
      <c r="W55" s="36">
        <f t="shared" si="39"/>
        <v>0</v>
      </c>
      <c r="X55" s="4"/>
      <c r="Y55" s="4"/>
      <c r="Z55" s="4"/>
    </row>
    <row r="56" ht="12.75" customHeight="1">
      <c r="A56" s="18">
        <v>46.0</v>
      </c>
      <c r="B56" s="16" t="s">
        <v>92</v>
      </c>
      <c r="C56" s="35">
        <f t="shared" si="35"/>
        <v>7.688</v>
      </c>
      <c r="D56" s="19">
        <v>1.922</v>
      </c>
      <c r="E56" s="19">
        <v>1.922</v>
      </c>
      <c r="F56" s="19">
        <v>1.922</v>
      </c>
      <c r="G56" s="19">
        <v>1.922</v>
      </c>
      <c r="H56" s="36">
        <f t="shared" si="36"/>
        <v>7.688</v>
      </c>
      <c r="I56" s="17"/>
      <c r="J56" s="17"/>
      <c r="K56" s="17"/>
      <c r="L56" s="17"/>
      <c r="M56" s="36">
        <f t="shared" si="37"/>
        <v>0</v>
      </c>
      <c r="N56" s="17"/>
      <c r="O56" s="17"/>
      <c r="P56" s="17"/>
      <c r="Q56" s="17"/>
      <c r="R56" s="36">
        <f t="shared" si="38"/>
        <v>0</v>
      </c>
      <c r="S56" s="17"/>
      <c r="T56" s="17"/>
      <c r="U56" s="17"/>
      <c r="V56" s="17"/>
      <c r="W56" s="36">
        <f t="shared" si="39"/>
        <v>0</v>
      </c>
      <c r="X56" s="4"/>
      <c r="Y56" s="4"/>
      <c r="Z56" s="4"/>
    </row>
    <row r="57" ht="12.75" customHeight="1">
      <c r="A57" s="18">
        <v>47.0</v>
      </c>
      <c r="B57" s="16" t="s">
        <v>93</v>
      </c>
      <c r="C57" s="35">
        <f t="shared" si="35"/>
        <v>0</v>
      </c>
      <c r="D57" s="17"/>
      <c r="E57" s="17"/>
      <c r="F57" s="17"/>
      <c r="G57" s="17"/>
      <c r="H57" s="36">
        <f t="shared" si="36"/>
        <v>0</v>
      </c>
      <c r="I57" s="17"/>
      <c r="J57" s="17"/>
      <c r="K57" s="17"/>
      <c r="L57" s="17"/>
      <c r="M57" s="36">
        <f t="shared" si="37"/>
        <v>0</v>
      </c>
      <c r="N57" s="17"/>
      <c r="O57" s="17"/>
      <c r="P57" s="17"/>
      <c r="Q57" s="17"/>
      <c r="R57" s="36">
        <f t="shared" si="38"/>
        <v>0</v>
      </c>
      <c r="S57" s="17"/>
      <c r="T57" s="17"/>
      <c r="U57" s="17"/>
      <c r="V57" s="17"/>
      <c r="W57" s="36">
        <f t="shared" si="39"/>
        <v>0</v>
      </c>
      <c r="X57" s="4"/>
      <c r="Y57" s="4"/>
      <c r="Z57" s="4"/>
    </row>
    <row r="58" ht="12.75" customHeight="1">
      <c r="A58" s="18">
        <v>48.0</v>
      </c>
      <c r="B58" s="16" t="s">
        <v>94</v>
      </c>
      <c r="C58" s="35">
        <f t="shared" si="35"/>
        <v>0</v>
      </c>
      <c r="D58" s="17"/>
      <c r="E58" s="17"/>
      <c r="F58" s="17"/>
      <c r="G58" s="17"/>
      <c r="H58" s="36">
        <f t="shared" si="36"/>
        <v>0</v>
      </c>
      <c r="I58" s="17"/>
      <c r="J58" s="17"/>
      <c r="K58" s="17"/>
      <c r="L58" s="17"/>
      <c r="M58" s="36">
        <f t="shared" si="37"/>
        <v>0</v>
      </c>
      <c r="N58" s="17"/>
      <c r="O58" s="17"/>
      <c r="P58" s="17"/>
      <c r="Q58" s="17"/>
      <c r="R58" s="36">
        <f t="shared" si="38"/>
        <v>0</v>
      </c>
      <c r="S58" s="17"/>
      <c r="T58" s="17"/>
      <c r="U58" s="17"/>
      <c r="V58" s="17"/>
      <c r="W58" s="36">
        <f t="shared" si="39"/>
        <v>0</v>
      </c>
      <c r="X58" s="4"/>
      <c r="Y58" s="4"/>
      <c r="Z58" s="4"/>
    </row>
    <row r="59" ht="12.75" customHeight="1">
      <c r="A59" s="18">
        <v>49.0</v>
      </c>
      <c r="B59" s="16" t="s">
        <v>95</v>
      </c>
      <c r="C59" s="35">
        <f t="shared" si="35"/>
        <v>1.5</v>
      </c>
      <c r="D59" s="17"/>
      <c r="E59" s="19">
        <v>1.0</v>
      </c>
      <c r="F59" s="19">
        <v>0.5</v>
      </c>
      <c r="G59" s="17"/>
      <c r="H59" s="36">
        <f t="shared" si="36"/>
        <v>1.5</v>
      </c>
      <c r="I59" s="17"/>
      <c r="J59" s="17"/>
      <c r="K59" s="17"/>
      <c r="L59" s="17"/>
      <c r="M59" s="36">
        <f t="shared" si="37"/>
        <v>0</v>
      </c>
      <c r="N59" s="17"/>
      <c r="O59" s="17"/>
      <c r="P59" s="17"/>
      <c r="Q59" s="17"/>
      <c r="R59" s="36">
        <f t="shared" si="38"/>
        <v>0</v>
      </c>
      <c r="S59" s="17"/>
      <c r="T59" s="17"/>
      <c r="U59" s="17"/>
      <c r="V59" s="17"/>
      <c r="W59" s="36">
        <f t="shared" si="39"/>
        <v>0</v>
      </c>
      <c r="X59" s="4"/>
      <c r="Y59" s="4"/>
      <c r="Z59" s="4"/>
    </row>
    <row r="60" ht="12.75" customHeight="1">
      <c r="A60" s="18">
        <v>50.0</v>
      </c>
      <c r="B60" s="16" t="s">
        <v>96</v>
      </c>
      <c r="C60" s="35">
        <f t="shared" si="35"/>
        <v>2.74</v>
      </c>
      <c r="D60" s="19">
        <v>0.55</v>
      </c>
      <c r="E60" s="19">
        <v>0.55</v>
      </c>
      <c r="F60" s="19">
        <v>1.09</v>
      </c>
      <c r="G60" s="19">
        <v>0.55</v>
      </c>
      <c r="H60" s="36">
        <f t="shared" si="36"/>
        <v>2.74</v>
      </c>
      <c r="I60" s="17"/>
      <c r="J60" s="17"/>
      <c r="K60" s="17"/>
      <c r="L60" s="17"/>
      <c r="M60" s="36">
        <f t="shared" si="37"/>
        <v>0</v>
      </c>
      <c r="N60" s="17"/>
      <c r="O60" s="17"/>
      <c r="P60" s="17"/>
      <c r="Q60" s="17"/>
      <c r="R60" s="36">
        <f t="shared" si="38"/>
        <v>0</v>
      </c>
      <c r="S60" s="17"/>
      <c r="T60" s="17"/>
      <c r="U60" s="17"/>
      <c r="V60" s="17"/>
      <c r="W60" s="36">
        <f t="shared" si="39"/>
        <v>0</v>
      </c>
      <c r="X60" s="4"/>
      <c r="Y60" s="4"/>
      <c r="Z60" s="4"/>
    </row>
    <row r="61" ht="12.75" customHeight="1">
      <c r="A61" s="18">
        <v>51.0</v>
      </c>
      <c r="B61" s="16" t="s">
        <v>45</v>
      </c>
      <c r="C61" s="35">
        <f t="shared" si="35"/>
        <v>0</v>
      </c>
      <c r="D61" s="17"/>
      <c r="E61" s="17"/>
      <c r="F61" s="17"/>
      <c r="G61" s="17"/>
      <c r="H61" s="36">
        <f t="shared" si="36"/>
        <v>0</v>
      </c>
      <c r="I61" s="17"/>
      <c r="J61" s="17"/>
      <c r="K61" s="17"/>
      <c r="L61" s="17"/>
      <c r="M61" s="36">
        <f t="shared" si="37"/>
        <v>0</v>
      </c>
      <c r="N61" s="17"/>
      <c r="O61" s="17"/>
      <c r="P61" s="17"/>
      <c r="Q61" s="17"/>
      <c r="R61" s="36">
        <f t="shared" si="38"/>
        <v>0</v>
      </c>
      <c r="S61" s="17"/>
      <c r="T61" s="17"/>
      <c r="U61" s="17"/>
      <c r="V61" s="17"/>
      <c r="W61" s="36">
        <f t="shared" si="39"/>
        <v>0</v>
      </c>
      <c r="X61" s="4"/>
      <c r="Y61" s="4"/>
      <c r="Z61" s="4"/>
    </row>
    <row r="62" ht="12.75" customHeight="1">
      <c r="A62" s="12" t="s">
        <v>97</v>
      </c>
      <c r="B62" s="13" t="s">
        <v>98</v>
      </c>
      <c r="C62" s="14">
        <f t="shared" ref="C62:W62" si="40">SUM(C63:C72)</f>
        <v>5.95</v>
      </c>
      <c r="D62" s="14">
        <f t="shared" si="40"/>
        <v>0</v>
      </c>
      <c r="E62" s="14">
        <f t="shared" si="40"/>
        <v>2.07</v>
      </c>
      <c r="F62" s="14">
        <f t="shared" si="40"/>
        <v>1.885</v>
      </c>
      <c r="G62" s="14">
        <f t="shared" si="40"/>
        <v>1.035</v>
      </c>
      <c r="H62" s="14">
        <f t="shared" si="40"/>
        <v>4.99</v>
      </c>
      <c r="I62" s="14">
        <f t="shared" si="40"/>
        <v>0</v>
      </c>
      <c r="J62" s="14">
        <f t="shared" si="40"/>
        <v>0</v>
      </c>
      <c r="K62" s="14">
        <f t="shared" si="40"/>
        <v>0.16</v>
      </c>
      <c r="L62" s="14">
        <f t="shared" si="40"/>
        <v>0.16</v>
      </c>
      <c r="M62" s="14">
        <f t="shared" si="40"/>
        <v>0.32</v>
      </c>
      <c r="N62" s="14">
        <f t="shared" si="40"/>
        <v>0</v>
      </c>
      <c r="O62" s="14">
        <f t="shared" si="40"/>
        <v>0</v>
      </c>
      <c r="P62" s="14">
        <f t="shared" si="40"/>
        <v>0.16</v>
      </c>
      <c r="Q62" s="14">
        <f t="shared" si="40"/>
        <v>0.16</v>
      </c>
      <c r="R62" s="14">
        <f t="shared" si="40"/>
        <v>0.32</v>
      </c>
      <c r="S62" s="14">
        <f t="shared" si="40"/>
        <v>0</v>
      </c>
      <c r="T62" s="14">
        <f t="shared" si="40"/>
        <v>0</v>
      </c>
      <c r="U62" s="14">
        <f t="shared" si="40"/>
        <v>0.16</v>
      </c>
      <c r="V62" s="14">
        <f t="shared" si="40"/>
        <v>0.16</v>
      </c>
      <c r="W62" s="14">
        <f t="shared" si="40"/>
        <v>0.32</v>
      </c>
      <c r="X62" s="4"/>
      <c r="Y62" s="4"/>
      <c r="Z62" s="4"/>
    </row>
    <row r="63" ht="12.75" customHeight="1">
      <c r="A63" s="18">
        <v>52.0</v>
      </c>
      <c r="B63" s="16" t="s">
        <v>99</v>
      </c>
      <c r="C63" s="35">
        <f t="shared" ref="C63:C73" si="41">H63+M63+R63+W63</f>
        <v>0</v>
      </c>
      <c r="D63" s="17"/>
      <c r="E63" s="17"/>
      <c r="F63" s="17"/>
      <c r="G63" s="17"/>
      <c r="H63" s="36">
        <f t="shared" ref="H63:H73" si="42">SUM(D63:G63)</f>
        <v>0</v>
      </c>
      <c r="I63" s="17"/>
      <c r="J63" s="17"/>
      <c r="K63" s="17"/>
      <c r="L63" s="17"/>
      <c r="M63" s="36">
        <f t="shared" ref="M63:M73" si="43">SUM(I63:L63)</f>
        <v>0</v>
      </c>
      <c r="N63" s="17"/>
      <c r="O63" s="17"/>
      <c r="P63" s="17"/>
      <c r="Q63" s="17"/>
      <c r="R63" s="36">
        <f t="shared" ref="R63:R73" si="44">SUM(N63:Q63)</f>
        <v>0</v>
      </c>
      <c r="S63" s="17"/>
      <c r="T63" s="17"/>
      <c r="U63" s="17"/>
      <c r="V63" s="17"/>
      <c r="W63" s="36">
        <f t="shared" ref="W63:W73" si="45">SUM(S63:V63)</f>
        <v>0</v>
      </c>
      <c r="X63" s="4"/>
      <c r="Y63" s="4"/>
      <c r="Z63" s="4"/>
    </row>
    <row r="64" ht="12.75" customHeight="1">
      <c r="A64" s="18">
        <v>53.0</v>
      </c>
      <c r="B64" s="16" t="s">
        <v>100</v>
      </c>
      <c r="C64" s="35">
        <f t="shared" si="41"/>
        <v>1.81</v>
      </c>
      <c r="D64" s="17"/>
      <c r="E64" s="17"/>
      <c r="F64" s="19">
        <v>0.85</v>
      </c>
      <c r="G64" s="17"/>
      <c r="H64" s="36">
        <f t="shared" si="42"/>
        <v>0.85</v>
      </c>
      <c r="I64" s="17"/>
      <c r="J64" s="17"/>
      <c r="K64" s="19">
        <v>0.16</v>
      </c>
      <c r="L64" s="19">
        <v>0.16</v>
      </c>
      <c r="M64" s="36">
        <f t="shared" si="43"/>
        <v>0.32</v>
      </c>
      <c r="N64" s="17"/>
      <c r="O64" s="17"/>
      <c r="P64" s="19">
        <v>0.16</v>
      </c>
      <c r="Q64" s="19">
        <v>0.16</v>
      </c>
      <c r="R64" s="36">
        <f t="shared" si="44"/>
        <v>0.32</v>
      </c>
      <c r="S64" s="17"/>
      <c r="T64" s="17"/>
      <c r="U64" s="19">
        <v>0.16</v>
      </c>
      <c r="V64" s="19">
        <v>0.16</v>
      </c>
      <c r="W64" s="36">
        <f t="shared" si="45"/>
        <v>0.32</v>
      </c>
      <c r="X64" s="4"/>
      <c r="Y64" s="4"/>
      <c r="Z64" s="4"/>
    </row>
    <row r="65" ht="12.75" customHeight="1">
      <c r="A65" s="18">
        <v>54.0</v>
      </c>
      <c r="B65" s="16" t="s">
        <v>101</v>
      </c>
      <c r="C65" s="35">
        <f t="shared" si="41"/>
        <v>4.14</v>
      </c>
      <c r="D65" s="17"/>
      <c r="E65" s="19">
        <v>2.07</v>
      </c>
      <c r="F65" s="19">
        <v>1.035</v>
      </c>
      <c r="G65" s="19">
        <v>1.035</v>
      </c>
      <c r="H65" s="36">
        <f t="shared" si="42"/>
        <v>4.14</v>
      </c>
      <c r="I65" s="17"/>
      <c r="J65" s="17"/>
      <c r="K65" s="17"/>
      <c r="L65" s="17"/>
      <c r="M65" s="36">
        <f t="shared" si="43"/>
        <v>0</v>
      </c>
      <c r="N65" s="17"/>
      <c r="O65" s="17"/>
      <c r="P65" s="17"/>
      <c r="Q65" s="17"/>
      <c r="R65" s="36">
        <f t="shared" si="44"/>
        <v>0</v>
      </c>
      <c r="S65" s="17"/>
      <c r="T65" s="17"/>
      <c r="U65" s="17"/>
      <c r="V65" s="17"/>
      <c r="W65" s="36">
        <f t="shared" si="45"/>
        <v>0</v>
      </c>
      <c r="X65" s="4"/>
      <c r="Y65" s="4"/>
      <c r="Z65" s="4"/>
    </row>
    <row r="66" ht="12.75" customHeight="1">
      <c r="A66" s="18">
        <v>55.0</v>
      </c>
      <c r="B66" s="16" t="s">
        <v>102</v>
      </c>
      <c r="C66" s="35">
        <f t="shared" si="41"/>
        <v>0</v>
      </c>
      <c r="D66" s="17"/>
      <c r="E66" s="17"/>
      <c r="F66" s="17"/>
      <c r="G66" s="17"/>
      <c r="H66" s="36">
        <f t="shared" si="42"/>
        <v>0</v>
      </c>
      <c r="I66" s="17"/>
      <c r="J66" s="17"/>
      <c r="K66" s="17"/>
      <c r="L66" s="17"/>
      <c r="M66" s="36">
        <f t="shared" si="43"/>
        <v>0</v>
      </c>
      <c r="N66" s="17"/>
      <c r="O66" s="17"/>
      <c r="P66" s="17"/>
      <c r="Q66" s="17"/>
      <c r="R66" s="36">
        <f t="shared" si="44"/>
        <v>0</v>
      </c>
      <c r="S66" s="17"/>
      <c r="T66" s="17"/>
      <c r="U66" s="17"/>
      <c r="V66" s="17"/>
      <c r="W66" s="36">
        <f t="shared" si="45"/>
        <v>0</v>
      </c>
      <c r="X66" s="4"/>
      <c r="Y66" s="4"/>
      <c r="Z66" s="4"/>
    </row>
    <row r="67" ht="12.75" customHeight="1">
      <c r="A67" s="18">
        <v>56.0</v>
      </c>
      <c r="B67" s="16" t="s">
        <v>103</v>
      </c>
      <c r="C67" s="35">
        <f t="shared" si="41"/>
        <v>0</v>
      </c>
      <c r="D67" s="17"/>
      <c r="E67" s="17"/>
      <c r="F67" s="17"/>
      <c r="G67" s="17"/>
      <c r="H67" s="36">
        <f t="shared" si="42"/>
        <v>0</v>
      </c>
      <c r="I67" s="17"/>
      <c r="J67" s="17"/>
      <c r="K67" s="17"/>
      <c r="L67" s="17"/>
      <c r="M67" s="36">
        <f t="shared" si="43"/>
        <v>0</v>
      </c>
      <c r="N67" s="17"/>
      <c r="O67" s="17"/>
      <c r="P67" s="17"/>
      <c r="Q67" s="17"/>
      <c r="R67" s="36">
        <f t="shared" si="44"/>
        <v>0</v>
      </c>
      <c r="S67" s="17"/>
      <c r="T67" s="17"/>
      <c r="U67" s="17"/>
      <c r="V67" s="17"/>
      <c r="W67" s="36">
        <f t="shared" si="45"/>
        <v>0</v>
      </c>
      <c r="X67" s="4"/>
      <c r="Y67" s="4"/>
      <c r="Z67" s="4"/>
    </row>
    <row r="68" ht="12.75" customHeight="1">
      <c r="A68" s="18">
        <v>57.0</v>
      </c>
      <c r="B68" s="16" t="s">
        <v>104</v>
      </c>
      <c r="C68" s="35">
        <f t="shared" si="41"/>
        <v>0</v>
      </c>
      <c r="D68" s="17"/>
      <c r="E68" s="17"/>
      <c r="F68" s="17"/>
      <c r="G68" s="17"/>
      <c r="H68" s="36">
        <f t="shared" si="42"/>
        <v>0</v>
      </c>
      <c r="I68" s="17"/>
      <c r="J68" s="17"/>
      <c r="K68" s="17"/>
      <c r="L68" s="17"/>
      <c r="M68" s="36">
        <f t="shared" si="43"/>
        <v>0</v>
      </c>
      <c r="N68" s="17"/>
      <c r="O68" s="17"/>
      <c r="P68" s="17"/>
      <c r="Q68" s="17"/>
      <c r="R68" s="36">
        <f t="shared" si="44"/>
        <v>0</v>
      </c>
      <c r="S68" s="17"/>
      <c r="T68" s="17"/>
      <c r="U68" s="17"/>
      <c r="V68" s="17"/>
      <c r="W68" s="36">
        <f t="shared" si="45"/>
        <v>0</v>
      </c>
      <c r="X68" s="4"/>
      <c r="Y68" s="4"/>
      <c r="Z68" s="4"/>
    </row>
    <row r="69" ht="12.75" customHeight="1">
      <c r="A69" s="18">
        <v>58.0</v>
      </c>
      <c r="B69" s="16" t="s">
        <v>105</v>
      </c>
      <c r="C69" s="35">
        <f t="shared" si="41"/>
        <v>0</v>
      </c>
      <c r="D69" s="17"/>
      <c r="E69" s="17"/>
      <c r="F69" s="17"/>
      <c r="G69" s="17"/>
      <c r="H69" s="36">
        <f t="shared" si="42"/>
        <v>0</v>
      </c>
      <c r="I69" s="17"/>
      <c r="J69" s="17"/>
      <c r="K69" s="17"/>
      <c r="L69" s="17"/>
      <c r="M69" s="36">
        <f t="shared" si="43"/>
        <v>0</v>
      </c>
      <c r="N69" s="17"/>
      <c r="O69" s="17"/>
      <c r="P69" s="17"/>
      <c r="Q69" s="17"/>
      <c r="R69" s="36">
        <f t="shared" si="44"/>
        <v>0</v>
      </c>
      <c r="S69" s="17"/>
      <c r="T69" s="17"/>
      <c r="U69" s="17"/>
      <c r="V69" s="17"/>
      <c r="W69" s="36">
        <f t="shared" si="45"/>
        <v>0</v>
      </c>
      <c r="X69" s="4"/>
      <c r="Y69" s="4"/>
      <c r="Z69" s="4"/>
    </row>
    <row r="70" ht="12.75" customHeight="1">
      <c r="A70" s="18">
        <v>59.0</v>
      </c>
      <c r="B70" s="16" t="s">
        <v>106</v>
      </c>
      <c r="C70" s="35">
        <f t="shared" si="41"/>
        <v>0</v>
      </c>
      <c r="D70" s="17"/>
      <c r="E70" s="17"/>
      <c r="F70" s="17"/>
      <c r="G70" s="17"/>
      <c r="H70" s="36">
        <f t="shared" si="42"/>
        <v>0</v>
      </c>
      <c r="I70" s="17"/>
      <c r="J70" s="17"/>
      <c r="K70" s="17"/>
      <c r="L70" s="17"/>
      <c r="M70" s="36">
        <f t="shared" si="43"/>
        <v>0</v>
      </c>
      <c r="N70" s="17"/>
      <c r="O70" s="17"/>
      <c r="P70" s="17"/>
      <c r="Q70" s="17"/>
      <c r="R70" s="36">
        <f t="shared" si="44"/>
        <v>0</v>
      </c>
      <c r="S70" s="17"/>
      <c r="T70" s="17"/>
      <c r="U70" s="17"/>
      <c r="V70" s="17"/>
      <c r="W70" s="36">
        <f t="shared" si="45"/>
        <v>0</v>
      </c>
      <c r="X70" s="4"/>
      <c r="Y70" s="4"/>
      <c r="Z70" s="4"/>
    </row>
    <row r="71" ht="12.75" customHeight="1">
      <c r="A71" s="18">
        <v>60.0</v>
      </c>
      <c r="B71" s="16" t="s">
        <v>107</v>
      </c>
      <c r="C71" s="35">
        <f t="shared" si="41"/>
        <v>0</v>
      </c>
      <c r="D71" s="17"/>
      <c r="E71" s="17"/>
      <c r="F71" s="17"/>
      <c r="G71" s="17"/>
      <c r="H71" s="36">
        <f t="shared" si="42"/>
        <v>0</v>
      </c>
      <c r="I71" s="17"/>
      <c r="J71" s="17"/>
      <c r="K71" s="17"/>
      <c r="L71" s="17"/>
      <c r="M71" s="36">
        <f t="shared" si="43"/>
        <v>0</v>
      </c>
      <c r="N71" s="17"/>
      <c r="O71" s="17"/>
      <c r="P71" s="17"/>
      <c r="Q71" s="17"/>
      <c r="R71" s="36">
        <f t="shared" si="44"/>
        <v>0</v>
      </c>
      <c r="S71" s="17"/>
      <c r="T71" s="17"/>
      <c r="U71" s="17"/>
      <c r="V71" s="17"/>
      <c r="W71" s="36">
        <f t="shared" si="45"/>
        <v>0</v>
      </c>
      <c r="X71" s="4"/>
      <c r="Y71" s="4"/>
      <c r="Z71" s="4"/>
    </row>
    <row r="72" ht="12.75" customHeight="1">
      <c r="A72" s="18">
        <v>61.0</v>
      </c>
      <c r="B72" s="16" t="s">
        <v>45</v>
      </c>
      <c r="C72" s="35">
        <f t="shared" si="41"/>
        <v>0</v>
      </c>
      <c r="D72" s="17"/>
      <c r="E72" s="17"/>
      <c r="F72" s="17"/>
      <c r="G72" s="17"/>
      <c r="H72" s="36">
        <f t="shared" si="42"/>
        <v>0</v>
      </c>
      <c r="I72" s="17"/>
      <c r="J72" s="17"/>
      <c r="K72" s="17"/>
      <c r="L72" s="17"/>
      <c r="M72" s="36">
        <f t="shared" si="43"/>
        <v>0</v>
      </c>
      <c r="N72" s="17"/>
      <c r="O72" s="17"/>
      <c r="P72" s="17"/>
      <c r="Q72" s="17"/>
      <c r="R72" s="36">
        <f t="shared" si="44"/>
        <v>0</v>
      </c>
      <c r="S72" s="17"/>
      <c r="T72" s="17"/>
      <c r="U72" s="17"/>
      <c r="V72" s="17"/>
      <c r="W72" s="36">
        <f t="shared" si="45"/>
        <v>0</v>
      </c>
      <c r="X72" s="4"/>
      <c r="Y72" s="4"/>
      <c r="Z72" s="4"/>
    </row>
    <row r="73" ht="12.75" customHeight="1">
      <c r="A73" s="12">
        <v>62.0</v>
      </c>
      <c r="B73" s="13" t="s">
        <v>108</v>
      </c>
      <c r="C73" s="14">
        <f t="shared" si="41"/>
        <v>0</v>
      </c>
      <c r="D73" s="14"/>
      <c r="E73" s="14"/>
      <c r="F73" s="14"/>
      <c r="G73" s="14"/>
      <c r="H73" s="14">
        <f t="shared" si="42"/>
        <v>0</v>
      </c>
      <c r="I73" s="14"/>
      <c r="J73" s="14"/>
      <c r="K73" s="14"/>
      <c r="L73" s="14"/>
      <c r="M73" s="14">
        <f t="shared" si="43"/>
        <v>0</v>
      </c>
      <c r="N73" s="14"/>
      <c r="O73" s="14"/>
      <c r="P73" s="14"/>
      <c r="Q73" s="14"/>
      <c r="R73" s="14">
        <f t="shared" si="44"/>
        <v>0</v>
      </c>
      <c r="S73" s="14"/>
      <c r="T73" s="14"/>
      <c r="U73" s="14"/>
      <c r="V73" s="14"/>
      <c r="W73" s="14">
        <f t="shared" si="45"/>
        <v>0</v>
      </c>
      <c r="X73" s="4"/>
      <c r="Y73" s="4"/>
      <c r="Z73" s="4"/>
    </row>
    <row r="74" ht="12.75" customHeight="1">
      <c r="A74" s="9" t="s">
        <v>109</v>
      </c>
      <c r="B74" s="10" t="s">
        <v>110</v>
      </c>
      <c r="C74" s="11">
        <f t="shared" ref="C74:W74" si="46">C75+C76+C82+C87+C100+C105+C106+C107</f>
        <v>57.954</v>
      </c>
      <c r="D74" s="11">
        <f t="shared" si="46"/>
        <v>9.56375</v>
      </c>
      <c r="E74" s="11">
        <f t="shared" si="46"/>
        <v>14.05375</v>
      </c>
      <c r="F74" s="11">
        <f t="shared" si="46"/>
        <v>14.05375</v>
      </c>
      <c r="G74" s="11">
        <f t="shared" si="46"/>
        <v>16.93375</v>
      </c>
      <c r="H74" s="11">
        <f t="shared" si="46"/>
        <v>54.605</v>
      </c>
      <c r="I74" s="11">
        <f t="shared" si="46"/>
        <v>0.26</v>
      </c>
      <c r="J74" s="11">
        <f t="shared" si="46"/>
        <v>0.352</v>
      </c>
      <c r="K74" s="11">
        <f t="shared" si="46"/>
        <v>0.352</v>
      </c>
      <c r="L74" s="11">
        <f t="shared" si="46"/>
        <v>0.272</v>
      </c>
      <c r="M74" s="11">
        <f t="shared" si="46"/>
        <v>1.236</v>
      </c>
      <c r="N74" s="11">
        <f t="shared" si="46"/>
        <v>0.4</v>
      </c>
      <c r="O74" s="11">
        <f t="shared" si="46"/>
        <v>0.411</v>
      </c>
      <c r="P74" s="11">
        <f t="shared" si="46"/>
        <v>0.491</v>
      </c>
      <c r="Q74" s="11">
        <f t="shared" si="46"/>
        <v>0.411</v>
      </c>
      <c r="R74" s="11">
        <f t="shared" si="46"/>
        <v>1.713</v>
      </c>
      <c r="S74" s="11">
        <f t="shared" si="46"/>
        <v>0.08</v>
      </c>
      <c r="T74" s="11">
        <f t="shared" si="46"/>
        <v>0.16</v>
      </c>
      <c r="U74" s="11">
        <f t="shared" si="46"/>
        <v>0.08</v>
      </c>
      <c r="V74" s="11">
        <f t="shared" si="46"/>
        <v>0.08</v>
      </c>
      <c r="W74" s="11">
        <f t="shared" si="46"/>
        <v>0.4</v>
      </c>
      <c r="X74" s="4"/>
      <c r="Y74" s="4"/>
      <c r="Z74" s="4"/>
    </row>
    <row r="75" ht="12.75" customHeight="1">
      <c r="A75" s="12">
        <v>63.0</v>
      </c>
      <c r="B75" s="13" t="s">
        <v>111</v>
      </c>
      <c r="C75" s="14">
        <f>H75+M75+R75+W75</f>
        <v>3.83</v>
      </c>
      <c r="D75" s="14"/>
      <c r="E75" s="28">
        <v>1.27</v>
      </c>
      <c r="F75" s="28">
        <v>1.27</v>
      </c>
      <c r="G75" s="28">
        <v>1.29</v>
      </c>
      <c r="H75" s="14">
        <f>SUM(D75:G75)</f>
        <v>3.83</v>
      </c>
      <c r="I75" s="14"/>
      <c r="J75" s="14"/>
      <c r="K75" s="14"/>
      <c r="L75" s="14"/>
      <c r="M75" s="14">
        <f>SUM(I75:L75)</f>
        <v>0</v>
      </c>
      <c r="N75" s="14"/>
      <c r="O75" s="14"/>
      <c r="P75" s="14"/>
      <c r="Q75" s="14"/>
      <c r="R75" s="14">
        <f>SUM(N75:Q75)</f>
        <v>0</v>
      </c>
      <c r="S75" s="14"/>
      <c r="T75" s="14"/>
      <c r="U75" s="14"/>
      <c r="V75" s="14"/>
      <c r="W75" s="14">
        <f>SUM(S75:V75)</f>
        <v>0</v>
      </c>
      <c r="X75" s="4"/>
      <c r="Y75" s="4"/>
      <c r="Z75" s="4"/>
    </row>
    <row r="76" ht="12.75" customHeight="1">
      <c r="A76" s="12" t="s">
        <v>112</v>
      </c>
      <c r="B76" s="13" t="s">
        <v>113</v>
      </c>
      <c r="C76" s="14">
        <f t="shared" ref="C76:W76" si="47">SUM(C77:C81)</f>
        <v>10.499</v>
      </c>
      <c r="D76" s="14">
        <f t="shared" si="47"/>
        <v>0</v>
      </c>
      <c r="E76" s="14">
        <f t="shared" si="47"/>
        <v>2.49</v>
      </c>
      <c r="F76" s="14">
        <f t="shared" si="47"/>
        <v>2.49</v>
      </c>
      <c r="G76" s="14">
        <f t="shared" si="47"/>
        <v>2.49</v>
      </c>
      <c r="H76" s="14">
        <f t="shared" si="47"/>
        <v>7.47</v>
      </c>
      <c r="I76" s="14">
        <f t="shared" si="47"/>
        <v>0.26</v>
      </c>
      <c r="J76" s="14">
        <f t="shared" si="47"/>
        <v>0.272</v>
      </c>
      <c r="K76" s="14">
        <f t="shared" si="47"/>
        <v>0.272</v>
      </c>
      <c r="L76" s="14">
        <f t="shared" si="47"/>
        <v>0.272</v>
      </c>
      <c r="M76" s="14">
        <f t="shared" si="47"/>
        <v>1.076</v>
      </c>
      <c r="N76" s="14">
        <f t="shared" si="47"/>
        <v>0.4</v>
      </c>
      <c r="O76" s="14">
        <f t="shared" si="47"/>
        <v>0.411</v>
      </c>
      <c r="P76" s="14">
        <f t="shared" si="47"/>
        <v>0.411</v>
      </c>
      <c r="Q76" s="14">
        <f t="shared" si="47"/>
        <v>0.411</v>
      </c>
      <c r="R76" s="14">
        <f t="shared" si="47"/>
        <v>1.633</v>
      </c>
      <c r="S76" s="14">
        <f t="shared" si="47"/>
        <v>0.08</v>
      </c>
      <c r="T76" s="14">
        <f t="shared" si="47"/>
        <v>0.08</v>
      </c>
      <c r="U76" s="14">
        <f t="shared" si="47"/>
        <v>0.08</v>
      </c>
      <c r="V76" s="14">
        <f t="shared" si="47"/>
        <v>0.08</v>
      </c>
      <c r="W76" s="14">
        <f t="shared" si="47"/>
        <v>0.32</v>
      </c>
      <c r="X76" s="4"/>
      <c r="Y76" s="4"/>
      <c r="Z76" s="4"/>
    </row>
    <row r="77" ht="12.75" customHeight="1">
      <c r="A77" s="18">
        <v>64.0</v>
      </c>
      <c r="B77" s="16" t="s">
        <v>114</v>
      </c>
      <c r="C77" s="35">
        <f t="shared" ref="C77:C81" si="48">H77+M77+R77+W77</f>
        <v>7.7</v>
      </c>
      <c r="D77" s="19">
        <v>0.0</v>
      </c>
      <c r="E77" s="19">
        <v>1.58</v>
      </c>
      <c r="F77" s="19">
        <v>1.58</v>
      </c>
      <c r="G77" s="19">
        <v>1.58</v>
      </c>
      <c r="H77" s="36">
        <f t="shared" ref="H77:H81" si="49">SUM(D77:G77)</f>
        <v>4.74</v>
      </c>
      <c r="I77" s="19">
        <v>0.26</v>
      </c>
      <c r="J77" s="19">
        <v>0.26</v>
      </c>
      <c r="K77" s="19">
        <v>0.26</v>
      </c>
      <c r="L77" s="19">
        <v>0.26</v>
      </c>
      <c r="M77" s="36">
        <f t="shared" ref="M77:M81" si="50">SUM(I77:L77)</f>
        <v>1.04</v>
      </c>
      <c r="N77" s="19">
        <v>0.4</v>
      </c>
      <c r="O77" s="19">
        <v>0.4</v>
      </c>
      <c r="P77" s="19">
        <v>0.4</v>
      </c>
      <c r="Q77" s="19">
        <v>0.4</v>
      </c>
      <c r="R77" s="36">
        <f t="shared" ref="R77:R81" si="51">SUM(N77:Q77)</f>
        <v>1.6</v>
      </c>
      <c r="S77" s="19">
        <v>0.08</v>
      </c>
      <c r="T77" s="19">
        <v>0.08</v>
      </c>
      <c r="U77" s="19">
        <v>0.08</v>
      </c>
      <c r="V77" s="19">
        <v>0.08</v>
      </c>
      <c r="W77" s="36">
        <f t="shared" ref="W77:W81" si="52">SUM(S77:V77)</f>
        <v>0.32</v>
      </c>
      <c r="X77" s="4"/>
      <c r="Y77" s="4"/>
      <c r="Z77" s="4"/>
    </row>
    <row r="78" ht="12.75" customHeight="1">
      <c r="A78" s="18">
        <v>65.0</v>
      </c>
      <c r="B78" s="16" t="s">
        <v>115</v>
      </c>
      <c r="C78" s="35">
        <f t="shared" si="48"/>
        <v>0</v>
      </c>
      <c r="D78" s="19">
        <v>0.0</v>
      </c>
      <c r="E78" s="19">
        <v>0.0</v>
      </c>
      <c r="F78" s="19">
        <v>0.0</v>
      </c>
      <c r="G78" s="19">
        <v>0.0</v>
      </c>
      <c r="H78" s="36">
        <f t="shared" si="49"/>
        <v>0</v>
      </c>
      <c r="I78" s="19">
        <v>0.0</v>
      </c>
      <c r="J78" s="19">
        <v>0.0</v>
      </c>
      <c r="K78" s="19">
        <v>0.0</v>
      </c>
      <c r="L78" s="19">
        <v>0.0</v>
      </c>
      <c r="M78" s="36">
        <f t="shared" si="50"/>
        <v>0</v>
      </c>
      <c r="N78" s="19">
        <v>0.0</v>
      </c>
      <c r="O78" s="19">
        <v>0.0</v>
      </c>
      <c r="P78" s="19">
        <v>0.0</v>
      </c>
      <c r="Q78" s="19">
        <v>0.0</v>
      </c>
      <c r="R78" s="36">
        <f t="shared" si="51"/>
        <v>0</v>
      </c>
      <c r="S78" s="19">
        <v>0.0</v>
      </c>
      <c r="T78" s="19">
        <v>0.0</v>
      </c>
      <c r="U78" s="19">
        <v>0.0</v>
      </c>
      <c r="V78" s="19">
        <v>0.0</v>
      </c>
      <c r="W78" s="36">
        <f t="shared" si="52"/>
        <v>0</v>
      </c>
      <c r="X78" s="4"/>
      <c r="Y78" s="4"/>
      <c r="Z78" s="4"/>
    </row>
    <row r="79" ht="12.75" customHeight="1">
      <c r="A79" s="18">
        <v>66.0</v>
      </c>
      <c r="B79" s="16" t="s">
        <v>116</v>
      </c>
      <c r="C79" s="35">
        <f t="shared" si="48"/>
        <v>0.909</v>
      </c>
      <c r="D79" s="19">
        <v>0.0</v>
      </c>
      <c r="E79" s="19">
        <v>0.28</v>
      </c>
      <c r="F79" s="19">
        <v>0.28</v>
      </c>
      <c r="G79" s="19">
        <v>0.28</v>
      </c>
      <c r="H79" s="36">
        <f t="shared" si="49"/>
        <v>0.84</v>
      </c>
      <c r="I79" s="19">
        <v>0.0</v>
      </c>
      <c r="J79" s="19">
        <v>0.012</v>
      </c>
      <c r="K79" s="19">
        <v>0.012</v>
      </c>
      <c r="L79" s="19">
        <v>0.012</v>
      </c>
      <c r="M79" s="36">
        <f t="shared" si="50"/>
        <v>0.036</v>
      </c>
      <c r="N79" s="19">
        <v>0.0</v>
      </c>
      <c r="O79" s="19">
        <v>0.011</v>
      </c>
      <c r="P79" s="19">
        <v>0.011</v>
      </c>
      <c r="Q79" s="19">
        <v>0.011</v>
      </c>
      <c r="R79" s="36">
        <f t="shared" si="51"/>
        <v>0.033</v>
      </c>
      <c r="S79" s="19">
        <v>0.0</v>
      </c>
      <c r="T79" s="19">
        <v>0.0</v>
      </c>
      <c r="U79" s="19">
        <v>0.0</v>
      </c>
      <c r="V79" s="19">
        <v>0.0</v>
      </c>
      <c r="W79" s="36">
        <f t="shared" si="52"/>
        <v>0</v>
      </c>
      <c r="X79" s="4"/>
      <c r="Y79" s="4"/>
      <c r="Z79" s="4"/>
    </row>
    <row r="80" ht="12.75" customHeight="1">
      <c r="A80" s="18">
        <v>67.0</v>
      </c>
      <c r="B80" s="16" t="s">
        <v>117</v>
      </c>
      <c r="C80" s="35">
        <f t="shared" si="48"/>
        <v>1.89</v>
      </c>
      <c r="D80" s="19">
        <v>0.0</v>
      </c>
      <c r="E80" s="19">
        <v>0.63</v>
      </c>
      <c r="F80" s="19">
        <v>0.63</v>
      </c>
      <c r="G80" s="19">
        <v>0.63</v>
      </c>
      <c r="H80" s="36">
        <f t="shared" si="49"/>
        <v>1.89</v>
      </c>
      <c r="I80" s="19">
        <v>0.0</v>
      </c>
      <c r="J80" s="19">
        <v>0.0</v>
      </c>
      <c r="K80" s="19">
        <v>0.0</v>
      </c>
      <c r="L80" s="19">
        <v>0.0</v>
      </c>
      <c r="M80" s="36">
        <f t="shared" si="50"/>
        <v>0</v>
      </c>
      <c r="N80" s="19">
        <v>0.0</v>
      </c>
      <c r="O80" s="19">
        <v>0.0</v>
      </c>
      <c r="P80" s="19">
        <v>0.0</v>
      </c>
      <c r="Q80" s="19">
        <v>0.0</v>
      </c>
      <c r="R80" s="36">
        <f t="shared" si="51"/>
        <v>0</v>
      </c>
      <c r="S80" s="19">
        <v>0.0</v>
      </c>
      <c r="T80" s="19">
        <v>0.0</v>
      </c>
      <c r="U80" s="19">
        <v>0.0</v>
      </c>
      <c r="V80" s="19">
        <v>0.0</v>
      </c>
      <c r="W80" s="36">
        <f t="shared" si="52"/>
        <v>0</v>
      </c>
      <c r="X80" s="4"/>
      <c r="Y80" s="4"/>
      <c r="Z80" s="4"/>
    </row>
    <row r="81" ht="12.75" customHeight="1">
      <c r="A81" s="18">
        <v>68.0</v>
      </c>
      <c r="B81" s="16" t="s">
        <v>118</v>
      </c>
      <c r="C81" s="35">
        <f t="shared" si="48"/>
        <v>0</v>
      </c>
      <c r="D81" s="19">
        <v>0.0</v>
      </c>
      <c r="E81" s="19">
        <v>0.0</v>
      </c>
      <c r="F81" s="19">
        <v>0.0</v>
      </c>
      <c r="G81" s="19">
        <v>0.0</v>
      </c>
      <c r="H81" s="36">
        <f t="shared" si="49"/>
        <v>0</v>
      </c>
      <c r="I81" s="19">
        <v>0.0</v>
      </c>
      <c r="J81" s="19">
        <v>0.0</v>
      </c>
      <c r="K81" s="19">
        <v>0.0</v>
      </c>
      <c r="L81" s="19">
        <v>0.0</v>
      </c>
      <c r="M81" s="36">
        <f t="shared" si="50"/>
        <v>0</v>
      </c>
      <c r="N81" s="19">
        <v>0.0</v>
      </c>
      <c r="O81" s="19">
        <v>0.0</v>
      </c>
      <c r="P81" s="19">
        <v>0.0</v>
      </c>
      <c r="Q81" s="19">
        <v>0.0</v>
      </c>
      <c r="R81" s="36">
        <f t="shared" si="51"/>
        <v>0</v>
      </c>
      <c r="S81" s="19">
        <v>0.0</v>
      </c>
      <c r="T81" s="19">
        <v>0.0</v>
      </c>
      <c r="U81" s="19">
        <v>0.0</v>
      </c>
      <c r="V81" s="19">
        <v>0.0</v>
      </c>
      <c r="W81" s="36">
        <f t="shared" si="52"/>
        <v>0</v>
      </c>
      <c r="X81" s="4"/>
      <c r="Y81" s="4"/>
      <c r="Z81" s="4"/>
    </row>
    <row r="82" ht="12.75" customHeight="1">
      <c r="A82" s="12" t="s">
        <v>119</v>
      </c>
      <c r="B82" s="13" t="s">
        <v>120</v>
      </c>
      <c r="C82" s="14">
        <f t="shared" ref="C82:W82" si="53">SUM(C83:C86)</f>
        <v>1.93</v>
      </c>
      <c r="D82" s="14">
        <f t="shared" si="53"/>
        <v>0</v>
      </c>
      <c r="E82" s="14">
        <f t="shared" si="53"/>
        <v>0.73</v>
      </c>
      <c r="F82" s="14">
        <f t="shared" si="53"/>
        <v>0.73</v>
      </c>
      <c r="G82" s="14">
        <f t="shared" si="53"/>
        <v>0.47</v>
      </c>
      <c r="H82" s="14">
        <f t="shared" si="53"/>
        <v>1.93</v>
      </c>
      <c r="I82" s="14">
        <f t="shared" si="53"/>
        <v>0</v>
      </c>
      <c r="J82" s="14">
        <f t="shared" si="53"/>
        <v>0</v>
      </c>
      <c r="K82" s="14">
        <f t="shared" si="53"/>
        <v>0</v>
      </c>
      <c r="L82" s="14">
        <f t="shared" si="53"/>
        <v>0</v>
      </c>
      <c r="M82" s="14">
        <f t="shared" si="53"/>
        <v>0</v>
      </c>
      <c r="N82" s="14">
        <f t="shared" si="53"/>
        <v>0</v>
      </c>
      <c r="O82" s="14">
        <f t="shared" si="53"/>
        <v>0</v>
      </c>
      <c r="P82" s="14">
        <f t="shared" si="53"/>
        <v>0</v>
      </c>
      <c r="Q82" s="14">
        <f t="shared" si="53"/>
        <v>0</v>
      </c>
      <c r="R82" s="14">
        <f t="shared" si="53"/>
        <v>0</v>
      </c>
      <c r="S82" s="14">
        <f t="shared" si="53"/>
        <v>0</v>
      </c>
      <c r="T82" s="14">
        <f t="shared" si="53"/>
        <v>0</v>
      </c>
      <c r="U82" s="14">
        <f t="shared" si="53"/>
        <v>0</v>
      </c>
      <c r="V82" s="14">
        <f t="shared" si="53"/>
        <v>0</v>
      </c>
      <c r="W82" s="14">
        <f t="shared" si="53"/>
        <v>0</v>
      </c>
      <c r="X82" s="4"/>
      <c r="Y82" s="4"/>
      <c r="Z82" s="4"/>
    </row>
    <row r="83" ht="12.75" customHeight="1">
      <c r="A83" s="18">
        <v>69.0</v>
      </c>
      <c r="B83" s="16" t="s">
        <v>121</v>
      </c>
      <c r="C83" s="35">
        <f t="shared" ref="C83:C86" si="54">H83+M83+R83+W83</f>
        <v>0.4</v>
      </c>
      <c r="D83" s="17"/>
      <c r="E83" s="19">
        <v>0.2</v>
      </c>
      <c r="F83" s="19">
        <v>0.2</v>
      </c>
      <c r="G83" s="17"/>
      <c r="H83" s="36">
        <f t="shared" ref="H83:H86" si="55">SUM(D83:G83)</f>
        <v>0.4</v>
      </c>
      <c r="I83" s="17"/>
      <c r="J83" s="17"/>
      <c r="K83" s="17"/>
      <c r="L83" s="17"/>
      <c r="M83" s="36">
        <f t="shared" ref="M83:M86" si="56">SUM(I83:L83)</f>
        <v>0</v>
      </c>
      <c r="N83" s="17"/>
      <c r="O83" s="17"/>
      <c r="P83" s="17"/>
      <c r="Q83" s="17"/>
      <c r="R83" s="36">
        <f t="shared" ref="R83:R86" si="57">SUM(N83:Q83)</f>
        <v>0</v>
      </c>
      <c r="S83" s="17"/>
      <c r="T83" s="17"/>
      <c r="U83" s="17"/>
      <c r="V83" s="17"/>
      <c r="W83" s="36">
        <f t="shared" ref="W83:W86" si="58">SUM(S83:V83)</f>
        <v>0</v>
      </c>
      <c r="X83" s="4"/>
      <c r="Y83" s="4"/>
      <c r="Z83" s="4"/>
    </row>
    <row r="84" ht="12.75" customHeight="1">
      <c r="A84" s="18">
        <v>70.0</v>
      </c>
      <c r="B84" s="16" t="s">
        <v>122</v>
      </c>
      <c r="C84" s="35">
        <f t="shared" si="54"/>
        <v>0.12</v>
      </c>
      <c r="D84" s="17"/>
      <c r="E84" s="19">
        <v>0.06</v>
      </c>
      <c r="F84" s="19">
        <v>0.06</v>
      </c>
      <c r="G84" s="17"/>
      <c r="H84" s="36">
        <f t="shared" si="55"/>
        <v>0.12</v>
      </c>
      <c r="I84" s="17"/>
      <c r="J84" s="17"/>
      <c r="K84" s="17"/>
      <c r="L84" s="17"/>
      <c r="M84" s="36">
        <f t="shared" si="56"/>
        <v>0</v>
      </c>
      <c r="N84" s="17"/>
      <c r="O84" s="17"/>
      <c r="P84" s="17"/>
      <c r="Q84" s="17"/>
      <c r="R84" s="36">
        <f t="shared" si="57"/>
        <v>0</v>
      </c>
      <c r="S84" s="17"/>
      <c r="T84" s="17"/>
      <c r="U84" s="17"/>
      <c r="V84" s="17"/>
      <c r="W84" s="36">
        <f t="shared" si="58"/>
        <v>0</v>
      </c>
      <c r="X84" s="4"/>
      <c r="Y84" s="4"/>
      <c r="Z84" s="4"/>
    </row>
    <row r="85" ht="12.75" customHeight="1">
      <c r="A85" s="18">
        <v>71.0</v>
      </c>
      <c r="B85" s="16" t="s">
        <v>123</v>
      </c>
      <c r="C85" s="35">
        <f t="shared" si="54"/>
        <v>0</v>
      </c>
      <c r="D85" s="17"/>
      <c r="E85" s="17"/>
      <c r="F85" s="17"/>
      <c r="G85" s="17"/>
      <c r="H85" s="36">
        <f t="shared" si="55"/>
        <v>0</v>
      </c>
      <c r="I85" s="17"/>
      <c r="J85" s="17"/>
      <c r="K85" s="17"/>
      <c r="L85" s="17"/>
      <c r="M85" s="36">
        <f t="shared" si="56"/>
        <v>0</v>
      </c>
      <c r="N85" s="17"/>
      <c r="O85" s="17"/>
      <c r="P85" s="17"/>
      <c r="Q85" s="17"/>
      <c r="R85" s="36">
        <f t="shared" si="57"/>
        <v>0</v>
      </c>
      <c r="S85" s="17"/>
      <c r="T85" s="17"/>
      <c r="U85" s="17"/>
      <c r="V85" s="17"/>
      <c r="W85" s="36">
        <f t="shared" si="58"/>
        <v>0</v>
      </c>
      <c r="X85" s="4"/>
      <c r="Y85" s="4"/>
      <c r="Z85" s="4"/>
    </row>
    <row r="86" ht="12.75" customHeight="1">
      <c r="A86" s="18">
        <v>72.0</v>
      </c>
      <c r="B86" s="16" t="s">
        <v>124</v>
      </c>
      <c r="C86" s="35">
        <f t="shared" si="54"/>
        <v>1.41</v>
      </c>
      <c r="D86" s="17"/>
      <c r="E86" s="19">
        <v>0.47</v>
      </c>
      <c r="F86" s="19">
        <v>0.47</v>
      </c>
      <c r="G86" s="19">
        <v>0.47</v>
      </c>
      <c r="H86" s="36">
        <f t="shared" si="55"/>
        <v>1.41</v>
      </c>
      <c r="I86" s="17"/>
      <c r="J86" s="17"/>
      <c r="K86" s="17"/>
      <c r="L86" s="17"/>
      <c r="M86" s="36">
        <f t="shared" si="56"/>
        <v>0</v>
      </c>
      <c r="N86" s="17"/>
      <c r="O86" s="17"/>
      <c r="P86" s="17"/>
      <c r="Q86" s="17"/>
      <c r="R86" s="36">
        <f t="shared" si="57"/>
        <v>0</v>
      </c>
      <c r="S86" s="17"/>
      <c r="T86" s="17"/>
      <c r="U86" s="17"/>
      <c r="V86" s="17"/>
      <c r="W86" s="36">
        <f t="shared" si="58"/>
        <v>0</v>
      </c>
      <c r="X86" s="4"/>
      <c r="Y86" s="4"/>
      <c r="Z86" s="4"/>
    </row>
    <row r="87" ht="12.75" customHeight="1">
      <c r="A87" s="12" t="s">
        <v>125</v>
      </c>
      <c r="B87" s="13" t="s">
        <v>126</v>
      </c>
      <c r="C87" s="14">
        <f t="shared" ref="C87:W87" si="59">SUM(C88:C99)</f>
        <v>39.28</v>
      </c>
      <c r="D87" s="14">
        <f t="shared" si="59"/>
        <v>9.04</v>
      </c>
      <c r="E87" s="14">
        <f t="shared" si="59"/>
        <v>9.04</v>
      </c>
      <c r="F87" s="14">
        <f t="shared" si="59"/>
        <v>9.04</v>
      </c>
      <c r="G87" s="14">
        <f t="shared" si="59"/>
        <v>12.16</v>
      </c>
      <c r="H87" s="14">
        <f t="shared" si="59"/>
        <v>39.28</v>
      </c>
      <c r="I87" s="14">
        <f t="shared" si="59"/>
        <v>0</v>
      </c>
      <c r="J87" s="14">
        <f t="shared" si="59"/>
        <v>0</v>
      </c>
      <c r="K87" s="14">
        <f t="shared" si="59"/>
        <v>0</v>
      </c>
      <c r="L87" s="14">
        <f t="shared" si="59"/>
        <v>0</v>
      </c>
      <c r="M87" s="14">
        <f t="shared" si="59"/>
        <v>0</v>
      </c>
      <c r="N87" s="14">
        <f t="shared" si="59"/>
        <v>0</v>
      </c>
      <c r="O87" s="14">
        <f t="shared" si="59"/>
        <v>0</v>
      </c>
      <c r="P87" s="14">
        <f t="shared" si="59"/>
        <v>0</v>
      </c>
      <c r="Q87" s="14">
        <f t="shared" si="59"/>
        <v>0</v>
      </c>
      <c r="R87" s="14">
        <f t="shared" si="59"/>
        <v>0</v>
      </c>
      <c r="S87" s="14">
        <f t="shared" si="59"/>
        <v>0</v>
      </c>
      <c r="T87" s="14">
        <f t="shared" si="59"/>
        <v>0</v>
      </c>
      <c r="U87" s="14">
        <f t="shared" si="59"/>
        <v>0</v>
      </c>
      <c r="V87" s="14">
        <f t="shared" si="59"/>
        <v>0</v>
      </c>
      <c r="W87" s="14">
        <f t="shared" si="59"/>
        <v>0</v>
      </c>
      <c r="X87" s="4"/>
      <c r="Y87" s="4"/>
      <c r="Z87" s="4"/>
    </row>
    <row r="88" ht="12.75" customHeight="1">
      <c r="A88" s="18">
        <v>73.1</v>
      </c>
      <c r="B88" s="16" t="s">
        <v>127</v>
      </c>
      <c r="C88" s="35">
        <f t="shared" ref="C88:C99" si="60">H88+M88+R88+W88</f>
        <v>14.84</v>
      </c>
      <c r="D88" s="19">
        <v>3.71</v>
      </c>
      <c r="E88" s="19">
        <v>3.71</v>
      </c>
      <c r="F88" s="19">
        <v>3.71</v>
      </c>
      <c r="G88" s="19">
        <v>3.71</v>
      </c>
      <c r="H88" s="36">
        <f t="shared" ref="H88:H99" si="61">SUM(D88:G88)</f>
        <v>14.84</v>
      </c>
      <c r="I88" s="17"/>
      <c r="J88" s="17"/>
      <c r="K88" s="17"/>
      <c r="L88" s="17"/>
      <c r="M88" s="36">
        <f t="shared" ref="M88:M99" si="62">SUM(I88:L88)</f>
        <v>0</v>
      </c>
      <c r="N88" s="17"/>
      <c r="O88" s="17"/>
      <c r="P88" s="17"/>
      <c r="Q88" s="17"/>
      <c r="R88" s="36">
        <f t="shared" ref="R88:R99" si="63">SUM(N88:Q88)</f>
        <v>0</v>
      </c>
      <c r="S88" s="17"/>
      <c r="T88" s="17"/>
      <c r="U88" s="17"/>
      <c r="V88" s="17"/>
      <c r="W88" s="36">
        <f t="shared" ref="W88:W99" si="64">SUM(S88:V88)</f>
        <v>0</v>
      </c>
      <c r="X88" s="4"/>
      <c r="Y88" s="4"/>
      <c r="Z88" s="4"/>
    </row>
    <row r="89" ht="12.75" customHeight="1">
      <c r="A89" s="18">
        <v>73.2</v>
      </c>
      <c r="B89" s="16" t="s">
        <v>128</v>
      </c>
      <c r="C89" s="35">
        <f t="shared" si="60"/>
        <v>2.52</v>
      </c>
      <c r="D89" s="19">
        <v>0.63</v>
      </c>
      <c r="E89" s="19">
        <v>0.63</v>
      </c>
      <c r="F89" s="19">
        <v>0.63</v>
      </c>
      <c r="G89" s="19">
        <v>0.63</v>
      </c>
      <c r="H89" s="36">
        <f t="shared" si="61"/>
        <v>2.52</v>
      </c>
      <c r="I89" s="17"/>
      <c r="J89" s="17"/>
      <c r="K89" s="17"/>
      <c r="L89" s="17"/>
      <c r="M89" s="36">
        <f t="shared" si="62"/>
        <v>0</v>
      </c>
      <c r="N89" s="17"/>
      <c r="O89" s="17"/>
      <c r="P89" s="17"/>
      <c r="Q89" s="17"/>
      <c r="R89" s="36">
        <f t="shared" si="63"/>
        <v>0</v>
      </c>
      <c r="S89" s="17"/>
      <c r="T89" s="17"/>
      <c r="U89" s="17"/>
      <c r="V89" s="17"/>
      <c r="W89" s="36">
        <f t="shared" si="64"/>
        <v>0</v>
      </c>
      <c r="X89" s="4"/>
      <c r="Y89" s="4"/>
      <c r="Z89" s="4"/>
    </row>
    <row r="90" ht="12.75" customHeight="1">
      <c r="A90" s="18">
        <v>73.3</v>
      </c>
      <c r="B90" s="16" t="s">
        <v>129</v>
      </c>
      <c r="C90" s="35">
        <f t="shared" si="60"/>
        <v>0.92</v>
      </c>
      <c r="D90" s="19">
        <v>0.23</v>
      </c>
      <c r="E90" s="19">
        <v>0.23</v>
      </c>
      <c r="F90" s="19">
        <v>0.23</v>
      </c>
      <c r="G90" s="19">
        <v>0.23</v>
      </c>
      <c r="H90" s="36">
        <f t="shared" si="61"/>
        <v>0.92</v>
      </c>
      <c r="I90" s="17"/>
      <c r="J90" s="17"/>
      <c r="K90" s="17"/>
      <c r="L90" s="17"/>
      <c r="M90" s="36">
        <f t="shared" si="62"/>
        <v>0</v>
      </c>
      <c r="N90" s="17"/>
      <c r="O90" s="17"/>
      <c r="P90" s="17"/>
      <c r="Q90" s="17"/>
      <c r="R90" s="36">
        <f t="shared" si="63"/>
        <v>0</v>
      </c>
      <c r="S90" s="17"/>
      <c r="T90" s="17"/>
      <c r="U90" s="17"/>
      <c r="V90" s="17"/>
      <c r="W90" s="36">
        <f t="shared" si="64"/>
        <v>0</v>
      </c>
      <c r="X90" s="4"/>
      <c r="Y90" s="4"/>
      <c r="Z90" s="4"/>
    </row>
    <row r="91" ht="12.75" customHeight="1">
      <c r="A91" s="18">
        <v>73.4</v>
      </c>
      <c r="B91" s="16" t="s">
        <v>130</v>
      </c>
      <c r="C91" s="35">
        <f t="shared" si="60"/>
        <v>0.16</v>
      </c>
      <c r="D91" s="19">
        <v>0.04</v>
      </c>
      <c r="E91" s="19">
        <v>0.04</v>
      </c>
      <c r="F91" s="19">
        <v>0.04</v>
      </c>
      <c r="G91" s="19">
        <v>0.04</v>
      </c>
      <c r="H91" s="36">
        <f t="shared" si="61"/>
        <v>0.16</v>
      </c>
      <c r="I91" s="17"/>
      <c r="J91" s="17"/>
      <c r="K91" s="17"/>
      <c r="L91" s="17"/>
      <c r="M91" s="36">
        <f t="shared" si="62"/>
        <v>0</v>
      </c>
      <c r="N91" s="17"/>
      <c r="O91" s="17"/>
      <c r="P91" s="17"/>
      <c r="Q91" s="17"/>
      <c r="R91" s="36">
        <f t="shared" si="63"/>
        <v>0</v>
      </c>
      <c r="S91" s="17"/>
      <c r="T91" s="17"/>
      <c r="U91" s="17"/>
      <c r="V91" s="17"/>
      <c r="W91" s="36">
        <f t="shared" si="64"/>
        <v>0</v>
      </c>
      <c r="X91" s="4"/>
      <c r="Y91" s="4"/>
      <c r="Z91" s="4"/>
    </row>
    <row r="92" ht="12.75" customHeight="1">
      <c r="A92" s="18">
        <v>74.0</v>
      </c>
      <c r="B92" s="16" t="s">
        <v>131</v>
      </c>
      <c r="C92" s="35">
        <f t="shared" si="60"/>
        <v>13.6</v>
      </c>
      <c r="D92" s="19">
        <v>3.4</v>
      </c>
      <c r="E92" s="19">
        <v>3.4</v>
      </c>
      <c r="F92" s="19">
        <v>3.4</v>
      </c>
      <c r="G92" s="19">
        <v>3.4</v>
      </c>
      <c r="H92" s="36">
        <f t="shared" si="61"/>
        <v>13.6</v>
      </c>
      <c r="I92" s="17"/>
      <c r="J92" s="17"/>
      <c r="K92" s="17"/>
      <c r="L92" s="17"/>
      <c r="M92" s="36">
        <f t="shared" si="62"/>
        <v>0</v>
      </c>
      <c r="N92" s="17"/>
      <c r="O92" s="17"/>
      <c r="P92" s="17"/>
      <c r="Q92" s="17"/>
      <c r="R92" s="36">
        <f t="shared" si="63"/>
        <v>0</v>
      </c>
      <c r="S92" s="17"/>
      <c r="T92" s="17"/>
      <c r="U92" s="17"/>
      <c r="V92" s="17"/>
      <c r="W92" s="36">
        <f t="shared" si="64"/>
        <v>0</v>
      </c>
      <c r="X92" s="4"/>
      <c r="Y92" s="4"/>
      <c r="Z92" s="4"/>
    </row>
    <row r="93" ht="12.75" customHeight="1">
      <c r="A93" s="18">
        <v>75.1</v>
      </c>
      <c r="B93" s="16" t="s">
        <v>132</v>
      </c>
      <c r="C93" s="35">
        <f t="shared" si="60"/>
        <v>3.12</v>
      </c>
      <c r="D93" s="19">
        <v>0.0</v>
      </c>
      <c r="E93" s="19">
        <v>0.0</v>
      </c>
      <c r="F93" s="19">
        <v>0.0</v>
      </c>
      <c r="G93" s="19">
        <v>3.12</v>
      </c>
      <c r="H93" s="36">
        <f t="shared" si="61"/>
        <v>3.12</v>
      </c>
      <c r="I93" s="17"/>
      <c r="J93" s="17"/>
      <c r="K93" s="17"/>
      <c r="L93" s="17"/>
      <c r="M93" s="36">
        <f t="shared" si="62"/>
        <v>0</v>
      </c>
      <c r="N93" s="17"/>
      <c r="O93" s="17"/>
      <c r="P93" s="17"/>
      <c r="Q93" s="17"/>
      <c r="R93" s="36">
        <f t="shared" si="63"/>
        <v>0</v>
      </c>
      <c r="S93" s="17"/>
      <c r="T93" s="17"/>
      <c r="U93" s="17"/>
      <c r="V93" s="17"/>
      <c r="W93" s="36">
        <f t="shared" si="64"/>
        <v>0</v>
      </c>
      <c r="X93" s="4"/>
      <c r="Y93" s="4"/>
      <c r="Z93" s="4"/>
    </row>
    <row r="94" ht="12.75" customHeight="1">
      <c r="A94" s="18">
        <v>75.2</v>
      </c>
      <c r="B94" s="16" t="s">
        <v>133</v>
      </c>
      <c r="C94" s="35">
        <f t="shared" si="60"/>
        <v>0.52</v>
      </c>
      <c r="D94" s="19">
        <v>0.13</v>
      </c>
      <c r="E94" s="19">
        <v>0.13</v>
      </c>
      <c r="F94" s="19">
        <v>0.13</v>
      </c>
      <c r="G94" s="19">
        <v>0.13</v>
      </c>
      <c r="H94" s="36">
        <f t="shared" si="61"/>
        <v>0.52</v>
      </c>
      <c r="I94" s="17"/>
      <c r="J94" s="17"/>
      <c r="K94" s="17"/>
      <c r="L94" s="17"/>
      <c r="M94" s="36">
        <f t="shared" si="62"/>
        <v>0</v>
      </c>
      <c r="N94" s="17"/>
      <c r="O94" s="17"/>
      <c r="P94" s="17"/>
      <c r="Q94" s="17"/>
      <c r="R94" s="36">
        <f t="shared" si="63"/>
        <v>0</v>
      </c>
      <c r="S94" s="17"/>
      <c r="T94" s="17"/>
      <c r="U94" s="17"/>
      <c r="V94" s="17"/>
      <c r="W94" s="36">
        <f t="shared" si="64"/>
        <v>0</v>
      </c>
      <c r="X94" s="4"/>
      <c r="Y94" s="4"/>
      <c r="Z94" s="4"/>
    </row>
    <row r="95" ht="12.75" customHeight="1">
      <c r="A95" s="18">
        <v>76.0</v>
      </c>
      <c r="B95" s="16" t="s">
        <v>134</v>
      </c>
      <c r="C95" s="35">
        <f t="shared" si="60"/>
        <v>0</v>
      </c>
      <c r="D95" s="19">
        <v>0.0</v>
      </c>
      <c r="E95" s="19">
        <v>0.0</v>
      </c>
      <c r="F95" s="19">
        <v>0.0</v>
      </c>
      <c r="G95" s="19">
        <v>0.0</v>
      </c>
      <c r="H95" s="36">
        <f t="shared" si="61"/>
        <v>0</v>
      </c>
      <c r="I95" s="17"/>
      <c r="J95" s="17"/>
      <c r="K95" s="17"/>
      <c r="L95" s="17"/>
      <c r="M95" s="36">
        <f t="shared" si="62"/>
        <v>0</v>
      </c>
      <c r="N95" s="17"/>
      <c r="O95" s="17"/>
      <c r="P95" s="17"/>
      <c r="Q95" s="17"/>
      <c r="R95" s="36">
        <f t="shared" si="63"/>
        <v>0</v>
      </c>
      <c r="S95" s="17"/>
      <c r="T95" s="17"/>
      <c r="U95" s="17"/>
      <c r="V95" s="17"/>
      <c r="W95" s="36">
        <f t="shared" si="64"/>
        <v>0</v>
      </c>
      <c r="X95" s="4"/>
      <c r="Y95" s="4"/>
      <c r="Z95" s="4"/>
    </row>
    <row r="96" ht="12.75" customHeight="1">
      <c r="A96" s="18">
        <v>77.0</v>
      </c>
      <c r="B96" s="16" t="s">
        <v>135</v>
      </c>
      <c r="C96" s="35">
        <f t="shared" si="60"/>
        <v>0.2</v>
      </c>
      <c r="D96" s="19">
        <v>0.05</v>
      </c>
      <c r="E96" s="19">
        <v>0.05</v>
      </c>
      <c r="F96" s="19">
        <v>0.05</v>
      </c>
      <c r="G96" s="19">
        <v>0.05</v>
      </c>
      <c r="H96" s="36">
        <f t="shared" si="61"/>
        <v>0.2</v>
      </c>
      <c r="I96" s="17"/>
      <c r="J96" s="17"/>
      <c r="K96" s="17"/>
      <c r="L96" s="17"/>
      <c r="M96" s="36">
        <f t="shared" si="62"/>
        <v>0</v>
      </c>
      <c r="N96" s="17"/>
      <c r="O96" s="17"/>
      <c r="P96" s="17"/>
      <c r="Q96" s="17"/>
      <c r="R96" s="36">
        <f t="shared" si="63"/>
        <v>0</v>
      </c>
      <c r="S96" s="17"/>
      <c r="T96" s="17"/>
      <c r="U96" s="17"/>
      <c r="V96" s="17"/>
      <c r="W96" s="36">
        <f t="shared" si="64"/>
        <v>0</v>
      </c>
      <c r="X96" s="4"/>
      <c r="Y96" s="4"/>
      <c r="Z96" s="4"/>
    </row>
    <row r="97" ht="12.75" customHeight="1">
      <c r="A97" s="18">
        <v>78.0</v>
      </c>
      <c r="B97" s="16" t="s">
        <v>136</v>
      </c>
      <c r="C97" s="35">
        <f t="shared" si="60"/>
        <v>0</v>
      </c>
      <c r="D97" s="19">
        <v>0.0</v>
      </c>
      <c r="E97" s="19">
        <v>0.0</v>
      </c>
      <c r="F97" s="19">
        <v>0.0</v>
      </c>
      <c r="G97" s="19">
        <v>0.0</v>
      </c>
      <c r="H97" s="36">
        <f t="shared" si="61"/>
        <v>0</v>
      </c>
      <c r="I97" s="17"/>
      <c r="J97" s="17"/>
      <c r="K97" s="17"/>
      <c r="L97" s="17"/>
      <c r="M97" s="36">
        <f t="shared" si="62"/>
        <v>0</v>
      </c>
      <c r="N97" s="17"/>
      <c r="O97" s="17"/>
      <c r="P97" s="17"/>
      <c r="Q97" s="17"/>
      <c r="R97" s="36">
        <f t="shared" si="63"/>
        <v>0</v>
      </c>
      <c r="S97" s="17"/>
      <c r="T97" s="17"/>
      <c r="U97" s="17"/>
      <c r="V97" s="17"/>
      <c r="W97" s="36">
        <f t="shared" si="64"/>
        <v>0</v>
      </c>
      <c r="X97" s="4"/>
      <c r="Y97" s="4"/>
      <c r="Z97" s="4"/>
    </row>
    <row r="98" ht="12.75" customHeight="1">
      <c r="A98" s="18">
        <v>79.1</v>
      </c>
      <c r="B98" s="16" t="s">
        <v>45</v>
      </c>
      <c r="C98" s="35">
        <f t="shared" si="60"/>
        <v>0.72</v>
      </c>
      <c r="D98" s="19">
        <v>0.18</v>
      </c>
      <c r="E98" s="19">
        <v>0.18</v>
      </c>
      <c r="F98" s="19">
        <v>0.18</v>
      </c>
      <c r="G98" s="19">
        <v>0.18</v>
      </c>
      <c r="H98" s="36">
        <f t="shared" si="61"/>
        <v>0.72</v>
      </c>
      <c r="I98" s="17"/>
      <c r="J98" s="17"/>
      <c r="K98" s="17"/>
      <c r="L98" s="17"/>
      <c r="M98" s="36">
        <f t="shared" si="62"/>
        <v>0</v>
      </c>
      <c r="N98" s="17"/>
      <c r="O98" s="17"/>
      <c r="P98" s="17"/>
      <c r="Q98" s="17"/>
      <c r="R98" s="36">
        <f t="shared" si="63"/>
        <v>0</v>
      </c>
      <c r="S98" s="17"/>
      <c r="T98" s="17"/>
      <c r="U98" s="17"/>
      <c r="V98" s="17"/>
      <c r="W98" s="36">
        <f t="shared" si="64"/>
        <v>0</v>
      </c>
      <c r="X98" s="4"/>
      <c r="Y98" s="4"/>
      <c r="Z98" s="4"/>
    </row>
    <row r="99" ht="12.75" customHeight="1">
      <c r="A99" s="18">
        <v>79.2</v>
      </c>
      <c r="B99" s="16" t="s">
        <v>137</v>
      </c>
      <c r="C99" s="35">
        <f t="shared" si="60"/>
        <v>2.68</v>
      </c>
      <c r="D99" s="19">
        <v>0.67</v>
      </c>
      <c r="E99" s="19">
        <v>0.67</v>
      </c>
      <c r="F99" s="19">
        <v>0.67</v>
      </c>
      <c r="G99" s="19">
        <v>0.67</v>
      </c>
      <c r="H99" s="36">
        <f t="shared" si="61"/>
        <v>2.68</v>
      </c>
      <c r="I99" s="17"/>
      <c r="J99" s="17"/>
      <c r="K99" s="17"/>
      <c r="L99" s="17"/>
      <c r="M99" s="36">
        <f t="shared" si="62"/>
        <v>0</v>
      </c>
      <c r="N99" s="17"/>
      <c r="O99" s="17"/>
      <c r="P99" s="17"/>
      <c r="Q99" s="17"/>
      <c r="R99" s="36">
        <f t="shared" si="63"/>
        <v>0</v>
      </c>
      <c r="S99" s="17"/>
      <c r="T99" s="17"/>
      <c r="U99" s="17"/>
      <c r="V99" s="17"/>
      <c r="W99" s="36">
        <f t="shared" si="64"/>
        <v>0</v>
      </c>
      <c r="X99" s="4"/>
      <c r="Y99" s="4"/>
      <c r="Z99" s="4"/>
    </row>
    <row r="100" ht="12.75" customHeight="1">
      <c r="A100" s="12" t="s">
        <v>138</v>
      </c>
      <c r="B100" s="13" t="s">
        <v>139</v>
      </c>
      <c r="C100" s="14">
        <f t="shared" ref="C100:W100" si="65">SUM(C101:C104)</f>
        <v>2.415</v>
      </c>
      <c r="D100" s="14">
        <f t="shared" si="65"/>
        <v>0.52375</v>
      </c>
      <c r="E100" s="14">
        <f t="shared" si="65"/>
        <v>0.52375</v>
      </c>
      <c r="F100" s="14">
        <f t="shared" si="65"/>
        <v>0.52375</v>
      </c>
      <c r="G100" s="14">
        <f t="shared" si="65"/>
        <v>0.52375</v>
      </c>
      <c r="H100" s="14">
        <f t="shared" si="65"/>
        <v>2.095</v>
      </c>
      <c r="I100" s="14">
        <f t="shared" si="65"/>
        <v>0</v>
      </c>
      <c r="J100" s="14">
        <f t="shared" si="65"/>
        <v>0.08</v>
      </c>
      <c r="K100" s="14">
        <f t="shared" si="65"/>
        <v>0.08</v>
      </c>
      <c r="L100" s="14">
        <f t="shared" si="65"/>
        <v>0</v>
      </c>
      <c r="M100" s="14">
        <f t="shared" si="65"/>
        <v>0.16</v>
      </c>
      <c r="N100" s="14">
        <f t="shared" si="65"/>
        <v>0</v>
      </c>
      <c r="O100" s="14">
        <f t="shared" si="65"/>
        <v>0</v>
      </c>
      <c r="P100" s="14">
        <f t="shared" si="65"/>
        <v>0.08</v>
      </c>
      <c r="Q100" s="14">
        <f t="shared" si="65"/>
        <v>0</v>
      </c>
      <c r="R100" s="14">
        <f t="shared" si="65"/>
        <v>0.08</v>
      </c>
      <c r="S100" s="14">
        <f t="shared" si="65"/>
        <v>0</v>
      </c>
      <c r="T100" s="14">
        <f t="shared" si="65"/>
        <v>0.08</v>
      </c>
      <c r="U100" s="14">
        <f t="shared" si="65"/>
        <v>0</v>
      </c>
      <c r="V100" s="14">
        <f t="shared" si="65"/>
        <v>0</v>
      </c>
      <c r="W100" s="14">
        <f t="shared" si="65"/>
        <v>0.08</v>
      </c>
      <c r="X100" s="4"/>
      <c r="Y100" s="4"/>
      <c r="Z100" s="4"/>
    </row>
    <row r="101" ht="12.75" customHeight="1">
      <c r="A101" s="18">
        <v>80.0</v>
      </c>
      <c r="B101" s="16" t="s">
        <v>140</v>
      </c>
      <c r="C101" s="35">
        <f t="shared" ref="C101:C107" si="67">H101+M101+R101+W101</f>
        <v>1.52</v>
      </c>
      <c r="D101" s="17">
        <f t="shared" ref="D101:G101" si="66">0.05*2*3</f>
        <v>0.3</v>
      </c>
      <c r="E101" s="17">
        <f t="shared" si="66"/>
        <v>0.3</v>
      </c>
      <c r="F101" s="17">
        <f t="shared" si="66"/>
        <v>0.3</v>
      </c>
      <c r="G101" s="17">
        <f t="shared" si="66"/>
        <v>0.3</v>
      </c>
      <c r="H101" s="36">
        <f t="shared" ref="H101:H107" si="69">SUM(D101:G101)</f>
        <v>1.2</v>
      </c>
      <c r="I101" s="17"/>
      <c r="J101" s="19">
        <v>0.08</v>
      </c>
      <c r="K101" s="19">
        <v>0.08</v>
      </c>
      <c r="L101" s="17"/>
      <c r="M101" s="36">
        <f t="shared" ref="M101:M107" si="70">SUM(I101:L101)</f>
        <v>0.16</v>
      </c>
      <c r="N101" s="17"/>
      <c r="O101" s="17"/>
      <c r="P101" s="19">
        <v>0.08</v>
      </c>
      <c r="Q101" s="17"/>
      <c r="R101" s="36">
        <f t="shared" ref="R101:R107" si="71">SUM(N101:Q101)</f>
        <v>0.08</v>
      </c>
      <c r="S101" s="17"/>
      <c r="T101" s="19">
        <v>0.08</v>
      </c>
      <c r="U101" s="17"/>
      <c r="V101" s="19"/>
      <c r="W101" s="36">
        <f t="shared" ref="W101:W107" si="72">SUM(S101:V101)</f>
        <v>0.08</v>
      </c>
      <c r="X101" s="4"/>
      <c r="Y101" s="4"/>
      <c r="Z101" s="4"/>
    </row>
    <row r="102" ht="12.75" customHeight="1">
      <c r="A102" s="18">
        <v>81.0</v>
      </c>
      <c r="B102" s="16" t="s">
        <v>141</v>
      </c>
      <c r="C102" s="35">
        <f t="shared" si="67"/>
        <v>0.562</v>
      </c>
      <c r="D102" s="17">
        <f t="shared" ref="D102:G102" si="68">0.108+0.0325</f>
        <v>0.1405</v>
      </c>
      <c r="E102" s="17">
        <f t="shared" si="68"/>
        <v>0.1405</v>
      </c>
      <c r="F102" s="17">
        <f t="shared" si="68"/>
        <v>0.1405</v>
      </c>
      <c r="G102" s="17">
        <f t="shared" si="68"/>
        <v>0.1405</v>
      </c>
      <c r="H102" s="36">
        <f t="shared" si="69"/>
        <v>0.562</v>
      </c>
      <c r="I102" s="17"/>
      <c r="J102" s="17"/>
      <c r="K102" s="17"/>
      <c r="L102" s="17"/>
      <c r="M102" s="36">
        <f t="shared" si="70"/>
        <v>0</v>
      </c>
      <c r="N102" s="17"/>
      <c r="O102" s="17"/>
      <c r="P102" s="17"/>
      <c r="Q102" s="17"/>
      <c r="R102" s="36">
        <f t="shared" si="71"/>
        <v>0</v>
      </c>
      <c r="S102" s="17"/>
      <c r="T102" s="17"/>
      <c r="U102" s="17"/>
      <c r="V102" s="17"/>
      <c r="W102" s="36">
        <f t="shared" si="72"/>
        <v>0</v>
      </c>
      <c r="X102" s="4"/>
      <c r="Y102" s="4"/>
      <c r="Z102" s="4"/>
    </row>
    <row r="103" ht="12.75" customHeight="1">
      <c r="A103" s="18">
        <v>82.0</v>
      </c>
      <c r="B103" s="16" t="s">
        <v>142</v>
      </c>
      <c r="C103" s="35">
        <f t="shared" si="67"/>
        <v>0</v>
      </c>
      <c r="D103" s="17"/>
      <c r="E103" s="17"/>
      <c r="F103" s="17"/>
      <c r="G103" s="17"/>
      <c r="H103" s="36">
        <f t="shared" si="69"/>
        <v>0</v>
      </c>
      <c r="I103" s="17"/>
      <c r="J103" s="17"/>
      <c r="K103" s="17"/>
      <c r="L103" s="17"/>
      <c r="M103" s="36">
        <f t="shared" si="70"/>
        <v>0</v>
      </c>
      <c r="N103" s="17"/>
      <c r="O103" s="17"/>
      <c r="P103" s="17"/>
      <c r="Q103" s="17"/>
      <c r="R103" s="36">
        <f t="shared" si="71"/>
        <v>0</v>
      </c>
      <c r="S103" s="17"/>
      <c r="T103" s="17"/>
      <c r="U103" s="17"/>
      <c r="V103" s="17"/>
      <c r="W103" s="36">
        <f t="shared" si="72"/>
        <v>0</v>
      </c>
      <c r="X103" s="4"/>
      <c r="Y103" s="4"/>
      <c r="Z103" s="4"/>
    </row>
    <row r="104" ht="12.75" customHeight="1">
      <c r="A104" s="18">
        <v>83.0</v>
      </c>
      <c r="B104" s="16" t="s">
        <v>143</v>
      </c>
      <c r="C104" s="35">
        <f t="shared" si="67"/>
        <v>0.333</v>
      </c>
      <c r="D104" s="17">
        <f t="shared" ref="D104:G104" si="73">0.02775*3</f>
        <v>0.08325</v>
      </c>
      <c r="E104" s="17">
        <f t="shared" si="73"/>
        <v>0.08325</v>
      </c>
      <c r="F104" s="17">
        <f t="shared" si="73"/>
        <v>0.08325</v>
      </c>
      <c r="G104" s="17">
        <f t="shared" si="73"/>
        <v>0.08325</v>
      </c>
      <c r="H104" s="36">
        <f t="shared" si="69"/>
        <v>0.333</v>
      </c>
      <c r="I104" s="17"/>
      <c r="J104" s="17"/>
      <c r="K104" s="17"/>
      <c r="L104" s="17"/>
      <c r="M104" s="36">
        <f t="shared" si="70"/>
        <v>0</v>
      </c>
      <c r="N104" s="17"/>
      <c r="O104" s="17"/>
      <c r="P104" s="17"/>
      <c r="Q104" s="17"/>
      <c r="R104" s="36">
        <f t="shared" si="71"/>
        <v>0</v>
      </c>
      <c r="S104" s="17"/>
      <c r="T104" s="17"/>
      <c r="U104" s="17"/>
      <c r="V104" s="17"/>
      <c r="W104" s="36">
        <f t="shared" si="72"/>
        <v>0</v>
      </c>
      <c r="X104" s="4"/>
      <c r="Y104" s="4"/>
      <c r="Z104" s="4"/>
    </row>
    <row r="105" ht="12.75" customHeight="1">
      <c r="A105" s="12">
        <v>84.0</v>
      </c>
      <c r="B105" s="13" t="s">
        <v>144</v>
      </c>
      <c r="C105" s="14">
        <f t="shared" si="67"/>
        <v>0</v>
      </c>
      <c r="D105" s="14"/>
      <c r="E105" s="14"/>
      <c r="F105" s="14"/>
      <c r="G105" s="14"/>
      <c r="H105" s="14">
        <f t="shared" si="69"/>
        <v>0</v>
      </c>
      <c r="I105" s="14"/>
      <c r="J105" s="14"/>
      <c r="K105" s="14"/>
      <c r="L105" s="14"/>
      <c r="M105" s="14">
        <f t="shared" si="70"/>
        <v>0</v>
      </c>
      <c r="N105" s="14"/>
      <c r="O105" s="14"/>
      <c r="P105" s="14"/>
      <c r="Q105" s="14"/>
      <c r="R105" s="14">
        <f t="shared" si="71"/>
        <v>0</v>
      </c>
      <c r="S105" s="14"/>
      <c r="T105" s="14"/>
      <c r="U105" s="14"/>
      <c r="V105" s="14"/>
      <c r="W105" s="14">
        <f t="shared" si="72"/>
        <v>0</v>
      </c>
      <c r="X105" s="4"/>
      <c r="Y105" s="4"/>
      <c r="Z105" s="4"/>
    </row>
    <row r="106" ht="12.75" customHeight="1">
      <c r="A106" s="12">
        <v>85.0</v>
      </c>
      <c r="B106" s="13" t="s">
        <v>145</v>
      </c>
      <c r="C106" s="14">
        <f t="shared" si="67"/>
        <v>0</v>
      </c>
      <c r="D106" s="14"/>
      <c r="E106" s="14"/>
      <c r="F106" s="14"/>
      <c r="G106" s="14"/>
      <c r="H106" s="14">
        <f t="shared" si="69"/>
        <v>0</v>
      </c>
      <c r="I106" s="14"/>
      <c r="J106" s="14"/>
      <c r="K106" s="14"/>
      <c r="L106" s="14"/>
      <c r="M106" s="14">
        <f t="shared" si="70"/>
        <v>0</v>
      </c>
      <c r="N106" s="14"/>
      <c r="O106" s="14"/>
      <c r="P106" s="14"/>
      <c r="Q106" s="14"/>
      <c r="R106" s="14">
        <f t="shared" si="71"/>
        <v>0</v>
      </c>
      <c r="S106" s="14"/>
      <c r="T106" s="14"/>
      <c r="U106" s="14"/>
      <c r="V106" s="14"/>
      <c r="W106" s="14">
        <f t="shared" si="72"/>
        <v>0</v>
      </c>
      <c r="X106" s="4"/>
      <c r="Y106" s="4"/>
      <c r="Z106" s="4"/>
    </row>
    <row r="107" ht="12.75" customHeight="1">
      <c r="A107" s="12">
        <v>86.0</v>
      </c>
      <c r="B107" s="13" t="s">
        <v>146</v>
      </c>
      <c r="C107" s="14">
        <f t="shared" si="67"/>
        <v>0</v>
      </c>
      <c r="D107" s="14"/>
      <c r="E107" s="14"/>
      <c r="F107" s="14"/>
      <c r="G107" s="14"/>
      <c r="H107" s="14">
        <f t="shared" si="69"/>
        <v>0</v>
      </c>
      <c r="I107" s="14"/>
      <c r="J107" s="14"/>
      <c r="K107" s="14"/>
      <c r="L107" s="14"/>
      <c r="M107" s="14">
        <f t="shared" si="70"/>
        <v>0</v>
      </c>
      <c r="N107" s="14"/>
      <c r="O107" s="14"/>
      <c r="P107" s="14"/>
      <c r="Q107" s="14"/>
      <c r="R107" s="14">
        <f t="shared" si="71"/>
        <v>0</v>
      </c>
      <c r="S107" s="14"/>
      <c r="T107" s="14"/>
      <c r="U107" s="14"/>
      <c r="V107" s="14"/>
      <c r="W107" s="14">
        <f t="shared" si="72"/>
        <v>0</v>
      </c>
      <c r="X107" s="4"/>
      <c r="Y107" s="4"/>
      <c r="Z107" s="4"/>
    </row>
    <row r="108" ht="12.75" customHeight="1">
      <c r="A108" s="9" t="s">
        <v>147</v>
      </c>
      <c r="B108" s="10" t="s">
        <v>148</v>
      </c>
      <c r="C108" s="11">
        <f t="shared" ref="C108:W108" si="74">C109+C120+C123+C129+C133+C139+C143+C148+C149+C150+C154</f>
        <v>15.71</v>
      </c>
      <c r="D108" s="11">
        <f t="shared" si="74"/>
        <v>0.075</v>
      </c>
      <c r="E108" s="11">
        <f t="shared" si="74"/>
        <v>6.715</v>
      </c>
      <c r="F108" s="11">
        <f t="shared" si="74"/>
        <v>5.115</v>
      </c>
      <c r="G108" s="11">
        <f t="shared" si="74"/>
        <v>3.805</v>
      </c>
      <c r="H108" s="11">
        <f t="shared" si="74"/>
        <v>15.71</v>
      </c>
      <c r="I108" s="11">
        <f t="shared" si="74"/>
        <v>0</v>
      </c>
      <c r="J108" s="11">
        <f t="shared" si="74"/>
        <v>0</v>
      </c>
      <c r="K108" s="11">
        <f t="shared" si="74"/>
        <v>0</v>
      </c>
      <c r="L108" s="11">
        <f t="shared" si="74"/>
        <v>0</v>
      </c>
      <c r="M108" s="11">
        <f t="shared" si="74"/>
        <v>0</v>
      </c>
      <c r="N108" s="11">
        <f t="shared" si="74"/>
        <v>0</v>
      </c>
      <c r="O108" s="11">
        <f t="shared" si="74"/>
        <v>0</v>
      </c>
      <c r="P108" s="11">
        <f t="shared" si="74"/>
        <v>0</v>
      </c>
      <c r="Q108" s="11">
        <f t="shared" si="74"/>
        <v>0</v>
      </c>
      <c r="R108" s="11">
        <f t="shared" si="74"/>
        <v>0</v>
      </c>
      <c r="S108" s="11">
        <f t="shared" si="74"/>
        <v>0</v>
      </c>
      <c r="T108" s="11">
        <f t="shared" si="74"/>
        <v>0</v>
      </c>
      <c r="U108" s="11">
        <f t="shared" si="74"/>
        <v>0</v>
      </c>
      <c r="V108" s="11">
        <f t="shared" si="74"/>
        <v>0</v>
      </c>
      <c r="W108" s="11">
        <f t="shared" si="74"/>
        <v>0</v>
      </c>
      <c r="X108" s="4"/>
      <c r="Y108" s="4"/>
      <c r="Z108" s="4"/>
    </row>
    <row r="109" ht="12.75" customHeight="1">
      <c r="A109" s="12" t="s">
        <v>149</v>
      </c>
      <c r="B109" s="13" t="s">
        <v>150</v>
      </c>
      <c r="C109" s="14">
        <f t="shared" ref="C109:W109" si="75">SUM(C110:C119)</f>
        <v>2.25</v>
      </c>
      <c r="D109" s="14">
        <f t="shared" si="75"/>
        <v>0</v>
      </c>
      <c r="E109" s="14">
        <f t="shared" si="75"/>
        <v>1.1</v>
      </c>
      <c r="F109" s="14">
        <f t="shared" si="75"/>
        <v>0.6</v>
      </c>
      <c r="G109" s="14">
        <f t="shared" si="75"/>
        <v>0.55</v>
      </c>
      <c r="H109" s="14">
        <f t="shared" si="75"/>
        <v>2.25</v>
      </c>
      <c r="I109" s="14">
        <f t="shared" si="75"/>
        <v>0</v>
      </c>
      <c r="J109" s="14">
        <f t="shared" si="75"/>
        <v>0</v>
      </c>
      <c r="K109" s="14">
        <f t="shared" si="75"/>
        <v>0</v>
      </c>
      <c r="L109" s="14">
        <f t="shared" si="75"/>
        <v>0</v>
      </c>
      <c r="M109" s="14">
        <f t="shared" si="75"/>
        <v>0</v>
      </c>
      <c r="N109" s="14">
        <f t="shared" si="75"/>
        <v>0</v>
      </c>
      <c r="O109" s="14">
        <f t="shared" si="75"/>
        <v>0</v>
      </c>
      <c r="P109" s="14">
        <f t="shared" si="75"/>
        <v>0</v>
      </c>
      <c r="Q109" s="14">
        <f t="shared" si="75"/>
        <v>0</v>
      </c>
      <c r="R109" s="14">
        <f t="shared" si="75"/>
        <v>0</v>
      </c>
      <c r="S109" s="14">
        <f t="shared" si="75"/>
        <v>0</v>
      </c>
      <c r="T109" s="14">
        <f t="shared" si="75"/>
        <v>0</v>
      </c>
      <c r="U109" s="14">
        <f t="shared" si="75"/>
        <v>0</v>
      </c>
      <c r="V109" s="14">
        <f t="shared" si="75"/>
        <v>0</v>
      </c>
      <c r="W109" s="14">
        <f t="shared" si="75"/>
        <v>0</v>
      </c>
      <c r="X109" s="4"/>
      <c r="Y109" s="4"/>
      <c r="Z109" s="4"/>
    </row>
    <row r="110" ht="12.75" customHeight="1">
      <c r="A110" s="18">
        <v>87.0</v>
      </c>
      <c r="B110" s="16" t="s">
        <v>151</v>
      </c>
      <c r="C110" s="35">
        <f t="shared" ref="C110:C119" si="76">H110+M110+R110+W110</f>
        <v>2</v>
      </c>
      <c r="D110" s="19">
        <v>0.0</v>
      </c>
      <c r="E110" s="19">
        <v>1.0</v>
      </c>
      <c r="F110" s="19">
        <v>0.5</v>
      </c>
      <c r="G110" s="19">
        <v>0.5</v>
      </c>
      <c r="H110" s="36">
        <f t="shared" ref="H110:H119" si="77">SUM(D110:G110)</f>
        <v>2</v>
      </c>
      <c r="I110" s="17"/>
      <c r="J110" s="17"/>
      <c r="K110" s="17"/>
      <c r="L110" s="17"/>
      <c r="M110" s="36">
        <f t="shared" ref="M110:M119" si="78">SUM(I110:L110)</f>
        <v>0</v>
      </c>
      <c r="N110" s="17"/>
      <c r="O110" s="17"/>
      <c r="P110" s="17"/>
      <c r="Q110" s="17"/>
      <c r="R110" s="36">
        <f t="shared" ref="R110:R119" si="79">SUM(N110:Q110)</f>
        <v>0</v>
      </c>
      <c r="S110" s="17"/>
      <c r="T110" s="17"/>
      <c r="U110" s="17"/>
      <c r="V110" s="17"/>
      <c r="W110" s="36">
        <f t="shared" ref="W110:W119" si="80">SUM(S110:V110)</f>
        <v>0</v>
      </c>
      <c r="X110" s="4"/>
      <c r="Y110" s="4"/>
      <c r="Z110" s="4"/>
    </row>
    <row r="111" ht="12.75" customHeight="1">
      <c r="A111" s="18">
        <v>88.0</v>
      </c>
      <c r="B111" s="16" t="s">
        <v>152</v>
      </c>
      <c r="C111" s="35">
        <f t="shared" si="76"/>
        <v>0</v>
      </c>
      <c r="D111" s="17"/>
      <c r="E111" s="17"/>
      <c r="F111" s="17"/>
      <c r="G111" s="17"/>
      <c r="H111" s="36">
        <f t="shared" si="77"/>
        <v>0</v>
      </c>
      <c r="I111" s="17"/>
      <c r="J111" s="17"/>
      <c r="K111" s="17"/>
      <c r="L111" s="17"/>
      <c r="M111" s="36">
        <f t="shared" si="78"/>
        <v>0</v>
      </c>
      <c r="N111" s="17"/>
      <c r="O111" s="17"/>
      <c r="P111" s="17"/>
      <c r="Q111" s="17"/>
      <c r="R111" s="36">
        <f t="shared" si="79"/>
        <v>0</v>
      </c>
      <c r="S111" s="17"/>
      <c r="T111" s="17"/>
      <c r="U111" s="17"/>
      <c r="V111" s="17"/>
      <c r="W111" s="36">
        <f t="shared" si="80"/>
        <v>0</v>
      </c>
      <c r="X111" s="4"/>
      <c r="Y111" s="4"/>
      <c r="Z111" s="4"/>
    </row>
    <row r="112" ht="12.75" customHeight="1">
      <c r="A112" s="18">
        <v>89.0</v>
      </c>
      <c r="B112" s="16" t="s">
        <v>153</v>
      </c>
      <c r="C112" s="35">
        <f t="shared" si="76"/>
        <v>0</v>
      </c>
      <c r="D112" s="17"/>
      <c r="E112" s="17"/>
      <c r="F112" s="17"/>
      <c r="G112" s="17"/>
      <c r="H112" s="36">
        <f t="shared" si="77"/>
        <v>0</v>
      </c>
      <c r="I112" s="17"/>
      <c r="J112" s="17"/>
      <c r="K112" s="17"/>
      <c r="L112" s="17"/>
      <c r="M112" s="36">
        <f t="shared" si="78"/>
        <v>0</v>
      </c>
      <c r="N112" s="17"/>
      <c r="O112" s="17"/>
      <c r="P112" s="17"/>
      <c r="Q112" s="17"/>
      <c r="R112" s="36">
        <f t="shared" si="79"/>
        <v>0</v>
      </c>
      <c r="S112" s="17"/>
      <c r="T112" s="17"/>
      <c r="U112" s="17"/>
      <c r="V112" s="17"/>
      <c r="W112" s="36">
        <f t="shared" si="80"/>
        <v>0</v>
      </c>
      <c r="X112" s="4"/>
      <c r="Y112" s="4"/>
      <c r="Z112" s="4"/>
    </row>
    <row r="113" ht="12.75" customHeight="1">
      <c r="A113" s="18">
        <v>90.0</v>
      </c>
      <c r="B113" s="16" t="s">
        <v>154</v>
      </c>
      <c r="C113" s="35">
        <f t="shared" si="76"/>
        <v>0</v>
      </c>
      <c r="D113" s="17"/>
      <c r="E113" s="17"/>
      <c r="F113" s="17"/>
      <c r="G113" s="17"/>
      <c r="H113" s="36">
        <f t="shared" si="77"/>
        <v>0</v>
      </c>
      <c r="I113" s="17"/>
      <c r="J113" s="17"/>
      <c r="K113" s="17"/>
      <c r="L113" s="17"/>
      <c r="M113" s="36">
        <f t="shared" si="78"/>
        <v>0</v>
      </c>
      <c r="N113" s="17"/>
      <c r="O113" s="17"/>
      <c r="P113" s="17"/>
      <c r="Q113" s="17"/>
      <c r="R113" s="36">
        <f t="shared" si="79"/>
        <v>0</v>
      </c>
      <c r="S113" s="17"/>
      <c r="T113" s="17"/>
      <c r="U113" s="17"/>
      <c r="V113" s="17"/>
      <c r="W113" s="36">
        <f t="shared" si="80"/>
        <v>0</v>
      </c>
      <c r="X113" s="4"/>
      <c r="Y113" s="4"/>
      <c r="Z113" s="4"/>
    </row>
    <row r="114" ht="12.75" customHeight="1">
      <c r="A114" s="18">
        <v>91.0</v>
      </c>
      <c r="B114" s="59" t="s">
        <v>155</v>
      </c>
      <c r="C114" s="35">
        <f t="shared" si="76"/>
        <v>0.25</v>
      </c>
      <c r="D114" s="19">
        <v>0.0</v>
      </c>
      <c r="E114" s="19">
        <v>0.1</v>
      </c>
      <c r="F114" s="19">
        <v>0.1</v>
      </c>
      <c r="G114" s="19">
        <v>0.05</v>
      </c>
      <c r="H114" s="36">
        <f t="shared" si="77"/>
        <v>0.25</v>
      </c>
      <c r="I114" s="17"/>
      <c r="J114" s="17"/>
      <c r="K114" s="17"/>
      <c r="L114" s="17"/>
      <c r="M114" s="36">
        <f t="shared" si="78"/>
        <v>0</v>
      </c>
      <c r="N114" s="17"/>
      <c r="O114" s="17"/>
      <c r="P114" s="17"/>
      <c r="Q114" s="17"/>
      <c r="R114" s="36">
        <f t="shared" si="79"/>
        <v>0</v>
      </c>
      <c r="S114" s="17"/>
      <c r="T114" s="17"/>
      <c r="U114" s="17"/>
      <c r="V114" s="17"/>
      <c r="W114" s="36">
        <f t="shared" si="80"/>
        <v>0</v>
      </c>
      <c r="X114" s="4"/>
      <c r="Y114" s="4"/>
      <c r="Z114" s="4"/>
    </row>
    <row r="115" ht="12.75" customHeight="1">
      <c r="A115" s="18">
        <v>92.0</v>
      </c>
      <c r="B115" s="16" t="s">
        <v>156</v>
      </c>
      <c r="C115" s="35">
        <f t="shared" si="76"/>
        <v>0</v>
      </c>
      <c r="D115" s="17"/>
      <c r="E115" s="17"/>
      <c r="F115" s="17"/>
      <c r="G115" s="17"/>
      <c r="H115" s="36">
        <f t="shared" si="77"/>
        <v>0</v>
      </c>
      <c r="I115" s="17"/>
      <c r="J115" s="17"/>
      <c r="K115" s="17"/>
      <c r="L115" s="17"/>
      <c r="M115" s="36">
        <f t="shared" si="78"/>
        <v>0</v>
      </c>
      <c r="N115" s="17"/>
      <c r="O115" s="17"/>
      <c r="P115" s="17"/>
      <c r="Q115" s="17"/>
      <c r="R115" s="36">
        <f t="shared" si="79"/>
        <v>0</v>
      </c>
      <c r="S115" s="17"/>
      <c r="T115" s="17"/>
      <c r="U115" s="17"/>
      <c r="V115" s="17"/>
      <c r="W115" s="36">
        <f t="shared" si="80"/>
        <v>0</v>
      </c>
      <c r="X115" s="4"/>
      <c r="Y115" s="4"/>
      <c r="Z115" s="4"/>
    </row>
    <row r="116" ht="12.75" customHeight="1">
      <c r="A116" s="18">
        <v>93.0</v>
      </c>
      <c r="B116" s="16" t="s">
        <v>157</v>
      </c>
      <c r="C116" s="35">
        <f t="shared" si="76"/>
        <v>0</v>
      </c>
      <c r="D116" s="17"/>
      <c r="E116" s="17"/>
      <c r="F116" s="17"/>
      <c r="G116" s="17"/>
      <c r="H116" s="36">
        <f t="shared" si="77"/>
        <v>0</v>
      </c>
      <c r="I116" s="17"/>
      <c r="J116" s="17"/>
      <c r="K116" s="17"/>
      <c r="L116" s="17"/>
      <c r="M116" s="36">
        <f t="shared" si="78"/>
        <v>0</v>
      </c>
      <c r="N116" s="17"/>
      <c r="O116" s="17"/>
      <c r="P116" s="17"/>
      <c r="Q116" s="17"/>
      <c r="R116" s="36">
        <f t="shared" si="79"/>
        <v>0</v>
      </c>
      <c r="S116" s="17"/>
      <c r="T116" s="17"/>
      <c r="U116" s="17"/>
      <c r="V116" s="17"/>
      <c r="W116" s="36">
        <f t="shared" si="80"/>
        <v>0</v>
      </c>
      <c r="X116" s="4"/>
      <c r="Y116" s="4"/>
      <c r="Z116" s="4"/>
    </row>
    <row r="117" ht="12.75" customHeight="1">
      <c r="A117" s="18">
        <v>94.0</v>
      </c>
      <c r="B117" s="16" t="s">
        <v>158</v>
      </c>
      <c r="C117" s="35">
        <f t="shared" si="76"/>
        <v>0</v>
      </c>
      <c r="D117" s="17"/>
      <c r="E117" s="17"/>
      <c r="F117" s="17"/>
      <c r="G117" s="17"/>
      <c r="H117" s="36">
        <f t="shared" si="77"/>
        <v>0</v>
      </c>
      <c r="I117" s="17"/>
      <c r="J117" s="17"/>
      <c r="K117" s="17"/>
      <c r="L117" s="17"/>
      <c r="M117" s="36">
        <f t="shared" si="78"/>
        <v>0</v>
      </c>
      <c r="N117" s="17"/>
      <c r="O117" s="17"/>
      <c r="P117" s="17"/>
      <c r="Q117" s="17"/>
      <c r="R117" s="36">
        <f t="shared" si="79"/>
        <v>0</v>
      </c>
      <c r="S117" s="17"/>
      <c r="T117" s="17"/>
      <c r="U117" s="17"/>
      <c r="V117" s="17"/>
      <c r="W117" s="36">
        <f t="shared" si="80"/>
        <v>0</v>
      </c>
      <c r="X117" s="4"/>
      <c r="Y117" s="4"/>
      <c r="Z117" s="4"/>
    </row>
    <row r="118" ht="12.75" customHeight="1">
      <c r="A118" s="18">
        <v>95.0</v>
      </c>
      <c r="B118" s="16" t="s">
        <v>159</v>
      </c>
      <c r="C118" s="35">
        <f t="shared" si="76"/>
        <v>0</v>
      </c>
      <c r="D118" s="17"/>
      <c r="E118" s="17"/>
      <c r="F118" s="17"/>
      <c r="G118" s="17"/>
      <c r="H118" s="36">
        <f t="shared" si="77"/>
        <v>0</v>
      </c>
      <c r="I118" s="17"/>
      <c r="J118" s="17"/>
      <c r="K118" s="17"/>
      <c r="L118" s="17"/>
      <c r="M118" s="36">
        <f t="shared" si="78"/>
        <v>0</v>
      </c>
      <c r="N118" s="17"/>
      <c r="O118" s="17"/>
      <c r="P118" s="17"/>
      <c r="Q118" s="17"/>
      <c r="R118" s="36">
        <f t="shared" si="79"/>
        <v>0</v>
      </c>
      <c r="S118" s="17"/>
      <c r="T118" s="17"/>
      <c r="U118" s="17"/>
      <c r="V118" s="17"/>
      <c r="W118" s="36">
        <f t="shared" si="80"/>
        <v>0</v>
      </c>
      <c r="X118" s="4"/>
      <c r="Y118" s="4"/>
      <c r="Z118" s="4"/>
    </row>
    <row r="119" ht="12.75" customHeight="1">
      <c r="A119" s="18">
        <v>96.0</v>
      </c>
      <c r="B119" s="16" t="s">
        <v>160</v>
      </c>
      <c r="C119" s="35">
        <f t="shared" si="76"/>
        <v>0</v>
      </c>
      <c r="D119" s="17"/>
      <c r="E119" s="17"/>
      <c r="F119" s="17"/>
      <c r="G119" s="17"/>
      <c r="H119" s="36">
        <f t="shared" si="77"/>
        <v>0</v>
      </c>
      <c r="I119" s="17"/>
      <c r="J119" s="17"/>
      <c r="K119" s="17"/>
      <c r="L119" s="17"/>
      <c r="M119" s="36">
        <f t="shared" si="78"/>
        <v>0</v>
      </c>
      <c r="N119" s="17"/>
      <c r="O119" s="17"/>
      <c r="P119" s="17"/>
      <c r="Q119" s="17"/>
      <c r="R119" s="36">
        <f t="shared" si="79"/>
        <v>0</v>
      </c>
      <c r="S119" s="17"/>
      <c r="T119" s="17"/>
      <c r="U119" s="17"/>
      <c r="V119" s="17"/>
      <c r="W119" s="36">
        <f t="shared" si="80"/>
        <v>0</v>
      </c>
      <c r="X119" s="4"/>
      <c r="Y119" s="4"/>
      <c r="Z119" s="4"/>
    </row>
    <row r="120" ht="12.75" customHeight="1">
      <c r="A120" s="12" t="s">
        <v>149</v>
      </c>
      <c r="B120" s="13" t="s">
        <v>161</v>
      </c>
      <c r="C120" s="14">
        <f t="shared" ref="C120:W120" si="81">SUM(C121:C122)</f>
        <v>8.64</v>
      </c>
      <c r="D120" s="14">
        <f t="shared" si="81"/>
        <v>0</v>
      </c>
      <c r="E120" s="14">
        <f t="shared" si="81"/>
        <v>2.88</v>
      </c>
      <c r="F120" s="14">
        <f t="shared" si="81"/>
        <v>2.88</v>
      </c>
      <c r="G120" s="14">
        <f t="shared" si="81"/>
        <v>2.88</v>
      </c>
      <c r="H120" s="14">
        <f t="shared" si="81"/>
        <v>8.64</v>
      </c>
      <c r="I120" s="14">
        <f t="shared" si="81"/>
        <v>0</v>
      </c>
      <c r="J120" s="14">
        <f t="shared" si="81"/>
        <v>0</v>
      </c>
      <c r="K120" s="14">
        <f t="shared" si="81"/>
        <v>0</v>
      </c>
      <c r="L120" s="14">
        <f t="shared" si="81"/>
        <v>0</v>
      </c>
      <c r="M120" s="14">
        <f t="shared" si="81"/>
        <v>0</v>
      </c>
      <c r="N120" s="14">
        <f t="shared" si="81"/>
        <v>0</v>
      </c>
      <c r="O120" s="14">
        <f t="shared" si="81"/>
        <v>0</v>
      </c>
      <c r="P120" s="14">
        <f t="shared" si="81"/>
        <v>0</v>
      </c>
      <c r="Q120" s="14">
        <f t="shared" si="81"/>
        <v>0</v>
      </c>
      <c r="R120" s="14">
        <f t="shared" si="81"/>
        <v>0</v>
      </c>
      <c r="S120" s="14">
        <f t="shared" si="81"/>
        <v>0</v>
      </c>
      <c r="T120" s="14">
        <f t="shared" si="81"/>
        <v>0</v>
      </c>
      <c r="U120" s="14">
        <f t="shared" si="81"/>
        <v>0</v>
      </c>
      <c r="V120" s="14">
        <f t="shared" si="81"/>
        <v>0</v>
      </c>
      <c r="W120" s="14">
        <f t="shared" si="81"/>
        <v>0</v>
      </c>
      <c r="X120" s="4"/>
      <c r="Y120" s="4"/>
      <c r="Z120" s="4"/>
    </row>
    <row r="121" ht="12.75" customHeight="1">
      <c r="A121" s="18">
        <v>97.0</v>
      </c>
      <c r="B121" s="16" t="s">
        <v>162</v>
      </c>
      <c r="C121" s="35">
        <f t="shared" ref="C121:C122" si="82">H121+M121+R121+W121</f>
        <v>8.64</v>
      </c>
      <c r="D121" s="17"/>
      <c r="E121" s="19">
        <v>2.88</v>
      </c>
      <c r="F121" s="19">
        <v>2.88</v>
      </c>
      <c r="G121" s="19">
        <v>2.88</v>
      </c>
      <c r="H121" s="36">
        <f t="shared" ref="H121:H122" si="83">SUM(D121:G121)</f>
        <v>8.64</v>
      </c>
      <c r="I121" s="17"/>
      <c r="J121" s="17"/>
      <c r="K121" s="17"/>
      <c r="L121" s="17"/>
      <c r="M121" s="36">
        <f t="shared" ref="M121:M122" si="84">SUM(I121:L121)</f>
        <v>0</v>
      </c>
      <c r="N121" s="17"/>
      <c r="O121" s="17"/>
      <c r="P121" s="17"/>
      <c r="Q121" s="17"/>
      <c r="R121" s="36">
        <f t="shared" ref="R121:R122" si="85">SUM(N121:Q121)</f>
        <v>0</v>
      </c>
      <c r="S121" s="17"/>
      <c r="T121" s="17"/>
      <c r="U121" s="17"/>
      <c r="V121" s="17"/>
      <c r="W121" s="36">
        <f t="shared" ref="W121:W122" si="86">SUM(S121:V121)</f>
        <v>0</v>
      </c>
      <c r="X121" s="4"/>
      <c r="Y121" s="4"/>
      <c r="Z121" s="4"/>
    </row>
    <row r="122" ht="12.75" customHeight="1">
      <c r="A122" s="18">
        <v>98.0</v>
      </c>
      <c r="B122" s="16" t="s">
        <v>45</v>
      </c>
      <c r="C122" s="35">
        <f t="shared" si="82"/>
        <v>0</v>
      </c>
      <c r="D122" s="17"/>
      <c r="E122" s="17"/>
      <c r="F122" s="17"/>
      <c r="G122" s="17"/>
      <c r="H122" s="36">
        <f t="shared" si="83"/>
        <v>0</v>
      </c>
      <c r="I122" s="17"/>
      <c r="J122" s="17"/>
      <c r="K122" s="17"/>
      <c r="L122" s="17"/>
      <c r="M122" s="36">
        <f t="shared" si="84"/>
        <v>0</v>
      </c>
      <c r="N122" s="17"/>
      <c r="O122" s="17"/>
      <c r="P122" s="17"/>
      <c r="Q122" s="17"/>
      <c r="R122" s="36">
        <f t="shared" si="85"/>
        <v>0</v>
      </c>
      <c r="S122" s="17"/>
      <c r="T122" s="17"/>
      <c r="U122" s="17"/>
      <c r="V122" s="17"/>
      <c r="W122" s="36">
        <f t="shared" si="86"/>
        <v>0</v>
      </c>
      <c r="X122" s="4"/>
      <c r="Y122" s="4"/>
      <c r="Z122" s="4"/>
    </row>
    <row r="123" ht="12.75" customHeight="1">
      <c r="A123" s="12" t="s">
        <v>163</v>
      </c>
      <c r="B123" s="13" t="s">
        <v>164</v>
      </c>
      <c r="C123" s="14">
        <f t="shared" ref="C123:W123" si="87">SUM(C124:C128)</f>
        <v>1.22</v>
      </c>
      <c r="D123" s="14">
        <f t="shared" si="87"/>
        <v>0</v>
      </c>
      <c r="E123" s="14">
        <f t="shared" si="87"/>
        <v>0.56</v>
      </c>
      <c r="F123" s="14">
        <f t="shared" si="87"/>
        <v>0.66</v>
      </c>
      <c r="G123" s="14">
        <f t="shared" si="87"/>
        <v>0</v>
      </c>
      <c r="H123" s="14">
        <f t="shared" si="87"/>
        <v>1.22</v>
      </c>
      <c r="I123" s="14">
        <f t="shared" si="87"/>
        <v>0</v>
      </c>
      <c r="J123" s="14">
        <f t="shared" si="87"/>
        <v>0</v>
      </c>
      <c r="K123" s="14">
        <f t="shared" si="87"/>
        <v>0</v>
      </c>
      <c r="L123" s="14">
        <f t="shared" si="87"/>
        <v>0</v>
      </c>
      <c r="M123" s="14">
        <f t="shared" si="87"/>
        <v>0</v>
      </c>
      <c r="N123" s="14">
        <f t="shared" si="87"/>
        <v>0</v>
      </c>
      <c r="O123" s="14">
        <f t="shared" si="87"/>
        <v>0</v>
      </c>
      <c r="P123" s="14">
        <f t="shared" si="87"/>
        <v>0</v>
      </c>
      <c r="Q123" s="14">
        <f t="shared" si="87"/>
        <v>0</v>
      </c>
      <c r="R123" s="14">
        <f t="shared" si="87"/>
        <v>0</v>
      </c>
      <c r="S123" s="14">
        <f t="shared" si="87"/>
        <v>0</v>
      </c>
      <c r="T123" s="14">
        <f t="shared" si="87"/>
        <v>0</v>
      </c>
      <c r="U123" s="14">
        <f t="shared" si="87"/>
        <v>0</v>
      </c>
      <c r="V123" s="14">
        <f t="shared" si="87"/>
        <v>0</v>
      </c>
      <c r="W123" s="14">
        <f t="shared" si="87"/>
        <v>0</v>
      </c>
      <c r="X123" s="4"/>
      <c r="Y123" s="4"/>
      <c r="Z123" s="4"/>
    </row>
    <row r="124" ht="12.75" customHeight="1">
      <c r="A124" s="18">
        <v>99.0</v>
      </c>
      <c r="B124" s="16" t="s">
        <v>165</v>
      </c>
      <c r="C124" s="35">
        <f t="shared" ref="C124:C128" si="88">H124+M124+R124+W124</f>
        <v>0.56</v>
      </c>
      <c r="D124" s="17"/>
      <c r="E124" s="19">
        <v>0.56</v>
      </c>
      <c r="F124" s="17"/>
      <c r="G124" s="17"/>
      <c r="H124" s="36">
        <f t="shared" ref="H124:H128" si="89">SUM(D124:G124)</f>
        <v>0.56</v>
      </c>
      <c r="I124" s="17"/>
      <c r="J124" s="17"/>
      <c r="K124" s="17"/>
      <c r="L124" s="17"/>
      <c r="M124" s="36">
        <f t="shared" ref="M124:M128" si="90">SUM(I124:L124)</f>
        <v>0</v>
      </c>
      <c r="N124" s="17"/>
      <c r="O124" s="17"/>
      <c r="P124" s="17"/>
      <c r="Q124" s="17"/>
      <c r="R124" s="36">
        <f t="shared" ref="R124:R128" si="91">SUM(N124:Q124)</f>
        <v>0</v>
      </c>
      <c r="S124" s="17"/>
      <c r="T124" s="17"/>
      <c r="U124" s="17"/>
      <c r="V124" s="17"/>
      <c r="W124" s="36">
        <f t="shared" ref="W124:W128" si="92">SUM(S124:V124)</f>
        <v>0</v>
      </c>
      <c r="X124" s="4"/>
      <c r="Y124" s="4"/>
      <c r="Z124" s="4"/>
    </row>
    <row r="125" ht="12.75" customHeight="1">
      <c r="A125" s="18">
        <v>100.0</v>
      </c>
      <c r="B125" s="16" t="s">
        <v>166</v>
      </c>
      <c r="C125" s="35">
        <f t="shared" si="88"/>
        <v>0.41</v>
      </c>
      <c r="D125" s="17"/>
      <c r="E125" s="17"/>
      <c r="F125" s="19">
        <v>0.41</v>
      </c>
      <c r="G125" s="17"/>
      <c r="H125" s="36">
        <f t="shared" si="89"/>
        <v>0.41</v>
      </c>
      <c r="I125" s="17"/>
      <c r="J125" s="17"/>
      <c r="K125" s="17"/>
      <c r="L125" s="17"/>
      <c r="M125" s="36">
        <f t="shared" si="90"/>
        <v>0</v>
      </c>
      <c r="N125" s="17"/>
      <c r="O125" s="17"/>
      <c r="P125" s="17"/>
      <c r="Q125" s="17"/>
      <c r="R125" s="36">
        <f t="shared" si="91"/>
        <v>0</v>
      </c>
      <c r="S125" s="17"/>
      <c r="T125" s="17"/>
      <c r="U125" s="17"/>
      <c r="V125" s="17"/>
      <c r="W125" s="36">
        <f t="shared" si="92"/>
        <v>0</v>
      </c>
      <c r="X125" s="4"/>
      <c r="Y125" s="4"/>
      <c r="Z125" s="4"/>
    </row>
    <row r="126" ht="12.75" customHeight="1">
      <c r="A126" s="18">
        <v>101.0</v>
      </c>
      <c r="B126" s="16" t="s">
        <v>167</v>
      </c>
      <c r="C126" s="35">
        <f t="shared" si="88"/>
        <v>0</v>
      </c>
      <c r="D126" s="17"/>
      <c r="E126" s="17"/>
      <c r="F126" s="17"/>
      <c r="G126" s="17"/>
      <c r="H126" s="36">
        <f t="shared" si="89"/>
        <v>0</v>
      </c>
      <c r="I126" s="17"/>
      <c r="J126" s="17"/>
      <c r="K126" s="17"/>
      <c r="L126" s="17"/>
      <c r="M126" s="36">
        <f t="shared" si="90"/>
        <v>0</v>
      </c>
      <c r="N126" s="17"/>
      <c r="O126" s="17"/>
      <c r="P126" s="17"/>
      <c r="Q126" s="17"/>
      <c r="R126" s="36">
        <f t="shared" si="91"/>
        <v>0</v>
      </c>
      <c r="S126" s="17"/>
      <c r="T126" s="17"/>
      <c r="U126" s="17"/>
      <c r="V126" s="17"/>
      <c r="W126" s="36">
        <f t="shared" si="92"/>
        <v>0</v>
      </c>
      <c r="X126" s="4"/>
      <c r="Y126" s="4"/>
      <c r="Z126" s="4"/>
    </row>
    <row r="127" ht="12.75" customHeight="1">
      <c r="A127" s="18">
        <v>102.0</v>
      </c>
      <c r="B127" s="16" t="s">
        <v>168</v>
      </c>
      <c r="C127" s="35">
        <f t="shared" si="88"/>
        <v>0</v>
      </c>
      <c r="D127" s="17"/>
      <c r="E127" s="17"/>
      <c r="F127" s="17"/>
      <c r="G127" s="17"/>
      <c r="H127" s="36">
        <f t="shared" si="89"/>
        <v>0</v>
      </c>
      <c r="I127" s="17"/>
      <c r="J127" s="17"/>
      <c r="K127" s="17"/>
      <c r="L127" s="17"/>
      <c r="M127" s="36">
        <f t="shared" si="90"/>
        <v>0</v>
      </c>
      <c r="N127" s="17"/>
      <c r="O127" s="17"/>
      <c r="P127" s="17"/>
      <c r="Q127" s="17"/>
      <c r="R127" s="36">
        <f t="shared" si="91"/>
        <v>0</v>
      </c>
      <c r="S127" s="17"/>
      <c r="T127" s="17"/>
      <c r="U127" s="17"/>
      <c r="V127" s="17"/>
      <c r="W127" s="36">
        <f t="shared" si="92"/>
        <v>0</v>
      </c>
      <c r="X127" s="4"/>
      <c r="Y127" s="4"/>
      <c r="Z127" s="4"/>
    </row>
    <row r="128" ht="12.75" customHeight="1">
      <c r="A128" s="18">
        <v>103.0</v>
      </c>
      <c r="B128" s="16" t="s">
        <v>45</v>
      </c>
      <c r="C128" s="35">
        <f t="shared" si="88"/>
        <v>0.25</v>
      </c>
      <c r="D128" s="17"/>
      <c r="E128" s="17"/>
      <c r="F128" s="19">
        <v>0.25</v>
      </c>
      <c r="G128" s="17"/>
      <c r="H128" s="36">
        <f t="shared" si="89"/>
        <v>0.25</v>
      </c>
      <c r="I128" s="17"/>
      <c r="J128" s="17"/>
      <c r="K128" s="17"/>
      <c r="L128" s="17"/>
      <c r="M128" s="36">
        <f t="shared" si="90"/>
        <v>0</v>
      </c>
      <c r="N128" s="17"/>
      <c r="O128" s="17"/>
      <c r="P128" s="17"/>
      <c r="Q128" s="17"/>
      <c r="R128" s="36">
        <f t="shared" si="91"/>
        <v>0</v>
      </c>
      <c r="S128" s="17"/>
      <c r="T128" s="17"/>
      <c r="U128" s="17"/>
      <c r="V128" s="17"/>
      <c r="W128" s="36">
        <f t="shared" si="92"/>
        <v>0</v>
      </c>
      <c r="X128" s="4"/>
      <c r="Y128" s="4"/>
      <c r="Z128" s="4"/>
    </row>
    <row r="129" ht="12.75" customHeight="1">
      <c r="A129" s="12" t="s">
        <v>169</v>
      </c>
      <c r="B129" s="13" t="s">
        <v>170</v>
      </c>
      <c r="C129" s="14">
        <f t="shared" ref="C129:W129" si="93">SUM(C130:C132)</f>
        <v>0.1</v>
      </c>
      <c r="D129" s="14">
        <f t="shared" si="93"/>
        <v>0</v>
      </c>
      <c r="E129" s="14">
        <f t="shared" si="93"/>
        <v>0</v>
      </c>
      <c r="F129" s="14">
        <f t="shared" si="93"/>
        <v>0.1</v>
      </c>
      <c r="G129" s="14">
        <f t="shared" si="93"/>
        <v>0</v>
      </c>
      <c r="H129" s="14">
        <f t="shared" si="93"/>
        <v>0.1</v>
      </c>
      <c r="I129" s="14">
        <f t="shared" si="93"/>
        <v>0</v>
      </c>
      <c r="J129" s="14">
        <f t="shared" si="93"/>
        <v>0</v>
      </c>
      <c r="K129" s="14">
        <f t="shared" si="93"/>
        <v>0</v>
      </c>
      <c r="L129" s="14">
        <f t="shared" si="93"/>
        <v>0</v>
      </c>
      <c r="M129" s="14">
        <f t="shared" si="93"/>
        <v>0</v>
      </c>
      <c r="N129" s="14">
        <f t="shared" si="93"/>
        <v>0</v>
      </c>
      <c r="O129" s="14">
        <f t="shared" si="93"/>
        <v>0</v>
      </c>
      <c r="P129" s="14">
        <f t="shared" si="93"/>
        <v>0</v>
      </c>
      <c r="Q129" s="14">
        <f t="shared" si="93"/>
        <v>0</v>
      </c>
      <c r="R129" s="14">
        <f t="shared" si="93"/>
        <v>0</v>
      </c>
      <c r="S129" s="14">
        <f t="shared" si="93"/>
        <v>0</v>
      </c>
      <c r="T129" s="14">
        <f t="shared" si="93"/>
        <v>0</v>
      </c>
      <c r="U129" s="14">
        <f t="shared" si="93"/>
        <v>0</v>
      </c>
      <c r="V129" s="14">
        <f t="shared" si="93"/>
        <v>0</v>
      </c>
      <c r="W129" s="14">
        <f t="shared" si="93"/>
        <v>0</v>
      </c>
      <c r="X129" s="4"/>
      <c r="Y129" s="4"/>
      <c r="Z129" s="4"/>
    </row>
    <row r="130" ht="12.75" customHeight="1">
      <c r="A130" s="18">
        <v>104.0</v>
      </c>
      <c r="B130" s="16" t="s">
        <v>171</v>
      </c>
      <c r="C130" s="35">
        <f t="shared" ref="C130:C132" si="94">H130+M130+R130+W130</f>
        <v>0.1</v>
      </c>
      <c r="D130" s="19">
        <v>0.0</v>
      </c>
      <c r="E130" s="19">
        <v>0.0</v>
      </c>
      <c r="F130" s="19">
        <v>0.1</v>
      </c>
      <c r="G130" s="19">
        <v>0.0</v>
      </c>
      <c r="H130" s="36">
        <f t="shared" ref="H130:H132" si="95">SUM(D130:G130)</f>
        <v>0.1</v>
      </c>
      <c r="I130" s="17"/>
      <c r="J130" s="17"/>
      <c r="K130" s="17"/>
      <c r="L130" s="17"/>
      <c r="M130" s="36">
        <f t="shared" ref="M130:M132" si="96">SUM(I130:L130)</f>
        <v>0</v>
      </c>
      <c r="N130" s="17"/>
      <c r="O130" s="17"/>
      <c r="P130" s="17"/>
      <c r="Q130" s="17"/>
      <c r="R130" s="36">
        <f t="shared" ref="R130:R132" si="97">SUM(N130:Q130)</f>
        <v>0</v>
      </c>
      <c r="S130" s="17"/>
      <c r="T130" s="17"/>
      <c r="U130" s="17"/>
      <c r="V130" s="17"/>
      <c r="W130" s="36">
        <f t="shared" ref="W130:W132" si="98">SUM(S130:V130)</f>
        <v>0</v>
      </c>
      <c r="X130" s="4"/>
      <c r="Y130" s="4"/>
      <c r="Z130" s="4"/>
    </row>
    <row r="131" ht="12.75" customHeight="1">
      <c r="A131" s="18">
        <v>105.0</v>
      </c>
      <c r="B131" s="16" t="s">
        <v>172</v>
      </c>
      <c r="C131" s="35">
        <f t="shared" si="94"/>
        <v>0</v>
      </c>
      <c r="D131" s="19">
        <v>0.0</v>
      </c>
      <c r="E131" s="19">
        <v>0.0</v>
      </c>
      <c r="F131" s="19">
        <v>0.0</v>
      </c>
      <c r="G131" s="19">
        <v>0.0</v>
      </c>
      <c r="H131" s="36">
        <f t="shared" si="95"/>
        <v>0</v>
      </c>
      <c r="I131" s="17"/>
      <c r="J131" s="17"/>
      <c r="K131" s="17"/>
      <c r="L131" s="17"/>
      <c r="M131" s="36">
        <f t="shared" si="96"/>
        <v>0</v>
      </c>
      <c r="N131" s="17"/>
      <c r="O131" s="17"/>
      <c r="P131" s="17"/>
      <c r="Q131" s="17"/>
      <c r="R131" s="36">
        <f t="shared" si="97"/>
        <v>0</v>
      </c>
      <c r="S131" s="17"/>
      <c r="T131" s="17"/>
      <c r="U131" s="17"/>
      <c r="V131" s="17"/>
      <c r="W131" s="36">
        <f t="shared" si="98"/>
        <v>0</v>
      </c>
      <c r="X131" s="4"/>
      <c r="Y131" s="4"/>
      <c r="Z131" s="4"/>
    </row>
    <row r="132" ht="12.75" customHeight="1">
      <c r="A132" s="18">
        <v>106.0</v>
      </c>
      <c r="B132" s="16" t="s">
        <v>173</v>
      </c>
      <c r="C132" s="35">
        <f t="shared" si="94"/>
        <v>0</v>
      </c>
      <c r="D132" s="19">
        <v>0.0</v>
      </c>
      <c r="E132" s="19">
        <v>0.0</v>
      </c>
      <c r="F132" s="19">
        <v>0.0</v>
      </c>
      <c r="G132" s="19">
        <v>0.0</v>
      </c>
      <c r="H132" s="36">
        <f t="shared" si="95"/>
        <v>0</v>
      </c>
      <c r="I132" s="17"/>
      <c r="J132" s="17"/>
      <c r="K132" s="17"/>
      <c r="L132" s="17"/>
      <c r="M132" s="36">
        <f t="shared" si="96"/>
        <v>0</v>
      </c>
      <c r="N132" s="17"/>
      <c r="O132" s="17"/>
      <c r="P132" s="17"/>
      <c r="Q132" s="17"/>
      <c r="R132" s="36">
        <f t="shared" si="97"/>
        <v>0</v>
      </c>
      <c r="S132" s="17"/>
      <c r="T132" s="17"/>
      <c r="U132" s="17"/>
      <c r="V132" s="17"/>
      <c r="W132" s="36">
        <f t="shared" si="98"/>
        <v>0</v>
      </c>
      <c r="X132" s="4"/>
      <c r="Y132" s="4"/>
      <c r="Z132" s="4"/>
    </row>
    <row r="133" ht="12.75" customHeight="1">
      <c r="A133" s="12" t="s">
        <v>174</v>
      </c>
      <c r="B133" s="13" t="s">
        <v>175</v>
      </c>
      <c r="C133" s="14">
        <f t="shared" ref="C133:W133" si="99">SUM(C134:C138)</f>
        <v>3.3</v>
      </c>
      <c r="D133" s="14">
        <f t="shared" si="99"/>
        <v>0.075</v>
      </c>
      <c r="E133" s="14">
        <f t="shared" si="99"/>
        <v>2.175</v>
      </c>
      <c r="F133" s="14">
        <f t="shared" si="99"/>
        <v>0.875</v>
      </c>
      <c r="G133" s="14">
        <f t="shared" si="99"/>
        <v>0.175</v>
      </c>
      <c r="H133" s="14">
        <f t="shared" si="99"/>
        <v>3.3</v>
      </c>
      <c r="I133" s="14">
        <f t="shared" si="99"/>
        <v>0</v>
      </c>
      <c r="J133" s="14">
        <f t="shared" si="99"/>
        <v>0</v>
      </c>
      <c r="K133" s="14">
        <f t="shared" si="99"/>
        <v>0</v>
      </c>
      <c r="L133" s="14">
        <f t="shared" si="99"/>
        <v>0</v>
      </c>
      <c r="M133" s="14">
        <f t="shared" si="99"/>
        <v>0</v>
      </c>
      <c r="N133" s="14">
        <f t="shared" si="99"/>
        <v>0</v>
      </c>
      <c r="O133" s="14">
        <f t="shared" si="99"/>
        <v>0</v>
      </c>
      <c r="P133" s="14">
        <f t="shared" si="99"/>
        <v>0</v>
      </c>
      <c r="Q133" s="14">
        <f t="shared" si="99"/>
        <v>0</v>
      </c>
      <c r="R133" s="14">
        <f t="shared" si="99"/>
        <v>0</v>
      </c>
      <c r="S133" s="14">
        <f t="shared" si="99"/>
        <v>0</v>
      </c>
      <c r="T133" s="14">
        <f t="shared" si="99"/>
        <v>0</v>
      </c>
      <c r="U133" s="14">
        <f t="shared" si="99"/>
        <v>0</v>
      </c>
      <c r="V133" s="14">
        <f t="shared" si="99"/>
        <v>0</v>
      </c>
      <c r="W133" s="14">
        <f t="shared" si="99"/>
        <v>0</v>
      </c>
      <c r="X133" s="4"/>
      <c r="Y133" s="4"/>
      <c r="Z133" s="4"/>
    </row>
    <row r="134" ht="12.75" customHeight="1">
      <c r="A134" s="18">
        <v>107.0</v>
      </c>
      <c r="B134" s="16" t="s">
        <v>176</v>
      </c>
      <c r="C134" s="35">
        <f t="shared" ref="C134:C138" si="100">H134+M134+R134+W134</f>
        <v>0</v>
      </c>
      <c r="D134" s="17"/>
      <c r="E134" s="17"/>
      <c r="F134" s="17"/>
      <c r="G134" s="17"/>
      <c r="H134" s="36">
        <f t="shared" ref="H134:H138" si="101">SUM(D134:G134)</f>
        <v>0</v>
      </c>
      <c r="I134" s="17"/>
      <c r="J134" s="17"/>
      <c r="K134" s="17"/>
      <c r="L134" s="17"/>
      <c r="M134" s="36">
        <f t="shared" ref="M134:M138" si="102">SUM(I134:L134)</f>
        <v>0</v>
      </c>
      <c r="N134" s="17"/>
      <c r="O134" s="17"/>
      <c r="P134" s="17"/>
      <c r="Q134" s="17"/>
      <c r="R134" s="36">
        <f t="shared" ref="R134:R138" si="103">SUM(N134:Q134)</f>
        <v>0</v>
      </c>
      <c r="S134" s="17"/>
      <c r="T134" s="17"/>
      <c r="U134" s="17"/>
      <c r="V134" s="17"/>
      <c r="W134" s="36">
        <f t="shared" ref="W134:W138" si="104">SUM(S134:V134)</f>
        <v>0</v>
      </c>
      <c r="X134" s="4"/>
      <c r="Y134" s="4"/>
      <c r="Z134" s="4"/>
    </row>
    <row r="135" ht="12.75" customHeight="1">
      <c r="A135" s="18">
        <v>108.0</v>
      </c>
      <c r="B135" s="16" t="s">
        <v>177</v>
      </c>
      <c r="C135" s="35">
        <f t="shared" si="100"/>
        <v>0</v>
      </c>
      <c r="D135" s="17"/>
      <c r="E135" s="17"/>
      <c r="F135" s="17"/>
      <c r="G135" s="17"/>
      <c r="H135" s="36">
        <f t="shared" si="101"/>
        <v>0</v>
      </c>
      <c r="I135" s="17"/>
      <c r="J135" s="17"/>
      <c r="K135" s="17"/>
      <c r="L135" s="17"/>
      <c r="M135" s="36">
        <f t="shared" si="102"/>
        <v>0</v>
      </c>
      <c r="N135" s="17"/>
      <c r="O135" s="17"/>
      <c r="P135" s="17"/>
      <c r="Q135" s="17"/>
      <c r="R135" s="36">
        <f t="shared" si="103"/>
        <v>0</v>
      </c>
      <c r="S135" s="17"/>
      <c r="T135" s="17"/>
      <c r="U135" s="17"/>
      <c r="V135" s="17"/>
      <c r="W135" s="36">
        <f t="shared" si="104"/>
        <v>0</v>
      </c>
      <c r="X135" s="4"/>
      <c r="Y135" s="4"/>
      <c r="Z135" s="4"/>
    </row>
    <row r="136" ht="12.75" customHeight="1">
      <c r="A136" s="18">
        <v>109.0</v>
      </c>
      <c r="B136" s="16" t="s">
        <v>178</v>
      </c>
      <c r="C136" s="35">
        <f t="shared" si="100"/>
        <v>0</v>
      </c>
      <c r="D136" s="17"/>
      <c r="E136" s="17"/>
      <c r="F136" s="17"/>
      <c r="G136" s="17"/>
      <c r="H136" s="36">
        <f t="shared" si="101"/>
        <v>0</v>
      </c>
      <c r="I136" s="17"/>
      <c r="J136" s="17"/>
      <c r="K136" s="17"/>
      <c r="L136" s="17"/>
      <c r="M136" s="36">
        <f t="shared" si="102"/>
        <v>0</v>
      </c>
      <c r="N136" s="17"/>
      <c r="O136" s="17"/>
      <c r="P136" s="17"/>
      <c r="Q136" s="17"/>
      <c r="R136" s="36">
        <f t="shared" si="103"/>
        <v>0</v>
      </c>
      <c r="S136" s="17"/>
      <c r="T136" s="17"/>
      <c r="U136" s="17"/>
      <c r="V136" s="17"/>
      <c r="W136" s="36">
        <f t="shared" si="104"/>
        <v>0</v>
      </c>
      <c r="X136" s="4"/>
      <c r="Y136" s="4"/>
      <c r="Z136" s="4"/>
    </row>
    <row r="137" ht="12.75" customHeight="1">
      <c r="A137" s="18">
        <v>110.0</v>
      </c>
      <c r="B137" s="16" t="s">
        <v>179</v>
      </c>
      <c r="C137" s="35">
        <f t="shared" si="100"/>
        <v>3.3</v>
      </c>
      <c r="D137" s="19">
        <v>0.075</v>
      </c>
      <c r="E137" s="19">
        <f>0.175+2</f>
        <v>2.175</v>
      </c>
      <c r="F137" s="19">
        <f>0.375+0.5</f>
        <v>0.875</v>
      </c>
      <c r="G137" s="19">
        <v>0.175</v>
      </c>
      <c r="H137" s="36">
        <f t="shared" si="101"/>
        <v>3.3</v>
      </c>
      <c r="I137" s="17"/>
      <c r="J137" s="17"/>
      <c r="K137" s="17"/>
      <c r="L137" s="17"/>
      <c r="M137" s="36">
        <f t="shared" si="102"/>
        <v>0</v>
      </c>
      <c r="N137" s="17"/>
      <c r="O137" s="17"/>
      <c r="P137" s="17"/>
      <c r="Q137" s="17"/>
      <c r="R137" s="36">
        <f t="shared" si="103"/>
        <v>0</v>
      </c>
      <c r="S137" s="17"/>
      <c r="T137" s="17"/>
      <c r="U137" s="17"/>
      <c r="V137" s="17"/>
      <c r="W137" s="36">
        <f t="shared" si="104"/>
        <v>0</v>
      </c>
      <c r="X137" s="4"/>
      <c r="Y137" s="4"/>
      <c r="Z137" s="4"/>
    </row>
    <row r="138" ht="12.75" customHeight="1">
      <c r="A138" s="18">
        <v>111.0</v>
      </c>
      <c r="B138" s="16" t="s">
        <v>45</v>
      </c>
      <c r="C138" s="35">
        <f t="shared" si="100"/>
        <v>0</v>
      </c>
      <c r="D138" s="17"/>
      <c r="E138" s="17"/>
      <c r="F138" s="17"/>
      <c r="G138" s="17"/>
      <c r="H138" s="36">
        <f t="shared" si="101"/>
        <v>0</v>
      </c>
      <c r="I138" s="17"/>
      <c r="J138" s="17"/>
      <c r="K138" s="17"/>
      <c r="L138" s="17"/>
      <c r="M138" s="36">
        <f t="shared" si="102"/>
        <v>0</v>
      </c>
      <c r="N138" s="17"/>
      <c r="O138" s="17"/>
      <c r="P138" s="17"/>
      <c r="Q138" s="17"/>
      <c r="R138" s="36">
        <f t="shared" si="103"/>
        <v>0</v>
      </c>
      <c r="S138" s="17"/>
      <c r="T138" s="17"/>
      <c r="U138" s="17"/>
      <c r="V138" s="17"/>
      <c r="W138" s="36">
        <f t="shared" si="104"/>
        <v>0</v>
      </c>
      <c r="X138" s="4"/>
      <c r="Y138" s="4"/>
      <c r="Z138" s="4"/>
    </row>
    <row r="139" ht="12.75" customHeight="1">
      <c r="A139" s="12" t="s">
        <v>180</v>
      </c>
      <c r="B139" s="13" t="s">
        <v>181</v>
      </c>
      <c r="C139" s="14">
        <f t="shared" ref="C139:W139" si="105">SUM(C140:C142)</f>
        <v>0</v>
      </c>
      <c r="D139" s="14">
        <f t="shared" si="105"/>
        <v>0</v>
      </c>
      <c r="E139" s="14">
        <f t="shared" si="105"/>
        <v>0</v>
      </c>
      <c r="F139" s="14">
        <f t="shared" si="105"/>
        <v>0</v>
      </c>
      <c r="G139" s="14">
        <f t="shared" si="105"/>
        <v>0</v>
      </c>
      <c r="H139" s="14">
        <f t="shared" si="105"/>
        <v>0</v>
      </c>
      <c r="I139" s="14">
        <f t="shared" si="105"/>
        <v>0</v>
      </c>
      <c r="J139" s="14">
        <f t="shared" si="105"/>
        <v>0</v>
      </c>
      <c r="K139" s="14">
        <f t="shared" si="105"/>
        <v>0</v>
      </c>
      <c r="L139" s="14">
        <f t="shared" si="105"/>
        <v>0</v>
      </c>
      <c r="M139" s="14">
        <f t="shared" si="105"/>
        <v>0</v>
      </c>
      <c r="N139" s="14">
        <f t="shared" si="105"/>
        <v>0</v>
      </c>
      <c r="O139" s="14">
        <f t="shared" si="105"/>
        <v>0</v>
      </c>
      <c r="P139" s="14">
        <f t="shared" si="105"/>
        <v>0</v>
      </c>
      <c r="Q139" s="14">
        <f t="shared" si="105"/>
        <v>0</v>
      </c>
      <c r="R139" s="14">
        <f t="shared" si="105"/>
        <v>0</v>
      </c>
      <c r="S139" s="14">
        <f t="shared" si="105"/>
        <v>0</v>
      </c>
      <c r="T139" s="14">
        <f t="shared" si="105"/>
        <v>0</v>
      </c>
      <c r="U139" s="14">
        <f t="shared" si="105"/>
        <v>0</v>
      </c>
      <c r="V139" s="14">
        <f t="shared" si="105"/>
        <v>0</v>
      </c>
      <c r="W139" s="14">
        <f t="shared" si="105"/>
        <v>0</v>
      </c>
      <c r="X139" s="4"/>
      <c r="Y139" s="4"/>
      <c r="Z139" s="4"/>
    </row>
    <row r="140" ht="12.75" customHeight="1">
      <c r="A140" s="18">
        <v>112.0</v>
      </c>
      <c r="B140" s="16" t="s">
        <v>182</v>
      </c>
      <c r="C140" s="35">
        <f t="shared" ref="C140:C142" si="106">H140+M140+R140+W140</f>
        <v>0</v>
      </c>
      <c r="D140" s="17"/>
      <c r="E140" s="17"/>
      <c r="F140" s="17"/>
      <c r="G140" s="17"/>
      <c r="H140" s="36">
        <f t="shared" ref="H140:H142" si="107">SUM(D140:G140)</f>
        <v>0</v>
      </c>
      <c r="I140" s="17"/>
      <c r="J140" s="17"/>
      <c r="K140" s="17"/>
      <c r="L140" s="17"/>
      <c r="M140" s="36">
        <f t="shared" ref="M140:M142" si="108">SUM(I140:L140)</f>
        <v>0</v>
      </c>
      <c r="N140" s="17"/>
      <c r="O140" s="17"/>
      <c r="P140" s="17"/>
      <c r="Q140" s="17"/>
      <c r="R140" s="36">
        <f t="shared" ref="R140:R142" si="109">SUM(N140:Q140)</f>
        <v>0</v>
      </c>
      <c r="S140" s="17"/>
      <c r="T140" s="17"/>
      <c r="U140" s="17"/>
      <c r="V140" s="17"/>
      <c r="W140" s="36">
        <f t="shared" ref="W140:W142" si="110">SUM(S140:V140)</f>
        <v>0</v>
      </c>
      <c r="X140" s="4"/>
      <c r="Y140" s="4"/>
      <c r="Z140" s="4"/>
    </row>
    <row r="141" ht="12.75" customHeight="1">
      <c r="A141" s="18">
        <v>113.0</v>
      </c>
      <c r="B141" s="16" t="s">
        <v>183</v>
      </c>
      <c r="C141" s="35">
        <f t="shared" si="106"/>
        <v>0</v>
      </c>
      <c r="D141" s="17"/>
      <c r="E141" s="17"/>
      <c r="F141" s="17"/>
      <c r="G141" s="17"/>
      <c r="H141" s="36">
        <f t="shared" si="107"/>
        <v>0</v>
      </c>
      <c r="I141" s="17"/>
      <c r="J141" s="17"/>
      <c r="K141" s="17"/>
      <c r="L141" s="17"/>
      <c r="M141" s="36">
        <f t="shared" si="108"/>
        <v>0</v>
      </c>
      <c r="N141" s="17"/>
      <c r="O141" s="17"/>
      <c r="P141" s="17"/>
      <c r="Q141" s="17"/>
      <c r="R141" s="36">
        <f t="shared" si="109"/>
        <v>0</v>
      </c>
      <c r="S141" s="17"/>
      <c r="T141" s="17"/>
      <c r="U141" s="17"/>
      <c r="V141" s="17"/>
      <c r="W141" s="36">
        <f t="shared" si="110"/>
        <v>0</v>
      </c>
      <c r="X141" s="4"/>
      <c r="Y141" s="4"/>
      <c r="Z141" s="4"/>
    </row>
    <row r="142" ht="12.75" customHeight="1">
      <c r="A142" s="18">
        <v>114.0</v>
      </c>
      <c r="B142" s="16" t="s">
        <v>184</v>
      </c>
      <c r="C142" s="35">
        <f t="shared" si="106"/>
        <v>0</v>
      </c>
      <c r="D142" s="17"/>
      <c r="E142" s="17"/>
      <c r="F142" s="17"/>
      <c r="G142" s="17"/>
      <c r="H142" s="36">
        <f t="shared" si="107"/>
        <v>0</v>
      </c>
      <c r="I142" s="17"/>
      <c r="J142" s="17"/>
      <c r="K142" s="17"/>
      <c r="L142" s="17"/>
      <c r="M142" s="36">
        <f t="shared" si="108"/>
        <v>0</v>
      </c>
      <c r="N142" s="17"/>
      <c r="O142" s="17"/>
      <c r="P142" s="17"/>
      <c r="Q142" s="17"/>
      <c r="R142" s="36">
        <f t="shared" si="109"/>
        <v>0</v>
      </c>
      <c r="S142" s="17"/>
      <c r="T142" s="17"/>
      <c r="U142" s="17"/>
      <c r="V142" s="17"/>
      <c r="W142" s="36">
        <f t="shared" si="110"/>
        <v>0</v>
      </c>
      <c r="X142" s="4"/>
      <c r="Y142" s="4"/>
      <c r="Z142" s="4"/>
    </row>
    <row r="143" ht="12.75" customHeight="1">
      <c r="A143" s="12" t="s">
        <v>185</v>
      </c>
      <c r="B143" s="13" t="s">
        <v>186</v>
      </c>
      <c r="C143" s="14">
        <f t="shared" ref="C143:W143" si="111">SUM(C144:C147)</f>
        <v>0.2</v>
      </c>
      <c r="D143" s="14">
        <f t="shared" si="111"/>
        <v>0</v>
      </c>
      <c r="E143" s="14">
        <f t="shared" si="111"/>
        <v>0</v>
      </c>
      <c r="F143" s="14">
        <f t="shared" si="111"/>
        <v>0</v>
      </c>
      <c r="G143" s="14">
        <f t="shared" si="111"/>
        <v>0.2</v>
      </c>
      <c r="H143" s="14">
        <f t="shared" si="111"/>
        <v>0.2</v>
      </c>
      <c r="I143" s="14">
        <f t="shared" si="111"/>
        <v>0</v>
      </c>
      <c r="J143" s="14">
        <f t="shared" si="111"/>
        <v>0</v>
      </c>
      <c r="K143" s="14">
        <f t="shared" si="111"/>
        <v>0</v>
      </c>
      <c r="L143" s="14">
        <f t="shared" si="111"/>
        <v>0</v>
      </c>
      <c r="M143" s="14">
        <f t="shared" si="111"/>
        <v>0</v>
      </c>
      <c r="N143" s="14">
        <f t="shared" si="111"/>
        <v>0</v>
      </c>
      <c r="O143" s="14">
        <f t="shared" si="111"/>
        <v>0</v>
      </c>
      <c r="P143" s="14">
        <f t="shared" si="111"/>
        <v>0</v>
      </c>
      <c r="Q143" s="14">
        <f t="shared" si="111"/>
        <v>0</v>
      </c>
      <c r="R143" s="14">
        <f t="shared" si="111"/>
        <v>0</v>
      </c>
      <c r="S143" s="14">
        <f t="shared" si="111"/>
        <v>0</v>
      </c>
      <c r="T143" s="14">
        <f t="shared" si="111"/>
        <v>0</v>
      </c>
      <c r="U143" s="14">
        <f t="shared" si="111"/>
        <v>0</v>
      </c>
      <c r="V143" s="14">
        <f t="shared" si="111"/>
        <v>0</v>
      </c>
      <c r="W143" s="14">
        <f t="shared" si="111"/>
        <v>0</v>
      </c>
      <c r="X143" s="4"/>
      <c r="Y143" s="4"/>
      <c r="Z143" s="4"/>
    </row>
    <row r="144" ht="12.75" customHeight="1">
      <c r="A144" s="18">
        <v>115.0</v>
      </c>
      <c r="B144" s="16" t="s">
        <v>187</v>
      </c>
      <c r="C144" s="35">
        <f t="shared" ref="C144:C149" si="112">H144+M144+R144+W144</f>
        <v>0.2</v>
      </c>
      <c r="D144" s="19">
        <v>0.0</v>
      </c>
      <c r="E144" s="19">
        <v>0.0</v>
      </c>
      <c r="F144" s="19">
        <v>0.0</v>
      </c>
      <c r="G144" s="19">
        <v>0.2</v>
      </c>
      <c r="H144" s="36">
        <f t="shared" ref="H144:H149" si="113">SUM(D144:G144)</f>
        <v>0.2</v>
      </c>
      <c r="I144" s="17"/>
      <c r="J144" s="17"/>
      <c r="K144" s="17"/>
      <c r="L144" s="17"/>
      <c r="M144" s="36">
        <f t="shared" ref="M144:M149" si="114">SUM(I144:L144)</f>
        <v>0</v>
      </c>
      <c r="N144" s="17"/>
      <c r="O144" s="17"/>
      <c r="P144" s="17"/>
      <c r="Q144" s="17"/>
      <c r="R144" s="36">
        <f t="shared" ref="R144:R149" si="115">SUM(N144:Q144)</f>
        <v>0</v>
      </c>
      <c r="S144" s="17"/>
      <c r="T144" s="17"/>
      <c r="U144" s="17"/>
      <c r="V144" s="17"/>
      <c r="W144" s="36">
        <f t="shared" ref="W144:W149" si="116">SUM(S144:V144)</f>
        <v>0</v>
      </c>
      <c r="X144" s="4"/>
      <c r="Y144" s="4"/>
      <c r="Z144" s="4"/>
    </row>
    <row r="145" ht="12.75" customHeight="1">
      <c r="A145" s="18">
        <v>116.0</v>
      </c>
      <c r="B145" s="16" t="s">
        <v>188</v>
      </c>
      <c r="C145" s="35">
        <f t="shared" si="112"/>
        <v>0</v>
      </c>
      <c r="D145" s="19">
        <v>0.0</v>
      </c>
      <c r="E145" s="19">
        <v>0.0</v>
      </c>
      <c r="F145" s="19">
        <v>0.0</v>
      </c>
      <c r="G145" s="19">
        <v>0.0</v>
      </c>
      <c r="H145" s="36">
        <f t="shared" si="113"/>
        <v>0</v>
      </c>
      <c r="I145" s="17"/>
      <c r="J145" s="17"/>
      <c r="K145" s="17"/>
      <c r="L145" s="17"/>
      <c r="M145" s="36">
        <f t="shared" si="114"/>
        <v>0</v>
      </c>
      <c r="N145" s="17"/>
      <c r="O145" s="17"/>
      <c r="P145" s="17"/>
      <c r="Q145" s="17"/>
      <c r="R145" s="36">
        <f t="shared" si="115"/>
        <v>0</v>
      </c>
      <c r="S145" s="17"/>
      <c r="T145" s="17"/>
      <c r="U145" s="17"/>
      <c r="V145" s="17"/>
      <c r="W145" s="36">
        <f t="shared" si="116"/>
        <v>0</v>
      </c>
      <c r="X145" s="4"/>
      <c r="Y145" s="4"/>
      <c r="Z145" s="4"/>
    </row>
    <row r="146" ht="12.75" customHeight="1">
      <c r="A146" s="18">
        <v>117.0</v>
      </c>
      <c r="B146" s="16" t="s">
        <v>189</v>
      </c>
      <c r="C146" s="35">
        <f t="shared" si="112"/>
        <v>0</v>
      </c>
      <c r="D146" s="19">
        <v>0.0</v>
      </c>
      <c r="E146" s="19">
        <v>0.0</v>
      </c>
      <c r="F146" s="19">
        <v>0.0</v>
      </c>
      <c r="G146" s="19">
        <v>0.0</v>
      </c>
      <c r="H146" s="36">
        <f t="shared" si="113"/>
        <v>0</v>
      </c>
      <c r="I146" s="17"/>
      <c r="J146" s="17"/>
      <c r="K146" s="17"/>
      <c r="L146" s="17"/>
      <c r="M146" s="36">
        <f t="shared" si="114"/>
        <v>0</v>
      </c>
      <c r="N146" s="17"/>
      <c r="O146" s="17"/>
      <c r="P146" s="17"/>
      <c r="Q146" s="17"/>
      <c r="R146" s="36">
        <f t="shared" si="115"/>
        <v>0</v>
      </c>
      <c r="S146" s="17"/>
      <c r="T146" s="17"/>
      <c r="U146" s="17"/>
      <c r="V146" s="17"/>
      <c r="W146" s="36">
        <f t="shared" si="116"/>
        <v>0</v>
      </c>
      <c r="X146" s="4"/>
      <c r="Y146" s="4"/>
      <c r="Z146" s="4"/>
    </row>
    <row r="147" ht="12.75" customHeight="1">
      <c r="A147" s="18">
        <v>118.0</v>
      </c>
      <c r="B147" s="16" t="s">
        <v>45</v>
      </c>
      <c r="C147" s="35">
        <f t="shared" si="112"/>
        <v>0</v>
      </c>
      <c r="D147" s="19">
        <v>0.0</v>
      </c>
      <c r="E147" s="19">
        <v>0.0</v>
      </c>
      <c r="F147" s="19">
        <v>0.0</v>
      </c>
      <c r="G147" s="19">
        <v>0.0</v>
      </c>
      <c r="H147" s="36">
        <f t="shared" si="113"/>
        <v>0</v>
      </c>
      <c r="I147" s="17"/>
      <c r="J147" s="17"/>
      <c r="K147" s="17"/>
      <c r="L147" s="17"/>
      <c r="M147" s="36">
        <f t="shared" si="114"/>
        <v>0</v>
      </c>
      <c r="N147" s="17"/>
      <c r="O147" s="17"/>
      <c r="P147" s="17"/>
      <c r="Q147" s="17"/>
      <c r="R147" s="36">
        <f t="shared" si="115"/>
        <v>0</v>
      </c>
      <c r="S147" s="17"/>
      <c r="T147" s="17"/>
      <c r="U147" s="17"/>
      <c r="V147" s="17"/>
      <c r="W147" s="36">
        <f t="shared" si="116"/>
        <v>0</v>
      </c>
      <c r="X147" s="4"/>
      <c r="Y147" s="4"/>
      <c r="Z147" s="4"/>
    </row>
    <row r="148" ht="12.75" customHeight="1">
      <c r="A148" s="12">
        <v>119.0</v>
      </c>
      <c r="B148" s="13" t="s">
        <v>190</v>
      </c>
      <c r="C148" s="14">
        <f t="shared" si="112"/>
        <v>0</v>
      </c>
      <c r="D148" s="14"/>
      <c r="E148" s="14"/>
      <c r="F148" s="14"/>
      <c r="G148" s="14"/>
      <c r="H148" s="14">
        <f t="shared" si="113"/>
        <v>0</v>
      </c>
      <c r="I148" s="14"/>
      <c r="J148" s="14"/>
      <c r="K148" s="14"/>
      <c r="L148" s="14"/>
      <c r="M148" s="14">
        <f t="shared" si="114"/>
        <v>0</v>
      </c>
      <c r="N148" s="14"/>
      <c r="O148" s="14"/>
      <c r="P148" s="14"/>
      <c r="Q148" s="14"/>
      <c r="R148" s="14">
        <f t="shared" si="115"/>
        <v>0</v>
      </c>
      <c r="S148" s="14"/>
      <c r="T148" s="14"/>
      <c r="U148" s="14"/>
      <c r="V148" s="14"/>
      <c r="W148" s="14">
        <f t="shared" si="116"/>
        <v>0</v>
      </c>
      <c r="X148" s="4"/>
      <c r="Y148" s="4"/>
      <c r="Z148" s="4"/>
    </row>
    <row r="149" ht="12.75" customHeight="1">
      <c r="A149" s="12">
        <v>120.0</v>
      </c>
      <c r="B149" s="13" t="s">
        <v>191</v>
      </c>
      <c r="C149" s="14">
        <f t="shared" si="112"/>
        <v>0</v>
      </c>
      <c r="D149" s="14"/>
      <c r="E149" s="14"/>
      <c r="F149" s="14"/>
      <c r="G149" s="14"/>
      <c r="H149" s="14">
        <f t="shared" si="113"/>
        <v>0</v>
      </c>
      <c r="I149" s="14"/>
      <c r="J149" s="14"/>
      <c r="K149" s="14"/>
      <c r="L149" s="14"/>
      <c r="M149" s="14">
        <f t="shared" si="114"/>
        <v>0</v>
      </c>
      <c r="N149" s="14"/>
      <c r="O149" s="14"/>
      <c r="P149" s="14"/>
      <c r="Q149" s="14"/>
      <c r="R149" s="14">
        <f t="shared" si="115"/>
        <v>0</v>
      </c>
      <c r="S149" s="14"/>
      <c r="T149" s="14"/>
      <c r="U149" s="14"/>
      <c r="V149" s="14"/>
      <c r="W149" s="14">
        <f t="shared" si="116"/>
        <v>0</v>
      </c>
      <c r="X149" s="4"/>
      <c r="Y149" s="4"/>
      <c r="Z149" s="4"/>
    </row>
    <row r="150" ht="12.75" customHeight="1">
      <c r="A150" s="12" t="s">
        <v>192</v>
      </c>
      <c r="B150" s="13" t="s">
        <v>193</v>
      </c>
      <c r="C150" s="14">
        <f t="shared" ref="C150:W150" si="117">SUM(C151:C153)</f>
        <v>0</v>
      </c>
      <c r="D150" s="14">
        <f t="shared" si="117"/>
        <v>0</v>
      </c>
      <c r="E150" s="14">
        <f t="shared" si="117"/>
        <v>0</v>
      </c>
      <c r="F150" s="14">
        <f t="shared" si="117"/>
        <v>0</v>
      </c>
      <c r="G150" s="14">
        <f t="shared" si="117"/>
        <v>0</v>
      </c>
      <c r="H150" s="14">
        <f t="shared" si="117"/>
        <v>0</v>
      </c>
      <c r="I150" s="14">
        <f t="shared" si="117"/>
        <v>0</v>
      </c>
      <c r="J150" s="14">
        <f t="shared" si="117"/>
        <v>0</v>
      </c>
      <c r="K150" s="14">
        <f t="shared" si="117"/>
        <v>0</v>
      </c>
      <c r="L150" s="14">
        <f t="shared" si="117"/>
        <v>0</v>
      </c>
      <c r="M150" s="14">
        <f t="shared" si="117"/>
        <v>0</v>
      </c>
      <c r="N150" s="14">
        <f t="shared" si="117"/>
        <v>0</v>
      </c>
      <c r="O150" s="14">
        <f t="shared" si="117"/>
        <v>0</v>
      </c>
      <c r="P150" s="14">
        <f t="shared" si="117"/>
        <v>0</v>
      </c>
      <c r="Q150" s="14">
        <f t="shared" si="117"/>
        <v>0</v>
      </c>
      <c r="R150" s="14">
        <f t="shared" si="117"/>
        <v>0</v>
      </c>
      <c r="S150" s="14">
        <f t="shared" si="117"/>
        <v>0</v>
      </c>
      <c r="T150" s="14">
        <f t="shared" si="117"/>
        <v>0</v>
      </c>
      <c r="U150" s="14">
        <f t="shared" si="117"/>
        <v>0</v>
      </c>
      <c r="V150" s="14">
        <f t="shared" si="117"/>
        <v>0</v>
      </c>
      <c r="W150" s="14">
        <f t="shared" si="117"/>
        <v>0</v>
      </c>
      <c r="X150" s="4"/>
      <c r="Y150" s="4"/>
      <c r="Z150" s="4"/>
    </row>
    <row r="151" ht="12.75" customHeight="1">
      <c r="A151" s="18">
        <v>121.0</v>
      </c>
      <c r="B151" s="16" t="s">
        <v>194</v>
      </c>
      <c r="C151" s="35">
        <f t="shared" ref="C151:C153" si="118">H151+M151+R151+W151</f>
        <v>0</v>
      </c>
      <c r="D151" s="17"/>
      <c r="E151" s="17"/>
      <c r="F151" s="17"/>
      <c r="G151" s="17"/>
      <c r="H151" s="36">
        <f t="shared" ref="H151:H153" si="119">SUM(D151:G151)</f>
        <v>0</v>
      </c>
      <c r="I151" s="17"/>
      <c r="J151" s="17"/>
      <c r="K151" s="17"/>
      <c r="L151" s="17"/>
      <c r="M151" s="36">
        <f t="shared" ref="M151:M153" si="120">SUM(I151:L151)</f>
        <v>0</v>
      </c>
      <c r="N151" s="17"/>
      <c r="O151" s="17"/>
      <c r="P151" s="17"/>
      <c r="Q151" s="17"/>
      <c r="R151" s="36">
        <f t="shared" ref="R151:R153" si="121">SUM(N151:Q151)</f>
        <v>0</v>
      </c>
      <c r="S151" s="17"/>
      <c r="T151" s="17"/>
      <c r="U151" s="17"/>
      <c r="V151" s="17"/>
      <c r="W151" s="36">
        <f t="shared" ref="W151:W153" si="122">SUM(S151:V151)</f>
        <v>0</v>
      </c>
      <c r="X151" s="4"/>
      <c r="Y151" s="4"/>
      <c r="Z151" s="4"/>
    </row>
    <row r="152" ht="12.75" customHeight="1">
      <c r="A152" s="18">
        <v>122.0</v>
      </c>
      <c r="B152" s="16" t="s">
        <v>195</v>
      </c>
      <c r="C152" s="35">
        <f t="shared" si="118"/>
        <v>0</v>
      </c>
      <c r="D152" s="17"/>
      <c r="E152" s="17"/>
      <c r="F152" s="17"/>
      <c r="G152" s="17"/>
      <c r="H152" s="36">
        <f t="shared" si="119"/>
        <v>0</v>
      </c>
      <c r="I152" s="17"/>
      <c r="J152" s="17"/>
      <c r="K152" s="17"/>
      <c r="L152" s="17"/>
      <c r="M152" s="36">
        <f t="shared" si="120"/>
        <v>0</v>
      </c>
      <c r="N152" s="17"/>
      <c r="O152" s="17"/>
      <c r="P152" s="17"/>
      <c r="Q152" s="17"/>
      <c r="R152" s="36">
        <f t="shared" si="121"/>
        <v>0</v>
      </c>
      <c r="S152" s="17"/>
      <c r="T152" s="17"/>
      <c r="U152" s="17"/>
      <c r="V152" s="17"/>
      <c r="W152" s="36">
        <f t="shared" si="122"/>
        <v>0</v>
      </c>
      <c r="X152" s="4"/>
      <c r="Y152" s="4"/>
      <c r="Z152" s="4"/>
    </row>
    <row r="153" ht="12.75" customHeight="1">
      <c r="A153" s="18">
        <v>123.0</v>
      </c>
      <c r="B153" s="16" t="s">
        <v>196</v>
      </c>
      <c r="C153" s="35">
        <f t="shared" si="118"/>
        <v>0</v>
      </c>
      <c r="D153" s="17"/>
      <c r="E153" s="17"/>
      <c r="F153" s="17"/>
      <c r="G153" s="17"/>
      <c r="H153" s="36">
        <f t="shared" si="119"/>
        <v>0</v>
      </c>
      <c r="I153" s="17"/>
      <c r="J153" s="17"/>
      <c r="K153" s="17"/>
      <c r="L153" s="17"/>
      <c r="M153" s="36">
        <f t="shared" si="120"/>
        <v>0</v>
      </c>
      <c r="N153" s="17"/>
      <c r="O153" s="17"/>
      <c r="P153" s="17"/>
      <c r="Q153" s="17"/>
      <c r="R153" s="36">
        <f t="shared" si="121"/>
        <v>0</v>
      </c>
      <c r="S153" s="17"/>
      <c r="T153" s="17"/>
      <c r="U153" s="17"/>
      <c r="V153" s="17"/>
      <c r="W153" s="36">
        <f t="shared" si="122"/>
        <v>0</v>
      </c>
      <c r="X153" s="4"/>
      <c r="Y153" s="4"/>
      <c r="Z153" s="4"/>
    </row>
    <row r="154" ht="12.75" customHeight="1">
      <c r="A154" s="12" t="s">
        <v>197</v>
      </c>
      <c r="B154" s="13" t="s">
        <v>198</v>
      </c>
      <c r="C154" s="14">
        <f t="shared" ref="C154:W154" si="123">SUM(C155:C157)</f>
        <v>0</v>
      </c>
      <c r="D154" s="14">
        <f t="shared" si="123"/>
        <v>0</v>
      </c>
      <c r="E154" s="14">
        <f t="shared" si="123"/>
        <v>0</v>
      </c>
      <c r="F154" s="14">
        <f t="shared" si="123"/>
        <v>0</v>
      </c>
      <c r="G154" s="14">
        <f t="shared" si="123"/>
        <v>0</v>
      </c>
      <c r="H154" s="14">
        <f t="shared" si="123"/>
        <v>0</v>
      </c>
      <c r="I154" s="14">
        <f t="shared" si="123"/>
        <v>0</v>
      </c>
      <c r="J154" s="14">
        <f t="shared" si="123"/>
        <v>0</v>
      </c>
      <c r="K154" s="14">
        <f t="shared" si="123"/>
        <v>0</v>
      </c>
      <c r="L154" s="14">
        <f t="shared" si="123"/>
        <v>0</v>
      </c>
      <c r="M154" s="14">
        <f t="shared" si="123"/>
        <v>0</v>
      </c>
      <c r="N154" s="14">
        <f t="shared" si="123"/>
        <v>0</v>
      </c>
      <c r="O154" s="14">
        <f t="shared" si="123"/>
        <v>0</v>
      </c>
      <c r="P154" s="14">
        <f t="shared" si="123"/>
        <v>0</v>
      </c>
      <c r="Q154" s="14">
        <f t="shared" si="123"/>
        <v>0</v>
      </c>
      <c r="R154" s="14">
        <f t="shared" si="123"/>
        <v>0</v>
      </c>
      <c r="S154" s="14">
        <f t="shared" si="123"/>
        <v>0</v>
      </c>
      <c r="T154" s="14">
        <f t="shared" si="123"/>
        <v>0</v>
      </c>
      <c r="U154" s="14">
        <f t="shared" si="123"/>
        <v>0</v>
      </c>
      <c r="V154" s="14">
        <f t="shared" si="123"/>
        <v>0</v>
      </c>
      <c r="W154" s="14">
        <f t="shared" si="123"/>
        <v>0</v>
      </c>
      <c r="X154" s="4"/>
      <c r="Y154" s="4"/>
      <c r="Z154" s="4"/>
    </row>
    <row r="155" ht="12.75" customHeight="1">
      <c r="A155" s="18">
        <v>124.0</v>
      </c>
      <c r="B155" s="16" t="s">
        <v>199</v>
      </c>
      <c r="C155" s="35">
        <f t="shared" ref="C155:C157" si="124">H155+M155+R155+W155</f>
        <v>0</v>
      </c>
      <c r="D155" s="17"/>
      <c r="E155" s="17"/>
      <c r="F155" s="17"/>
      <c r="G155" s="17"/>
      <c r="H155" s="36">
        <f t="shared" ref="H155:H157" si="125">SUM(D155:G155)</f>
        <v>0</v>
      </c>
      <c r="I155" s="17"/>
      <c r="J155" s="17"/>
      <c r="K155" s="17"/>
      <c r="L155" s="17"/>
      <c r="M155" s="36">
        <f t="shared" ref="M155:M157" si="126">SUM(I155:L155)</f>
        <v>0</v>
      </c>
      <c r="N155" s="17"/>
      <c r="O155" s="17"/>
      <c r="P155" s="17"/>
      <c r="Q155" s="17"/>
      <c r="R155" s="36">
        <f t="shared" ref="R155:R157" si="127">SUM(N155:Q155)</f>
        <v>0</v>
      </c>
      <c r="S155" s="17"/>
      <c r="T155" s="17"/>
      <c r="U155" s="17"/>
      <c r="V155" s="17"/>
      <c r="W155" s="36">
        <f t="shared" ref="W155:W157" si="128">SUM(S155:V155)</f>
        <v>0</v>
      </c>
      <c r="X155" s="4"/>
      <c r="Y155" s="4"/>
      <c r="Z155" s="4"/>
    </row>
    <row r="156" ht="12.75" customHeight="1">
      <c r="A156" s="18">
        <v>125.0</v>
      </c>
      <c r="B156" s="16" t="s">
        <v>200</v>
      </c>
      <c r="C156" s="35">
        <f t="shared" si="124"/>
        <v>0</v>
      </c>
      <c r="D156" s="17"/>
      <c r="E156" s="17"/>
      <c r="F156" s="17"/>
      <c r="G156" s="17"/>
      <c r="H156" s="36">
        <f t="shared" si="125"/>
        <v>0</v>
      </c>
      <c r="I156" s="17"/>
      <c r="J156" s="17"/>
      <c r="K156" s="17"/>
      <c r="L156" s="17"/>
      <c r="M156" s="36">
        <f t="shared" si="126"/>
        <v>0</v>
      </c>
      <c r="N156" s="17"/>
      <c r="O156" s="17"/>
      <c r="P156" s="17"/>
      <c r="Q156" s="17"/>
      <c r="R156" s="36">
        <f t="shared" si="127"/>
        <v>0</v>
      </c>
      <c r="S156" s="17"/>
      <c r="T156" s="17"/>
      <c r="U156" s="17"/>
      <c r="V156" s="17"/>
      <c r="W156" s="36">
        <f t="shared" si="128"/>
        <v>0</v>
      </c>
      <c r="X156" s="4"/>
      <c r="Y156" s="4"/>
      <c r="Z156" s="4"/>
    </row>
    <row r="157" ht="12.75" customHeight="1">
      <c r="A157" s="18">
        <v>126.0</v>
      </c>
      <c r="B157" s="16" t="s">
        <v>201</v>
      </c>
      <c r="C157" s="35">
        <f t="shared" si="124"/>
        <v>0</v>
      </c>
      <c r="D157" s="17"/>
      <c r="E157" s="17"/>
      <c r="F157" s="17"/>
      <c r="G157" s="17"/>
      <c r="H157" s="36">
        <f t="shared" si="125"/>
        <v>0</v>
      </c>
      <c r="I157" s="17"/>
      <c r="J157" s="17"/>
      <c r="K157" s="17"/>
      <c r="L157" s="17"/>
      <c r="M157" s="36">
        <f t="shared" si="126"/>
        <v>0</v>
      </c>
      <c r="N157" s="17"/>
      <c r="O157" s="17"/>
      <c r="P157" s="17"/>
      <c r="Q157" s="17"/>
      <c r="R157" s="36">
        <f t="shared" si="127"/>
        <v>0</v>
      </c>
      <c r="S157" s="17"/>
      <c r="T157" s="17"/>
      <c r="U157" s="17"/>
      <c r="V157" s="17"/>
      <c r="W157" s="36">
        <f t="shared" si="128"/>
        <v>0</v>
      </c>
      <c r="X157" s="4"/>
      <c r="Y157" s="4"/>
      <c r="Z157" s="4"/>
    </row>
    <row r="158" ht="12.75" customHeight="1">
      <c r="A158" s="9" t="s">
        <v>202</v>
      </c>
      <c r="B158" s="10" t="s">
        <v>203</v>
      </c>
      <c r="C158" s="11">
        <f t="shared" ref="C158:W158" si="129">C159+C163+C171+C174+C178+C184+C186+C188+C189</f>
        <v>37.92</v>
      </c>
      <c r="D158" s="11">
        <f t="shared" si="129"/>
        <v>0</v>
      </c>
      <c r="E158" s="11">
        <f t="shared" si="129"/>
        <v>0</v>
      </c>
      <c r="F158" s="11">
        <f t="shared" si="129"/>
        <v>0</v>
      </c>
      <c r="G158" s="11">
        <f t="shared" si="129"/>
        <v>0</v>
      </c>
      <c r="H158" s="11">
        <f t="shared" si="129"/>
        <v>37.92</v>
      </c>
      <c r="I158" s="11">
        <f t="shared" si="129"/>
        <v>0</v>
      </c>
      <c r="J158" s="11">
        <f t="shared" si="129"/>
        <v>0</v>
      </c>
      <c r="K158" s="11">
        <f t="shared" si="129"/>
        <v>0</v>
      </c>
      <c r="L158" s="11">
        <f t="shared" si="129"/>
        <v>0</v>
      </c>
      <c r="M158" s="11">
        <f t="shared" si="129"/>
        <v>0</v>
      </c>
      <c r="N158" s="11">
        <f t="shared" si="129"/>
        <v>0</v>
      </c>
      <c r="O158" s="11">
        <f t="shared" si="129"/>
        <v>0</v>
      </c>
      <c r="P158" s="11">
        <f t="shared" si="129"/>
        <v>0</v>
      </c>
      <c r="Q158" s="11">
        <f t="shared" si="129"/>
        <v>0</v>
      </c>
      <c r="R158" s="11">
        <f t="shared" si="129"/>
        <v>0</v>
      </c>
      <c r="S158" s="11">
        <f t="shared" si="129"/>
        <v>0</v>
      </c>
      <c r="T158" s="11">
        <f t="shared" si="129"/>
        <v>0</v>
      </c>
      <c r="U158" s="11">
        <f t="shared" si="129"/>
        <v>0</v>
      </c>
      <c r="V158" s="11">
        <f t="shared" si="129"/>
        <v>0</v>
      </c>
      <c r="W158" s="11">
        <f t="shared" si="129"/>
        <v>0</v>
      </c>
      <c r="X158" s="4"/>
      <c r="Y158" s="4"/>
      <c r="Z158" s="4"/>
    </row>
    <row r="159" ht="12.75" customHeight="1">
      <c r="A159" s="12" t="s">
        <v>204</v>
      </c>
      <c r="B159" s="13" t="s">
        <v>205</v>
      </c>
      <c r="C159" s="14">
        <f t="shared" ref="C159:W159" si="130">SUM(C160:C162)</f>
        <v>0</v>
      </c>
      <c r="D159" s="14">
        <f t="shared" si="130"/>
        <v>0</v>
      </c>
      <c r="E159" s="14">
        <f t="shared" si="130"/>
        <v>0</v>
      </c>
      <c r="F159" s="14">
        <f t="shared" si="130"/>
        <v>0</v>
      </c>
      <c r="G159" s="14">
        <f t="shared" si="130"/>
        <v>0</v>
      </c>
      <c r="H159" s="14">
        <f t="shared" si="130"/>
        <v>0</v>
      </c>
      <c r="I159" s="14">
        <f t="shared" si="130"/>
        <v>0</v>
      </c>
      <c r="J159" s="14">
        <f t="shared" si="130"/>
        <v>0</v>
      </c>
      <c r="K159" s="14">
        <f t="shared" si="130"/>
        <v>0</v>
      </c>
      <c r="L159" s="14">
        <f t="shared" si="130"/>
        <v>0</v>
      </c>
      <c r="M159" s="14">
        <f t="shared" si="130"/>
        <v>0</v>
      </c>
      <c r="N159" s="14">
        <f t="shared" si="130"/>
        <v>0</v>
      </c>
      <c r="O159" s="14">
        <f t="shared" si="130"/>
        <v>0</v>
      </c>
      <c r="P159" s="14">
        <f t="shared" si="130"/>
        <v>0</v>
      </c>
      <c r="Q159" s="14">
        <f t="shared" si="130"/>
        <v>0</v>
      </c>
      <c r="R159" s="14">
        <f t="shared" si="130"/>
        <v>0</v>
      </c>
      <c r="S159" s="14">
        <f t="shared" si="130"/>
        <v>0</v>
      </c>
      <c r="T159" s="14">
        <f t="shared" si="130"/>
        <v>0</v>
      </c>
      <c r="U159" s="14">
        <f t="shared" si="130"/>
        <v>0</v>
      </c>
      <c r="V159" s="14">
        <f t="shared" si="130"/>
        <v>0</v>
      </c>
      <c r="W159" s="14">
        <f t="shared" si="130"/>
        <v>0</v>
      </c>
      <c r="X159" s="4"/>
      <c r="Y159" s="4"/>
      <c r="Z159" s="4"/>
    </row>
    <row r="160" ht="12.75" customHeight="1">
      <c r="A160" s="18">
        <v>127.0</v>
      </c>
      <c r="B160" s="16" t="s">
        <v>206</v>
      </c>
      <c r="C160" s="35">
        <f t="shared" ref="C160:C162" si="131">H160+M160+R160+W160</f>
        <v>0</v>
      </c>
      <c r="D160" s="17"/>
      <c r="E160" s="17"/>
      <c r="F160" s="17"/>
      <c r="G160" s="17"/>
      <c r="H160" s="36">
        <f t="shared" ref="H160:H162" si="132">SUM(D160:G160)</f>
        <v>0</v>
      </c>
      <c r="I160" s="17"/>
      <c r="J160" s="17"/>
      <c r="K160" s="17"/>
      <c r="L160" s="17"/>
      <c r="M160" s="36">
        <f t="shared" ref="M160:M162" si="133">SUM(I160:L160)</f>
        <v>0</v>
      </c>
      <c r="N160" s="17"/>
      <c r="O160" s="17"/>
      <c r="P160" s="17"/>
      <c r="Q160" s="17"/>
      <c r="R160" s="36">
        <f t="shared" ref="R160:R162" si="134">SUM(N160:Q160)</f>
        <v>0</v>
      </c>
      <c r="S160" s="17"/>
      <c r="T160" s="17"/>
      <c r="U160" s="17"/>
      <c r="V160" s="17"/>
      <c r="W160" s="36">
        <f t="shared" ref="W160:W162" si="135">SUM(S160:V160)</f>
        <v>0</v>
      </c>
      <c r="X160" s="4"/>
      <c r="Y160" s="4"/>
      <c r="Z160" s="4"/>
    </row>
    <row r="161" ht="12.75" customHeight="1">
      <c r="A161" s="18">
        <v>128.0</v>
      </c>
      <c r="B161" s="16" t="s">
        <v>207</v>
      </c>
      <c r="C161" s="35">
        <f t="shared" si="131"/>
        <v>0</v>
      </c>
      <c r="D161" s="17"/>
      <c r="E161" s="17"/>
      <c r="F161" s="17"/>
      <c r="G161" s="17"/>
      <c r="H161" s="36">
        <f t="shared" si="132"/>
        <v>0</v>
      </c>
      <c r="I161" s="17"/>
      <c r="J161" s="17"/>
      <c r="K161" s="17"/>
      <c r="L161" s="17"/>
      <c r="M161" s="36">
        <f t="shared" si="133"/>
        <v>0</v>
      </c>
      <c r="N161" s="17"/>
      <c r="O161" s="17"/>
      <c r="P161" s="17"/>
      <c r="Q161" s="17"/>
      <c r="R161" s="36">
        <f t="shared" si="134"/>
        <v>0</v>
      </c>
      <c r="S161" s="17"/>
      <c r="T161" s="17"/>
      <c r="U161" s="17"/>
      <c r="V161" s="17"/>
      <c r="W161" s="36">
        <f t="shared" si="135"/>
        <v>0</v>
      </c>
      <c r="X161" s="4"/>
      <c r="Y161" s="4"/>
      <c r="Z161" s="4"/>
    </row>
    <row r="162" ht="12.75" customHeight="1">
      <c r="A162" s="18">
        <v>129.0</v>
      </c>
      <c r="B162" s="16" t="s">
        <v>208</v>
      </c>
      <c r="C162" s="35">
        <f t="shared" si="131"/>
        <v>0</v>
      </c>
      <c r="D162" s="17"/>
      <c r="E162" s="17"/>
      <c r="F162" s="17"/>
      <c r="G162" s="17"/>
      <c r="H162" s="36">
        <f t="shared" si="132"/>
        <v>0</v>
      </c>
      <c r="I162" s="17"/>
      <c r="J162" s="17"/>
      <c r="K162" s="17"/>
      <c r="L162" s="17"/>
      <c r="M162" s="36">
        <f t="shared" si="133"/>
        <v>0</v>
      </c>
      <c r="N162" s="17"/>
      <c r="O162" s="17"/>
      <c r="P162" s="17"/>
      <c r="Q162" s="17"/>
      <c r="R162" s="36">
        <f t="shared" si="134"/>
        <v>0</v>
      </c>
      <c r="S162" s="17"/>
      <c r="T162" s="17"/>
      <c r="U162" s="17"/>
      <c r="V162" s="17"/>
      <c r="W162" s="36">
        <f t="shared" si="135"/>
        <v>0</v>
      </c>
      <c r="X162" s="4"/>
      <c r="Y162" s="4"/>
      <c r="Z162" s="4"/>
    </row>
    <row r="163" ht="12.75" customHeight="1">
      <c r="A163" s="12" t="s">
        <v>209</v>
      </c>
      <c r="B163" s="13" t="s">
        <v>210</v>
      </c>
      <c r="C163" s="14">
        <f>SUM(C164:C170)</f>
        <v>37.92</v>
      </c>
      <c r="D163" s="14">
        <f t="shared" ref="D163:G163" si="136">SUM(D165:D170)</f>
        <v>0</v>
      </c>
      <c r="E163" s="14">
        <f t="shared" si="136"/>
        <v>0</v>
      </c>
      <c r="F163" s="14">
        <f t="shared" si="136"/>
        <v>0</v>
      </c>
      <c r="G163" s="14">
        <f t="shared" si="136"/>
        <v>0</v>
      </c>
      <c r="H163" s="14">
        <f t="shared" ref="H163:W163" si="137">SUM(H164:H170)</f>
        <v>37.92</v>
      </c>
      <c r="I163" s="14">
        <f t="shared" si="137"/>
        <v>0</v>
      </c>
      <c r="J163" s="14">
        <f t="shared" si="137"/>
        <v>0</v>
      </c>
      <c r="K163" s="14">
        <f t="shared" si="137"/>
        <v>0</v>
      </c>
      <c r="L163" s="14">
        <f t="shared" si="137"/>
        <v>0</v>
      </c>
      <c r="M163" s="14">
        <f t="shared" si="137"/>
        <v>0</v>
      </c>
      <c r="N163" s="14">
        <f t="shared" si="137"/>
        <v>0</v>
      </c>
      <c r="O163" s="14">
        <f t="shared" si="137"/>
        <v>0</v>
      </c>
      <c r="P163" s="14">
        <f t="shared" si="137"/>
        <v>0</v>
      </c>
      <c r="Q163" s="14">
        <f t="shared" si="137"/>
        <v>0</v>
      </c>
      <c r="R163" s="14">
        <f t="shared" si="137"/>
        <v>0</v>
      </c>
      <c r="S163" s="14">
        <f t="shared" si="137"/>
        <v>0</v>
      </c>
      <c r="T163" s="14">
        <f t="shared" si="137"/>
        <v>0</v>
      </c>
      <c r="U163" s="14">
        <f t="shared" si="137"/>
        <v>0</v>
      </c>
      <c r="V163" s="14">
        <f t="shared" si="137"/>
        <v>0</v>
      </c>
      <c r="W163" s="14">
        <f t="shared" si="137"/>
        <v>0</v>
      </c>
      <c r="X163" s="4"/>
      <c r="Y163" s="4"/>
      <c r="Z163" s="4"/>
    </row>
    <row r="164" ht="12.75" customHeight="1">
      <c r="A164" s="18">
        <v>130.0</v>
      </c>
      <c r="B164" s="16" t="s">
        <v>211</v>
      </c>
      <c r="C164" s="35">
        <f t="shared" ref="C164:C170" si="138">H164+M164+R164+W164</f>
        <v>37.92</v>
      </c>
      <c r="H164" s="36">
        <f>SUM(D203:G203)</f>
        <v>37.92</v>
      </c>
      <c r="I164" s="17"/>
      <c r="J164" s="17"/>
      <c r="K164" s="17"/>
      <c r="L164" s="17"/>
      <c r="M164" s="36">
        <f t="shared" ref="M164:M170" si="139">SUM(I164:L164)</f>
        <v>0</v>
      </c>
      <c r="N164" s="17"/>
      <c r="O164" s="17"/>
      <c r="P164" s="17"/>
      <c r="Q164" s="17"/>
      <c r="R164" s="36">
        <f t="shared" ref="R164:R170" si="140">SUM(N164:Q164)</f>
        <v>0</v>
      </c>
      <c r="S164" s="17"/>
      <c r="T164" s="17"/>
      <c r="U164" s="17"/>
      <c r="V164" s="17"/>
      <c r="W164" s="36">
        <f t="shared" ref="W164:W170" si="141">SUM(S164:V164)</f>
        <v>0</v>
      </c>
      <c r="X164" s="4"/>
      <c r="Y164" s="4"/>
      <c r="Z164" s="4"/>
    </row>
    <row r="165" ht="12.75" customHeight="1">
      <c r="A165" s="18">
        <v>131.0</v>
      </c>
      <c r="B165" s="16" t="s">
        <v>212</v>
      </c>
      <c r="C165" s="35">
        <f t="shared" si="138"/>
        <v>0</v>
      </c>
      <c r="D165" s="17"/>
      <c r="E165" s="17"/>
      <c r="F165" s="17"/>
      <c r="G165" s="17"/>
      <c r="H165" s="36">
        <f t="shared" ref="H165:H170" si="142">SUM(D165:G165)</f>
        <v>0</v>
      </c>
      <c r="I165" s="17"/>
      <c r="J165" s="17"/>
      <c r="K165" s="17"/>
      <c r="L165" s="17"/>
      <c r="M165" s="36">
        <f t="shared" si="139"/>
        <v>0</v>
      </c>
      <c r="N165" s="17"/>
      <c r="O165" s="17"/>
      <c r="P165" s="17"/>
      <c r="Q165" s="17"/>
      <c r="R165" s="36">
        <f t="shared" si="140"/>
        <v>0</v>
      </c>
      <c r="S165" s="17"/>
      <c r="T165" s="17"/>
      <c r="U165" s="17"/>
      <c r="V165" s="17"/>
      <c r="W165" s="36">
        <f t="shared" si="141"/>
        <v>0</v>
      </c>
      <c r="X165" s="4"/>
      <c r="Y165" s="4"/>
      <c r="Z165" s="4"/>
    </row>
    <row r="166" ht="12.75" customHeight="1">
      <c r="A166" s="18">
        <v>132.0</v>
      </c>
      <c r="B166" s="16" t="s">
        <v>213</v>
      </c>
      <c r="C166" s="35">
        <f t="shared" si="138"/>
        <v>0</v>
      </c>
      <c r="D166" s="17"/>
      <c r="E166" s="17"/>
      <c r="F166" s="17"/>
      <c r="G166" s="17"/>
      <c r="H166" s="36">
        <f t="shared" si="142"/>
        <v>0</v>
      </c>
      <c r="I166" s="17"/>
      <c r="J166" s="17"/>
      <c r="K166" s="17"/>
      <c r="L166" s="17"/>
      <c r="M166" s="36">
        <f t="shared" si="139"/>
        <v>0</v>
      </c>
      <c r="N166" s="17"/>
      <c r="O166" s="17"/>
      <c r="P166" s="17"/>
      <c r="Q166" s="17"/>
      <c r="R166" s="36">
        <f t="shared" si="140"/>
        <v>0</v>
      </c>
      <c r="S166" s="17"/>
      <c r="T166" s="17"/>
      <c r="U166" s="17"/>
      <c r="V166" s="17"/>
      <c r="W166" s="36">
        <f t="shared" si="141"/>
        <v>0</v>
      </c>
      <c r="X166" s="4"/>
      <c r="Y166" s="4"/>
      <c r="Z166" s="4"/>
    </row>
    <row r="167" ht="12.75" customHeight="1">
      <c r="A167" s="18">
        <v>133.0</v>
      </c>
      <c r="B167" s="16" t="s">
        <v>214</v>
      </c>
      <c r="C167" s="35">
        <f t="shared" si="138"/>
        <v>0</v>
      </c>
      <c r="D167" s="17"/>
      <c r="E167" s="17"/>
      <c r="F167" s="17"/>
      <c r="G167" s="17"/>
      <c r="H167" s="36">
        <f t="shared" si="142"/>
        <v>0</v>
      </c>
      <c r="I167" s="17"/>
      <c r="J167" s="17"/>
      <c r="K167" s="17"/>
      <c r="L167" s="17"/>
      <c r="M167" s="36">
        <f t="shared" si="139"/>
        <v>0</v>
      </c>
      <c r="N167" s="17"/>
      <c r="O167" s="17"/>
      <c r="P167" s="17"/>
      <c r="Q167" s="17"/>
      <c r="R167" s="36">
        <f t="shared" si="140"/>
        <v>0</v>
      </c>
      <c r="S167" s="17"/>
      <c r="T167" s="17"/>
      <c r="U167" s="17"/>
      <c r="V167" s="17"/>
      <c r="W167" s="36">
        <f t="shared" si="141"/>
        <v>0</v>
      </c>
      <c r="X167" s="4"/>
      <c r="Y167" s="4"/>
      <c r="Z167" s="4"/>
    </row>
    <row r="168" ht="12.75" customHeight="1">
      <c r="A168" s="18">
        <v>134.0</v>
      </c>
      <c r="B168" s="16" t="s">
        <v>215</v>
      </c>
      <c r="C168" s="35">
        <f t="shared" si="138"/>
        <v>0</v>
      </c>
      <c r="D168" s="17"/>
      <c r="E168" s="17"/>
      <c r="F168" s="17"/>
      <c r="G168" s="17"/>
      <c r="H168" s="36">
        <f t="shared" si="142"/>
        <v>0</v>
      </c>
      <c r="I168" s="17"/>
      <c r="J168" s="17"/>
      <c r="K168" s="17"/>
      <c r="L168" s="17"/>
      <c r="M168" s="36">
        <f t="shared" si="139"/>
        <v>0</v>
      </c>
      <c r="N168" s="17"/>
      <c r="O168" s="17"/>
      <c r="P168" s="17"/>
      <c r="Q168" s="17"/>
      <c r="R168" s="36">
        <f t="shared" si="140"/>
        <v>0</v>
      </c>
      <c r="S168" s="17"/>
      <c r="T168" s="17"/>
      <c r="U168" s="17"/>
      <c r="V168" s="17"/>
      <c r="W168" s="36">
        <f t="shared" si="141"/>
        <v>0</v>
      </c>
      <c r="X168" s="4"/>
      <c r="Y168" s="4"/>
      <c r="Z168" s="4"/>
    </row>
    <row r="169" ht="12.75" customHeight="1">
      <c r="A169" s="18">
        <v>135.0</v>
      </c>
      <c r="B169" s="16" t="s">
        <v>216</v>
      </c>
      <c r="C169" s="35">
        <f t="shared" si="138"/>
        <v>0</v>
      </c>
      <c r="D169" s="17"/>
      <c r="E169" s="17"/>
      <c r="F169" s="17"/>
      <c r="G169" s="17"/>
      <c r="H169" s="36">
        <f t="shared" si="142"/>
        <v>0</v>
      </c>
      <c r="I169" s="17"/>
      <c r="J169" s="17"/>
      <c r="K169" s="17"/>
      <c r="L169" s="17"/>
      <c r="M169" s="36">
        <f t="shared" si="139"/>
        <v>0</v>
      </c>
      <c r="N169" s="17"/>
      <c r="O169" s="17"/>
      <c r="P169" s="17"/>
      <c r="Q169" s="17"/>
      <c r="R169" s="36">
        <f t="shared" si="140"/>
        <v>0</v>
      </c>
      <c r="S169" s="17"/>
      <c r="T169" s="17"/>
      <c r="U169" s="17"/>
      <c r="V169" s="17"/>
      <c r="W169" s="36">
        <f t="shared" si="141"/>
        <v>0</v>
      </c>
      <c r="X169" s="4"/>
      <c r="Y169" s="4"/>
      <c r="Z169" s="4"/>
    </row>
    <row r="170" ht="12.75" customHeight="1">
      <c r="A170" s="18">
        <v>136.0</v>
      </c>
      <c r="B170" s="16" t="s">
        <v>217</v>
      </c>
      <c r="C170" s="35">
        <f t="shared" si="138"/>
        <v>0</v>
      </c>
      <c r="D170" s="17"/>
      <c r="E170" s="17"/>
      <c r="F170" s="17"/>
      <c r="G170" s="17"/>
      <c r="H170" s="36">
        <f t="shared" si="142"/>
        <v>0</v>
      </c>
      <c r="I170" s="17"/>
      <c r="J170" s="17"/>
      <c r="K170" s="17"/>
      <c r="L170" s="17"/>
      <c r="M170" s="36">
        <f t="shared" si="139"/>
        <v>0</v>
      </c>
      <c r="N170" s="17"/>
      <c r="O170" s="17"/>
      <c r="P170" s="17"/>
      <c r="Q170" s="17"/>
      <c r="R170" s="36">
        <f t="shared" si="140"/>
        <v>0</v>
      </c>
      <c r="S170" s="17"/>
      <c r="T170" s="17"/>
      <c r="U170" s="17"/>
      <c r="V170" s="17"/>
      <c r="W170" s="36">
        <f t="shared" si="141"/>
        <v>0</v>
      </c>
      <c r="X170" s="4"/>
      <c r="Y170" s="4"/>
      <c r="Z170" s="4"/>
    </row>
    <row r="171" ht="12.75" customHeight="1">
      <c r="A171" s="12" t="s">
        <v>218</v>
      </c>
      <c r="B171" s="13" t="s">
        <v>219</v>
      </c>
      <c r="C171" s="14">
        <f t="shared" ref="C171:W171" si="143">SUM(C172:C173)</f>
        <v>0</v>
      </c>
      <c r="D171" s="14">
        <f t="shared" si="143"/>
        <v>0</v>
      </c>
      <c r="E171" s="14">
        <f t="shared" si="143"/>
        <v>0</v>
      </c>
      <c r="F171" s="14">
        <f t="shared" si="143"/>
        <v>0</v>
      </c>
      <c r="G171" s="14">
        <f t="shared" si="143"/>
        <v>0</v>
      </c>
      <c r="H171" s="14">
        <f t="shared" si="143"/>
        <v>0</v>
      </c>
      <c r="I171" s="14">
        <f t="shared" si="143"/>
        <v>0</v>
      </c>
      <c r="J171" s="14">
        <f t="shared" si="143"/>
        <v>0</v>
      </c>
      <c r="K171" s="14">
        <f t="shared" si="143"/>
        <v>0</v>
      </c>
      <c r="L171" s="14">
        <f t="shared" si="143"/>
        <v>0</v>
      </c>
      <c r="M171" s="14">
        <f t="shared" si="143"/>
        <v>0</v>
      </c>
      <c r="N171" s="14">
        <f t="shared" si="143"/>
        <v>0</v>
      </c>
      <c r="O171" s="14">
        <f t="shared" si="143"/>
        <v>0</v>
      </c>
      <c r="P171" s="14">
        <f t="shared" si="143"/>
        <v>0</v>
      </c>
      <c r="Q171" s="14">
        <f t="shared" si="143"/>
        <v>0</v>
      </c>
      <c r="R171" s="14">
        <f t="shared" si="143"/>
        <v>0</v>
      </c>
      <c r="S171" s="14">
        <f t="shared" si="143"/>
        <v>0</v>
      </c>
      <c r="T171" s="14">
        <f t="shared" si="143"/>
        <v>0</v>
      </c>
      <c r="U171" s="14">
        <f t="shared" si="143"/>
        <v>0</v>
      </c>
      <c r="V171" s="14">
        <f t="shared" si="143"/>
        <v>0</v>
      </c>
      <c r="W171" s="14">
        <f t="shared" si="143"/>
        <v>0</v>
      </c>
      <c r="X171" s="4"/>
      <c r="Y171" s="4"/>
      <c r="Z171" s="4"/>
    </row>
    <row r="172" ht="12.75" customHeight="1">
      <c r="A172" s="18">
        <v>137.0</v>
      </c>
      <c r="B172" s="16" t="s">
        <v>220</v>
      </c>
      <c r="C172" s="35">
        <f t="shared" ref="C172:C173" si="144">H172+M172+R172+W172</f>
        <v>0</v>
      </c>
      <c r="D172" s="17"/>
      <c r="E172" s="17"/>
      <c r="F172" s="17"/>
      <c r="G172" s="17"/>
      <c r="H172" s="36">
        <f t="shared" ref="H172:H173" si="145">SUM(D172:G172)</f>
        <v>0</v>
      </c>
      <c r="I172" s="17"/>
      <c r="J172" s="17"/>
      <c r="K172" s="17"/>
      <c r="L172" s="17"/>
      <c r="M172" s="36">
        <f t="shared" ref="M172:M173" si="146">SUM(I172:L172)</f>
        <v>0</v>
      </c>
      <c r="N172" s="17"/>
      <c r="O172" s="17"/>
      <c r="P172" s="17"/>
      <c r="Q172" s="17"/>
      <c r="R172" s="36">
        <f t="shared" ref="R172:R173" si="147">SUM(N172:Q172)</f>
        <v>0</v>
      </c>
      <c r="S172" s="17"/>
      <c r="T172" s="17"/>
      <c r="U172" s="17"/>
      <c r="V172" s="17"/>
      <c r="W172" s="36">
        <f t="shared" ref="W172:W173" si="148">SUM(S172:V172)</f>
        <v>0</v>
      </c>
      <c r="X172" s="4"/>
      <c r="Y172" s="4"/>
      <c r="Z172" s="4"/>
    </row>
    <row r="173" ht="12.75" customHeight="1">
      <c r="A173" s="18">
        <v>138.0</v>
      </c>
      <c r="B173" s="16" t="s">
        <v>221</v>
      </c>
      <c r="C173" s="35">
        <f t="shared" si="144"/>
        <v>0</v>
      </c>
      <c r="D173" s="17"/>
      <c r="E173" s="17"/>
      <c r="F173" s="17"/>
      <c r="G173" s="17"/>
      <c r="H173" s="36">
        <f t="shared" si="145"/>
        <v>0</v>
      </c>
      <c r="I173" s="17"/>
      <c r="J173" s="17"/>
      <c r="K173" s="17"/>
      <c r="L173" s="17"/>
      <c r="M173" s="36">
        <f t="shared" si="146"/>
        <v>0</v>
      </c>
      <c r="N173" s="17"/>
      <c r="O173" s="17"/>
      <c r="P173" s="17"/>
      <c r="Q173" s="17"/>
      <c r="R173" s="36">
        <f t="shared" si="147"/>
        <v>0</v>
      </c>
      <c r="S173" s="17"/>
      <c r="T173" s="17"/>
      <c r="U173" s="17"/>
      <c r="V173" s="17"/>
      <c r="W173" s="36">
        <f t="shared" si="148"/>
        <v>0</v>
      </c>
      <c r="X173" s="4"/>
      <c r="Y173" s="4"/>
      <c r="Z173" s="4"/>
    </row>
    <row r="174" ht="12.75" customHeight="1">
      <c r="A174" s="12" t="s">
        <v>222</v>
      </c>
      <c r="B174" s="13" t="s">
        <v>223</v>
      </c>
      <c r="C174" s="14">
        <f t="shared" ref="C174:W174" si="149">SUM(C175:C177)</f>
        <v>0</v>
      </c>
      <c r="D174" s="14">
        <f t="shared" si="149"/>
        <v>0</v>
      </c>
      <c r="E174" s="14">
        <f t="shared" si="149"/>
        <v>0</v>
      </c>
      <c r="F174" s="14">
        <f t="shared" si="149"/>
        <v>0</v>
      </c>
      <c r="G174" s="14">
        <f t="shared" si="149"/>
        <v>0</v>
      </c>
      <c r="H174" s="14">
        <f t="shared" si="149"/>
        <v>0</v>
      </c>
      <c r="I174" s="14">
        <f t="shared" si="149"/>
        <v>0</v>
      </c>
      <c r="J174" s="14">
        <f t="shared" si="149"/>
        <v>0</v>
      </c>
      <c r="K174" s="14">
        <f t="shared" si="149"/>
        <v>0</v>
      </c>
      <c r="L174" s="14">
        <f t="shared" si="149"/>
        <v>0</v>
      </c>
      <c r="M174" s="14">
        <f t="shared" si="149"/>
        <v>0</v>
      </c>
      <c r="N174" s="14">
        <f t="shared" si="149"/>
        <v>0</v>
      </c>
      <c r="O174" s="14">
        <f t="shared" si="149"/>
        <v>0</v>
      </c>
      <c r="P174" s="14">
        <f t="shared" si="149"/>
        <v>0</v>
      </c>
      <c r="Q174" s="14">
        <f t="shared" si="149"/>
        <v>0</v>
      </c>
      <c r="R174" s="14">
        <f t="shared" si="149"/>
        <v>0</v>
      </c>
      <c r="S174" s="14">
        <f t="shared" si="149"/>
        <v>0</v>
      </c>
      <c r="T174" s="14">
        <f t="shared" si="149"/>
        <v>0</v>
      </c>
      <c r="U174" s="14">
        <f t="shared" si="149"/>
        <v>0</v>
      </c>
      <c r="V174" s="14">
        <f t="shared" si="149"/>
        <v>0</v>
      </c>
      <c r="W174" s="14">
        <f t="shared" si="149"/>
        <v>0</v>
      </c>
      <c r="X174" s="4"/>
      <c r="Y174" s="4"/>
      <c r="Z174" s="4"/>
    </row>
    <row r="175" ht="12.75" customHeight="1">
      <c r="A175" s="18">
        <v>139.0</v>
      </c>
      <c r="B175" s="16" t="s">
        <v>224</v>
      </c>
      <c r="C175" s="35">
        <f t="shared" ref="C175:C177" si="150">H175+M175+R175+W175</f>
        <v>0</v>
      </c>
      <c r="D175" s="19">
        <v>0.0</v>
      </c>
      <c r="E175" s="19">
        <v>0.0</v>
      </c>
      <c r="F175" s="19">
        <v>0.0</v>
      </c>
      <c r="G175" s="19">
        <v>0.0</v>
      </c>
      <c r="H175" s="36">
        <f t="shared" ref="H175:H177" si="151">SUM(D175:G175)</f>
        <v>0</v>
      </c>
      <c r="I175" s="19">
        <v>0.0</v>
      </c>
      <c r="J175" s="19">
        <v>0.0</v>
      </c>
      <c r="K175" s="19">
        <v>0.0</v>
      </c>
      <c r="L175" s="19">
        <v>0.0</v>
      </c>
      <c r="M175" s="36">
        <f t="shared" ref="M175:M177" si="152">SUM(I175:L175)</f>
        <v>0</v>
      </c>
      <c r="N175" s="19">
        <v>0.0</v>
      </c>
      <c r="O175" s="19">
        <v>0.0</v>
      </c>
      <c r="P175" s="19">
        <v>0.0</v>
      </c>
      <c r="Q175" s="19">
        <v>0.0</v>
      </c>
      <c r="R175" s="36">
        <f t="shared" ref="R175:R177" si="153">SUM(N175:Q175)</f>
        <v>0</v>
      </c>
      <c r="S175" s="19">
        <v>0.0</v>
      </c>
      <c r="T175" s="19">
        <v>0.0</v>
      </c>
      <c r="U175" s="19">
        <v>0.0</v>
      </c>
      <c r="V175" s="19">
        <v>0.0</v>
      </c>
      <c r="W175" s="36">
        <f t="shared" ref="W175:W177" si="154">SUM(S175:V175)</f>
        <v>0</v>
      </c>
      <c r="X175" s="4"/>
      <c r="Y175" s="4"/>
      <c r="Z175" s="4"/>
    </row>
    <row r="176" ht="12.75" customHeight="1">
      <c r="A176" s="18">
        <v>140.0</v>
      </c>
      <c r="B176" s="16" t="s">
        <v>225</v>
      </c>
      <c r="C176" s="35">
        <f t="shared" si="150"/>
        <v>0</v>
      </c>
      <c r="D176" s="19">
        <v>0.0</v>
      </c>
      <c r="E176" s="19">
        <v>0.0</v>
      </c>
      <c r="F176" s="19">
        <v>0.0</v>
      </c>
      <c r="G176" s="19">
        <v>0.0</v>
      </c>
      <c r="H176" s="36">
        <f t="shared" si="151"/>
        <v>0</v>
      </c>
      <c r="I176" s="19">
        <v>0.0</v>
      </c>
      <c r="J176" s="19">
        <v>0.0</v>
      </c>
      <c r="K176" s="19">
        <v>0.0</v>
      </c>
      <c r="L176" s="19">
        <v>0.0</v>
      </c>
      <c r="M176" s="36">
        <f t="shared" si="152"/>
        <v>0</v>
      </c>
      <c r="N176" s="19">
        <v>0.0</v>
      </c>
      <c r="O176" s="19">
        <v>0.0</v>
      </c>
      <c r="P176" s="19">
        <v>0.0</v>
      </c>
      <c r="Q176" s="19">
        <v>0.0</v>
      </c>
      <c r="R176" s="36">
        <f t="shared" si="153"/>
        <v>0</v>
      </c>
      <c r="S176" s="19">
        <v>0.0</v>
      </c>
      <c r="T176" s="19">
        <v>0.0</v>
      </c>
      <c r="U176" s="19">
        <v>0.0</v>
      </c>
      <c r="V176" s="19">
        <v>0.0</v>
      </c>
      <c r="W176" s="36">
        <f t="shared" si="154"/>
        <v>0</v>
      </c>
      <c r="X176" s="4"/>
      <c r="Y176" s="4"/>
      <c r="Z176" s="4"/>
    </row>
    <row r="177" ht="12.75" customHeight="1">
      <c r="A177" s="18">
        <v>141.0</v>
      </c>
      <c r="B177" s="16" t="s">
        <v>226</v>
      </c>
      <c r="C177" s="35">
        <f t="shared" si="150"/>
        <v>0</v>
      </c>
      <c r="D177" s="19">
        <v>0.0</v>
      </c>
      <c r="E177" s="19">
        <v>0.0</v>
      </c>
      <c r="F177" s="19">
        <v>0.0</v>
      </c>
      <c r="G177" s="19">
        <v>0.0</v>
      </c>
      <c r="H177" s="36">
        <f t="shared" si="151"/>
        <v>0</v>
      </c>
      <c r="I177" s="19">
        <v>0.0</v>
      </c>
      <c r="J177" s="19">
        <v>0.0</v>
      </c>
      <c r="K177" s="19">
        <v>0.0</v>
      </c>
      <c r="L177" s="19">
        <v>0.0</v>
      </c>
      <c r="M177" s="36">
        <f t="shared" si="152"/>
        <v>0</v>
      </c>
      <c r="N177" s="19">
        <v>0.0</v>
      </c>
      <c r="O177" s="19">
        <v>0.0</v>
      </c>
      <c r="P177" s="19">
        <v>0.0</v>
      </c>
      <c r="Q177" s="19">
        <v>0.0</v>
      </c>
      <c r="R177" s="36">
        <f t="shared" si="153"/>
        <v>0</v>
      </c>
      <c r="S177" s="19">
        <v>0.0</v>
      </c>
      <c r="T177" s="19">
        <v>0.0</v>
      </c>
      <c r="U177" s="19">
        <v>0.0</v>
      </c>
      <c r="V177" s="19">
        <v>0.0</v>
      </c>
      <c r="W177" s="36">
        <f t="shared" si="154"/>
        <v>0</v>
      </c>
      <c r="X177" s="4"/>
      <c r="Y177" s="4"/>
      <c r="Z177" s="4"/>
    </row>
    <row r="178" ht="12.75" customHeight="1">
      <c r="A178" s="12" t="s">
        <v>227</v>
      </c>
      <c r="B178" s="13" t="s">
        <v>228</v>
      </c>
      <c r="C178" s="14">
        <f t="shared" ref="C178:W178" si="155">SUM(C179:C183)</f>
        <v>0</v>
      </c>
      <c r="D178" s="14">
        <f t="shared" si="155"/>
        <v>0</v>
      </c>
      <c r="E178" s="14">
        <f t="shared" si="155"/>
        <v>0</v>
      </c>
      <c r="F178" s="14">
        <f t="shared" si="155"/>
        <v>0</v>
      </c>
      <c r="G178" s="14">
        <f t="shared" si="155"/>
        <v>0</v>
      </c>
      <c r="H178" s="14">
        <f t="shared" si="155"/>
        <v>0</v>
      </c>
      <c r="I178" s="14">
        <f t="shared" si="155"/>
        <v>0</v>
      </c>
      <c r="J178" s="14">
        <f t="shared" si="155"/>
        <v>0</v>
      </c>
      <c r="K178" s="14">
        <f t="shared" si="155"/>
        <v>0</v>
      </c>
      <c r="L178" s="14">
        <f t="shared" si="155"/>
        <v>0</v>
      </c>
      <c r="M178" s="14">
        <f t="shared" si="155"/>
        <v>0</v>
      </c>
      <c r="N178" s="14">
        <f t="shared" si="155"/>
        <v>0</v>
      </c>
      <c r="O178" s="14">
        <f t="shared" si="155"/>
        <v>0</v>
      </c>
      <c r="P178" s="14">
        <f t="shared" si="155"/>
        <v>0</v>
      </c>
      <c r="Q178" s="14">
        <f t="shared" si="155"/>
        <v>0</v>
      </c>
      <c r="R178" s="14">
        <f t="shared" si="155"/>
        <v>0</v>
      </c>
      <c r="S178" s="14">
        <f t="shared" si="155"/>
        <v>0</v>
      </c>
      <c r="T178" s="14">
        <f t="shared" si="155"/>
        <v>0</v>
      </c>
      <c r="U178" s="14">
        <f t="shared" si="155"/>
        <v>0</v>
      </c>
      <c r="V178" s="14">
        <f t="shared" si="155"/>
        <v>0</v>
      </c>
      <c r="W178" s="14">
        <f t="shared" si="155"/>
        <v>0</v>
      </c>
      <c r="X178" s="4"/>
      <c r="Y178" s="4"/>
      <c r="Z178" s="4"/>
    </row>
    <row r="179" ht="12.75" customHeight="1">
      <c r="A179" s="18">
        <v>142.1</v>
      </c>
      <c r="B179" s="16" t="s">
        <v>229</v>
      </c>
      <c r="C179" s="35">
        <f t="shared" ref="C179:C183" si="156">H179+M179+R179+W179</f>
        <v>0</v>
      </c>
      <c r="D179" s="17"/>
      <c r="E179" s="17"/>
      <c r="F179" s="17"/>
      <c r="G179" s="17"/>
      <c r="H179" s="36">
        <f t="shared" ref="H179:H183" si="157">SUM(D179:G179)</f>
        <v>0</v>
      </c>
      <c r="I179" s="17"/>
      <c r="J179" s="17"/>
      <c r="K179" s="17"/>
      <c r="L179" s="17"/>
      <c r="M179" s="36">
        <f t="shared" ref="M179:M183" si="158">SUM(I179:L179)</f>
        <v>0</v>
      </c>
      <c r="N179" s="17"/>
      <c r="O179" s="17"/>
      <c r="P179" s="17"/>
      <c r="Q179" s="17"/>
      <c r="R179" s="36">
        <f t="shared" ref="R179:R183" si="159">SUM(N179:Q179)</f>
        <v>0</v>
      </c>
      <c r="S179" s="17"/>
      <c r="T179" s="17"/>
      <c r="U179" s="17"/>
      <c r="V179" s="17"/>
      <c r="W179" s="36">
        <f t="shared" ref="W179:W183" si="160">SUM(S179:V179)</f>
        <v>0</v>
      </c>
      <c r="X179" s="4"/>
      <c r="Y179" s="4"/>
      <c r="Z179" s="4"/>
    </row>
    <row r="180" ht="12.75" customHeight="1">
      <c r="A180" s="18">
        <v>142.2</v>
      </c>
      <c r="B180" s="16" t="s">
        <v>230</v>
      </c>
      <c r="C180" s="35">
        <f t="shared" si="156"/>
        <v>0</v>
      </c>
      <c r="D180" s="17"/>
      <c r="E180" s="17"/>
      <c r="F180" s="17"/>
      <c r="G180" s="17"/>
      <c r="H180" s="36">
        <f t="shared" si="157"/>
        <v>0</v>
      </c>
      <c r="I180" s="17"/>
      <c r="J180" s="17"/>
      <c r="K180" s="17"/>
      <c r="L180" s="17"/>
      <c r="M180" s="36">
        <f t="shared" si="158"/>
        <v>0</v>
      </c>
      <c r="N180" s="17"/>
      <c r="O180" s="17"/>
      <c r="P180" s="17"/>
      <c r="Q180" s="17"/>
      <c r="R180" s="36">
        <f t="shared" si="159"/>
        <v>0</v>
      </c>
      <c r="S180" s="17"/>
      <c r="T180" s="17"/>
      <c r="U180" s="17"/>
      <c r="V180" s="17"/>
      <c r="W180" s="36">
        <f t="shared" si="160"/>
        <v>0</v>
      </c>
      <c r="X180" s="4"/>
      <c r="Y180" s="4"/>
      <c r="Z180" s="4"/>
    </row>
    <row r="181" ht="12.75" customHeight="1">
      <c r="A181" s="18">
        <v>143.0</v>
      </c>
      <c r="B181" s="16" t="s">
        <v>231</v>
      </c>
      <c r="C181" s="35">
        <f t="shared" si="156"/>
        <v>0</v>
      </c>
      <c r="D181" s="17"/>
      <c r="E181" s="17"/>
      <c r="F181" s="17"/>
      <c r="G181" s="17"/>
      <c r="H181" s="36">
        <f t="shared" si="157"/>
        <v>0</v>
      </c>
      <c r="I181" s="17"/>
      <c r="J181" s="17"/>
      <c r="K181" s="17"/>
      <c r="L181" s="17"/>
      <c r="M181" s="36">
        <f t="shared" si="158"/>
        <v>0</v>
      </c>
      <c r="N181" s="17"/>
      <c r="O181" s="17"/>
      <c r="P181" s="17"/>
      <c r="Q181" s="17"/>
      <c r="R181" s="36">
        <f t="shared" si="159"/>
        <v>0</v>
      </c>
      <c r="S181" s="17"/>
      <c r="T181" s="17"/>
      <c r="U181" s="17"/>
      <c r="V181" s="17"/>
      <c r="W181" s="36">
        <f t="shared" si="160"/>
        <v>0</v>
      </c>
      <c r="X181" s="4"/>
      <c r="Y181" s="4"/>
      <c r="Z181" s="4"/>
    </row>
    <row r="182" ht="12.75" customHeight="1">
      <c r="A182" s="18">
        <v>144.0</v>
      </c>
      <c r="B182" s="16" t="s">
        <v>232</v>
      </c>
      <c r="C182" s="35">
        <f t="shared" si="156"/>
        <v>0</v>
      </c>
      <c r="D182" s="17"/>
      <c r="E182" s="17"/>
      <c r="F182" s="17"/>
      <c r="G182" s="17"/>
      <c r="H182" s="36">
        <f t="shared" si="157"/>
        <v>0</v>
      </c>
      <c r="I182" s="17"/>
      <c r="J182" s="17"/>
      <c r="K182" s="17"/>
      <c r="L182" s="17"/>
      <c r="M182" s="36">
        <f t="shared" si="158"/>
        <v>0</v>
      </c>
      <c r="N182" s="17"/>
      <c r="O182" s="17"/>
      <c r="P182" s="17"/>
      <c r="Q182" s="17"/>
      <c r="R182" s="36">
        <f t="shared" si="159"/>
        <v>0</v>
      </c>
      <c r="S182" s="17"/>
      <c r="T182" s="17"/>
      <c r="U182" s="17"/>
      <c r="V182" s="17"/>
      <c r="W182" s="36">
        <f t="shared" si="160"/>
        <v>0</v>
      </c>
      <c r="X182" s="4"/>
      <c r="Y182" s="4"/>
      <c r="Z182" s="4"/>
    </row>
    <row r="183" ht="12.75" customHeight="1">
      <c r="A183" s="18">
        <v>145.0</v>
      </c>
      <c r="B183" s="16" t="s">
        <v>233</v>
      </c>
      <c r="C183" s="35">
        <f t="shared" si="156"/>
        <v>0</v>
      </c>
      <c r="D183" s="17"/>
      <c r="E183" s="17"/>
      <c r="F183" s="17"/>
      <c r="G183" s="17"/>
      <c r="H183" s="36">
        <f t="shared" si="157"/>
        <v>0</v>
      </c>
      <c r="I183" s="17"/>
      <c r="J183" s="17"/>
      <c r="K183" s="17"/>
      <c r="L183" s="17"/>
      <c r="M183" s="36">
        <f t="shared" si="158"/>
        <v>0</v>
      </c>
      <c r="N183" s="17"/>
      <c r="O183" s="17"/>
      <c r="P183" s="17"/>
      <c r="Q183" s="17"/>
      <c r="R183" s="36">
        <f t="shared" si="159"/>
        <v>0</v>
      </c>
      <c r="S183" s="17"/>
      <c r="T183" s="17"/>
      <c r="U183" s="17"/>
      <c r="V183" s="17"/>
      <c r="W183" s="36">
        <f t="shared" si="160"/>
        <v>0</v>
      </c>
      <c r="X183" s="4"/>
      <c r="Y183" s="4"/>
      <c r="Z183" s="4"/>
    </row>
    <row r="184" ht="12.75" customHeight="1">
      <c r="A184" s="12" t="s">
        <v>234</v>
      </c>
      <c r="B184" s="13" t="s">
        <v>235</v>
      </c>
      <c r="C184" s="14">
        <f t="shared" ref="C184:W184" si="161">C185</f>
        <v>0</v>
      </c>
      <c r="D184" s="14" t="str">
        <f t="shared" si="161"/>
        <v/>
      </c>
      <c r="E184" s="14" t="str">
        <f t="shared" si="161"/>
        <v/>
      </c>
      <c r="F184" s="14" t="str">
        <f t="shared" si="161"/>
        <v/>
      </c>
      <c r="G184" s="14" t="str">
        <f t="shared" si="161"/>
        <v/>
      </c>
      <c r="H184" s="14">
        <f t="shared" si="161"/>
        <v>0</v>
      </c>
      <c r="I184" s="14" t="str">
        <f t="shared" si="161"/>
        <v/>
      </c>
      <c r="J184" s="14" t="str">
        <f t="shared" si="161"/>
        <v/>
      </c>
      <c r="K184" s="14" t="str">
        <f t="shared" si="161"/>
        <v/>
      </c>
      <c r="L184" s="14" t="str">
        <f t="shared" si="161"/>
        <v/>
      </c>
      <c r="M184" s="14">
        <f t="shared" si="161"/>
        <v>0</v>
      </c>
      <c r="N184" s="14" t="str">
        <f t="shared" si="161"/>
        <v/>
      </c>
      <c r="O184" s="14" t="str">
        <f t="shared" si="161"/>
        <v/>
      </c>
      <c r="P184" s="14" t="str">
        <f t="shared" si="161"/>
        <v/>
      </c>
      <c r="Q184" s="14" t="str">
        <f t="shared" si="161"/>
        <v/>
      </c>
      <c r="R184" s="14">
        <f t="shared" si="161"/>
        <v>0</v>
      </c>
      <c r="S184" s="14" t="str">
        <f t="shared" si="161"/>
        <v/>
      </c>
      <c r="T184" s="14" t="str">
        <f t="shared" si="161"/>
        <v/>
      </c>
      <c r="U184" s="14" t="str">
        <f t="shared" si="161"/>
        <v/>
      </c>
      <c r="V184" s="14" t="str">
        <f t="shared" si="161"/>
        <v/>
      </c>
      <c r="W184" s="14">
        <f t="shared" si="161"/>
        <v>0</v>
      </c>
      <c r="X184" s="4"/>
      <c r="Y184" s="4"/>
      <c r="Z184" s="4"/>
    </row>
    <row r="185" ht="12.75" customHeight="1">
      <c r="A185" s="18">
        <v>146.0</v>
      </c>
      <c r="B185" s="16" t="s">
        <v>236</v>
      </c>
      <c r="C185" s="35">
        <f>H185+M185+R185+W185</f>
        <v>0</v>
      </c>
      <c r="D185" s="17"/>
      <c r="E185" s="17"/>
      <c r="F185" s="17"/>
      <c r="G185" s="17"/>
      <c r="H185" s="36">
        <f>SUM(D185:G185)</f>
        <v>0</v>
      </c>
      <c r="I185" s="17"/>
      <c r="J185" s="17"/>
      <c r="K185" s="17"/>
      <c r="L185" s="17"/>
      <c r="M185" s="36">
        <f>SUM(I185:L185)</f>
        <v>0</v>
      </c>
      <c r="N185" s="17"/>
      <c r="O185" s="17"/>
      <c r="P185" s="17"/>
      <c r="Q185" s="17"/>
      <c r="R185" s="36">
        <f>SUM(N185:Q185)</f>
        <v>0</v>
      </c>
      <c r="S185" s="17"/>
      <c r="T185" s="17"/>
      <c r="U185" s="17"/>
      <c r="V185" s="17"/>
      <c r="W185" s="36">
        <f>SUM(S185:V185)</f>
        <v>0</v>
      </c>
      <c r="X185" s="4"/>
      <c r="Y185" s="4"/>
      <c r="Z185" s="4"/>
    </row>
    <row r="186" ht="12.75" customHeight="1">
      <c r="A186" s="12" t="s">
        <v>237</v>
      </c>
      <c r="B186" s="13" t="s">
        <v>238</v>
      </c>
      <c r="C186" s="14">
        <f t="shared" ref="C186:W186" si="162">C187</f>
        <v>0</v>
      </c>
      <c r="D186" s="14" t="str">
        <f t="shared" si="162"/>
        <v/>
      </c>
      <c r="E186" s="14" t="str">
        <f t="shared" si="162"/>
        <v/>
      </c>
      <c r="F186" s="14" t="str">
        <f t="shared" si="162"/>
        <v/>
      </c>
      <c r="G186" s="14" t="str">
        <f t="shared" si="162"/>
        <v/>
      </c>
      <c r="H186" s="14">
        <f t="shared" si="162"/>
        <v>0</v>
      </c>
      <c r="I186" s="14" t="str">
        <f t="shared" si="162"/>
        <v/>
      </c>
      <c r="J186" s="14" t="str">
        <f t="shared" si="162"/>
        <v/>
      </c>
      <c r="K186" s="14" t="str">
        <f t="shared" si="162"/>
        <v/>
      </c>
      <c r="L186" s="14" t="str">
        <f t="shared" si="162"/>
        <v/>
      </c>
      <c r="M186" s="14">
        <f t="shared" si="162"/>
        <v>0</v>
      </c>
      <c r="N186" s="14" t="str">
        <f t="shared" si="162"/>
        <v/>
      </c>
      <c r="O186" s="14" t="str">
        <f t="shared" si="162"/>
        <v/>
      </c>
      <c r="P186" s="14" t="str">
        <f t="shared" si="162"/>
        <v/>
      </c>
      <c r="Q186" s="14" t="str">
        <f t="shared" si="162"/>
        <v/>
      </c>
      <c r="R186" s="14">
        <f t="shared" si="162"/>
        <v>0</v>
      </c>
      <c r="S186" s="14" t="str">
        <f t="shared" si="162"/>
        <v/>
      </c>
      <c r="T186" s="14" t="str">
        <f t="shared" si="162"/>
        <v/>
      </c>
      <c r="U186" s="14" t="str">
        <f t="shared" si="162"/>
        <v/>
      </c>
      <c r="V186" s="14" t="str">
        <f t="shared" si="162"/>
        <v/>
      </c>
      <c r="W186" s="14">
        <f t="shared" si="162"/>
        <v>0</v>
      </c>
      <c r="X186" s="4"/>
      <c r="Y186" s="4"/>
      <c r="Z186" s="4"/>
    </row>
    <row r="187" ht="12.75" customHeight="1">
      <c r="A187" s="15">
        <v>147.0</v>
      </c>
      <c r="B187" s="16" t="s">
        <v>132</v>
      </c>
      <c r="C187" s="35">
        <f t="shared" ref="C187:C189" si="163">H187+M187+R187+W187</f>
        <v>0</v>
      </c>
      <c r="D187" s="17"/>
      <c r="E187" s="17"/>
      <c r="F187" s="17"/>
      <c r="G187" s="17"/>
      <c r="H187" s="36">
        <f t="shared" ref="H187:H189" si="164">SUM(D187:G187)</f>
        <v>0</v>
      </c>
      <c r="I187" s="17"/>
      <c r="J187" s="17"/>
      <c r="K187" s="17"/>
      <c r="L187" s="17"/>
      <c r="M187" s="36">
        <f t="shared" ref="M187:M189" si="165">SUM(I187:L187)</f>
        <v>0</v>
      </c>
      <c r="N187" s="17"/>
      <c r="O187" s="17"/>
      <c r="P187" s="17"/>
      <c r="Q187" s="17"/>
      <c r="R187" s="36">
        <f t="shared" ref="R187:R189" si="166">SUM(N187:Q187)</f>
        <v>0</v>
      </c>
      <c r="S187" s="17"/>
      <c r="T187" s="17"/>
      <c r="U187" s="17"/>
      <c r="V187" s="17"/>
      <c r="W187" s="36">
        <f t="shared" ref="W187:W189" si="167">SUM(S187:V187)</f>
        <v>0</v>
      </c>
      <c r="X187" s="4"/>
      <c r="Y187" s="4"/>
      <c r="Z187" s="4"/>
    </row>
    <row r="188" ht="12.75" customHeight="1">
      <c r="A188" s="12">
        <v>148.0</v>
      </c>
      <c r="B188" s="13" t="s">
        <v>239</v>
      </c>
      <c r="C188" s="14">
        <f t="shared" si="163"/>
        <v>0</v>
      </c>
      <c r="D188" s="14"/>
      <c r="E188" s="14"/>
      <c r="F188" s="14"/>
      <c r="G188" s="14"/>
      <c r="H188" s="14">
        <f t="shared" si="164"/>
        <v>0</v>
      </c>
      <c r="I188" s="14"/>
      <c r="J188" s="14"/>
      <c r="K188" s="14"/>
      <c r="L188" s="14"/>
      <c r="M188" s="14">
        <f t="shared" si="165"/>
        <v>0</v>
      </c>
      <c r="N188" s="14"/>
      <c r="O188" s="14"/>
      <c r="P188" s="14"/>
      <c r="Q188" s="14"/>
      <c r="R188" s="14">
        <f t="shared" si="166"/>
        <v>0</v>
      </c>
      <c r="S188" s="14"/>
      <c r="T188" s="14"/>
      <c r="U188" s="14"/>
      <c r="V188" s="14"/>
      <c r="W188" s="14">
        <f t="shared" si="167"/>
        <v>0</v>
      </c>
      <c r="X188" s="4"/>
      <c r="Y188" s="4"/>
      <c r="Z188" s="4"/>
    </row>
    <row r="189" ht="12.75" customHeight="1">
      <c r="A189" s="12">
        <v>149.0</v>
      </c>
      <c r="B189" s="13" t="s">
        <v>240</v>
      </c>
      <c r="C189" s="14">
        <f t="shared" si="163"/>
        <v>0</v>
      </c>
      <c r="D189" s="14"/>
      <c r="E189" s="14"/>
      <c r="F189" s="14"/>
      <c r="G189" s="14"/>
      <c r="H189" s="14">
        <f t="shared" si="164"/>
        <v>0</v>
      </c>
      <c r="I189" s="14"/>
      <c r="J189" s="14"/>
      <c r="K189" s="14"/>
      <c r="L189" s="14"/>
      <c r="M189" s="14">
        <f t="shared" si="165"/>
        <v>0</v>
      </c>
      <c r="N189" s="14"/>
      <c r="O189" s="14"/>
      <c r="P189" s="14"/>
      <c r="Q189" s="14"/>
      <c r="R189" s="14">
        <f t="shared" si="166"/>
        <v>0</v>
      </c>
      <c r="S189" s="14"/>
      <c r="T189" s="14"/>
      <c r="U189" s="14"/>
      <c r="V189" s="14"/>
      <c r="W189" s="14">
        <f t="shared" si="167"/>
        <v>0</v>
      </c>
      <c r="X189" s="4"/>
      <c r="Y189" s="4"/>
      <c r="Z189" s="4"/>
    </row>
    <row r="190" ht="12.75" customHeight="1">
      <c r="A190" s="9" t="s">
        <v>241</v>
      </c>
      <c r="B190" s="10" t="s">
        <v>242</v>
      </c>
      <c r="C190" s="11" t="str">
        <f t="shared" ref="C190:W190" si="168">C191+C196+C202+C208+C216+C221+C225+C232+C234+C242+C245+C249+C253+C254</f>
        <v>#REF!</v>
      </c>
      <c r="D190" s="11">
        <f t="shared" si="168"/>
        <v>10.82</v>
      </c>
      <c r="E190" s="11">
        <f t="shared" si="168"/>
        <v>10.33</v>
      </c>
      <c r="F190" s="11">
        <f t="shared" si="168"/>
        <v>11.86</v>
      </c>
      <c r="G190" s="11">
        <f t="shared" si="168"/>
        <v>9.66</v>
      </c>
      <c r="H190" s="11" t="str">
        <f t="shared" si="168"/>
        <v>#REF!</v>
      </c>
      <c r="I190" s="11">
        <f t="shared" si="168"/>
        <v>0.09</v>
      </c>
      <c r="J190" s="11">
        <f t="shared" si="168"/>
        <v>0.171</v>
      </c>
      <c r="K190" s="11">
        <f t="shared" si="168"/>
        <v>0.24</v>
      </c>
      <c r="L190" s="11">
        <f t="shared" si="168"/>
        <v>0.09</v>
      </c>
      <c r="M190" s="11">
        <f t="shared" si="168"/>
        <v>0.591</v>
      </c>
      <c r="N190" s="11">
        <f t="shared" si="168"/>
        <v>0.09</v>
      </c>
      <c r="O190" s="11">
        <f t="shared" si="168"/>
        <v>0.19</v>
      </c>
      <c r="P190" s="11">
        <f t="shared" si="168"/>
        <v>0.24</v>
      </c>
      <c r="Q190" s="11">
        <f t="shared" si="168"/>
        <v>0.09</v>
      </c>
      <c r="R190" s="11">
        <f t="shared" si="168"/>
        <v>0.61</v>
      </c>
      <c r="S190" s="11">
        <f t="shared" si="168"/>
        <v>0.09</v>
      </c>
      <c r="T190" s="11">
        <f t="shared" si="168"/>
        <v>0.117</v>
      </c>
      <c r="U190" s="11">
        <f t="shared" si="168"/>
        <v>0.24</v>
      </c>
      <c r="V190" s="11">
        <f t="shared" si="168"/>
        <v>0.09</v>
      </c>
      <c r="W190" s="11">
        <f t="shared" si="168"/>
        <v>0.537</v>
      </c>
      <c r="X190" s="20"/>
      <c r="Y190" s="20"/>
      <c r="Z190" s="20"/>
    </row>
    <row r="191" ht="12.75" customHeight="1">
      <c r="A191" s="12" t="s">
        <v>243</v>
      </c>
      <c r="B191" s="13" t="s">
        <v>205</v>
      </c>
      <c r="C191" s="14">
        <f t="shared" ref="C191:W191" si="169">SUM(C192:C195)</f>
        <v>0</v>
      </c>
      <c r="D191" s="14">
        <f t="shared" si="169"/>
        <v>0</v>
      </c>
      <c r="E191" s="14">
        <f t="shared" si="169"/>
        <v>0</v>
      </c>
      <c r="F191" s="14">
        <f t="shared" si="169"/>
        <v>0</v>
      </c>
      <c r="G191" s="14">
        <f t="shared" si="169"/>
        <v>0</v>
      </c>
      <c r="H191" s="14">
        <f t="shared" si="169"/>
        <v>0</v>
      </c>
      <c r="I191" s="14">
        <f t="shared" si="169"/>
        <v>0</v>
      </c>
      <c r="J191" s="14">
        <f t="shared" si="169"/>
        <v>0</v>
      </c>
      <c r="K191" s="14">
        <f t="shared" si="169"/>
        <v>0</v>
      </c>
      <c r="L191" s="14">
        <f t="shared" si="169"/>
        <v>0</v>
      </c>
      <c r="M191" s="14">
        <f t="shared" si="169"/>
        <v>0</v>
      </c>
      <c r="N191" s="14">
        <f t="shared" si="169"/>
        <v>0</v>
      </c>
      <c r="O191" s="14">
        <f t="shared" si="169"/>
        <v>0</v>
      </c>
      <c r="P191" s="14">
        <f t="shared" si="169"/>
        <v>0</v>
      </c>
      <c r="Q191" s="14">
        <f t="shared" si="169"/>
        <v>0</v>
      </c>
      <c r="R191" s="14">
        <f t="shared" si="169"/>
        <v>0</v>
      </c>
      <c r="S191" s="14">
        <f t="shared" si="169"/>
        <v>0</v>
      </c>
      <c r="T191" s="14">
        <f t="shared" si="169"/>
        <v>0</v>
      </c>
      <c r="U191" s="14">
        <f t="shared" si="169"/>
        <v>0</v>
      </c>
      <c r="V191" s="14">
        <f t="shared" si="169"/>
        <v>0</v>
      </c>
      <c r="W191" s="14">
        <f t="shared" si="169"/>
        <v>0</v>
      </c>
      <c r="X191" s="4"/>
      <c r="Y191" s="4"/>
      <c r="Z191" s="4"/>
    </row>
    <row r="192" ht="12.75" customHeight="1">
      <c r="A192" s="18">
        <v>150.0</v>
      </c>
      <c r="B192" s="16" t="s">
        <v>244</v>
      </c>
      <c r="C192" s="35">
        <f t="shared" ref="C192:C195" si="170">H192+M192+R192+W192</f>
        <v>0</v>
      </c>
      <c r="D192" s="17"/>
      <c r="E192" s="17"/>
      <c r="F192" s="17"/>
      <c r="G192" s="17"/>
      <c r="H192" s="36">
        <f t="shared" ref="H192:H195" si="171">SUM(D192:G192)</f>
        <v>0</v>
      </c>
      <c r="I192" s="19"/>
      <c r="J192" s="17"/>
      <c r="K192" s="17"/>
      <c r="L192" s="17"/>
      <c r="M192" s="36">
        <f t="shared" ref="M192:M195" si="172">SUM(I192:L192)</f>
        <v>0</v>
      </c>
      <c r="N192" s="17"/>
      <c r="O192" s="17"/>
      <c r="P192" s="17"/>
      <c r="Q192" s="17"/>
      <c r="R192" s="36">
        <f t="shared" ref="R192:R195" si="173">SUM(N192:Q192)</f>
        <v>0</v>
      </c>
      <c r="S192" s="17"/>
      <c r="T192" s="17"/>
      <c r="U192" s="17"/>
      <c r="V192" s="17"/>
      <c r="W192" s="36">
        <f t="shared" ref="W192:W195" si="174">SUM(S192:V192)</f>
        <v>0</v>
      </c>
      <c r="X192" s="4"/>
      <c r="Y192" s="4"/>
      <c r="Z192" s="4"/>
    </row>
    <row r="193" ht="12.75" customHeight="1">
      <c r="A193" s="18">
        <v>151.0</v>
      </c>
      <c r="B193" s="16" t="s">
        <v>245</v>
      </c>
      <c r="C193" s="35">
        <f t="shared" si="170"/>
        <v>0</v>
      </c>
      <c r="D193" s="17"/>
      <c r="E193" s="17"/>
      <c r="F193" s="17"/>
      <c r="G193" s="17"/>
      <c r="H193" s="36">
        <f t="shared" si="171"/>
        <v>0</v>
      </c>
      <c r="I193" s="17"/>
      <c r="J193" s="17"/>
      <c r="K193" s="17"/>
      <c r="L193" s="17"/>
      <c r="M193" s="36">
        <f t="shared" si="172"/>
        <v>0</v>
      </c>
      <c r="N193" s="17"/>
      <c r="O193" s="17"/>
      <c r="P193" s="17"/>
      <c r="Q193" s="17"/>
      <c r="R193" s="36">
        <f t="shared" si="173"/>
        <v>0</v>
      </c>
      <c r="S193" s="17"/>
      <c r="T193" s="17"/>
      <c r="U193" s="17"/>
      <c r="V193" s="17"/>
      <c r="W193" s="36">
        <f t="shared" si="174"/>
        <v>0</v>
      </c>
      <c r="X193" s="4"/>
      <c r="Y193" s="4"/>
      <c r="Z193" s="4"/>
    </row>
    <row r="194" ht="12.75" customHeight="1">
      <c r="A194" s="18">
        <v>152.0</v>
      </c>
      <c r="B194" s="16" t="s">
        <v>246</v>
      </c>
      <c r="C194" s="35">
        <f t="shared" si="170"/>
        <v>0</v>
      </c>
      <c r="D194" s="17"/>
      <c r="E194" s="17"/>
      <c r="F194" s="17"/>
      <c r="G194" s="17"/>
      <c r="H194" s="36">
        <f t="shared" si="171"/>
        <v>0</v>
      </c>
      <c r="I194" s="17"/>
      <c r="J194" s="17"/>
      <c r="K194" s="17"/>
      <c r="L194" s="17"/>
      <c r="M194" s="36">
        <f t="shared" si="172"/>
        <v>0</v>
      </c>
      <c r="N194" s="17"/>
      <c r="O194" s="17"/>
      <c r="P194" s="17"/>
      <c r="Q194" s="17"/>
      <c r="R194" s="36">
        <f t="shared" si="173"/>
        <v>0</v>
      </c>
      <c r="S194" s="17"/>
      <c r="T194" s="17"/>
      <c r="U194" s="17"/>
      <c r="V194" s="17"/>
      <c r="W194" s="36">
        <f t="shared" si="174"/>
        <v>0</v>
      </c>
      <c r="X194" s="4"/>
      <c r="Y194" s="4"/>
      <c r="Z194" s="4"/>
    </row>
    <row r="195" ht="12.75" customHeight="1">
      <c r="A195" s="18">
        <v>153.0</v>
      </c>
      <c r="B195" s="16" t="s">
        <v>247</v>
      </c>
      <c r="C195" s="35">
        <f t="shared" si="170"/>
        <v>0</v>
      </c>
      <c r="D195" s="17"/>
      <c r="E195" s="17"/>
      <c r="F195" s="17"/>
      <c r="G195" s="17"/>
      <c r="H195" s="36">
        <f t="shared" si="171"/>
        <v>0</v>
      </c>
      <c r="I195" s="17"/>
      <c r="J195" s="17"/>
      <c r="K195" s="17"/>
      <c r="L195" s="17"/>
      <c r="M195" s="36">
        <f t="shared" si="172"/>
        <v>0</v>
      </c>
      <c r="N195" s="17"/>
      <c r="O195" s="17"/>
      <c r="P195" s="17"/>
      <c r="Q195" s="17"/>
      <c r="R195" s="36">
        <f t="shared" si="173"/>
        <v>0</v>
      </c>
      <c r="S195" s="17"/>
      <c r="T195" s="17"/>
      <c r="U195" s="17"/>
      <c r="V195" s="17"/>
      <c r="W195" s="36">
        <f t="shared" si="174"/>
        <v>0</v>
      </c>
      <c r="X195" s="4"/>
      <c r="Y195" s="4"/>
      <c r="Z195" s="4"/>
    </row>
    <row r="196" ht="12.75" customHeight="1">
      <c r="A196" s="12" t="s">
        <v>248</v>
      </c>
      <c r="B196" s="13" t="s">
        <v>249</v>
      </c>
      <c r="C196" s="14">
        <f t="shared" ref="C196:W196" si="175">SUM(C197:C201)</f>
        <v>1.2</v>
      </c>
      <c r="D196" s="14">
        <f t="shared" si="175"/>
        <v>0.3</v>
      </c>
      <c r="E196" s="14">
        <f t="shared" si="175"/>
        <v>0.3</v>
      </c>
      <c r="F196" s="14">
        <f t="shared" si="175"/>
        <v>0.3</v>
      </c>
      <c r="G196" s="14">
        <f t="shared" si="175"/>
        <v>0.3</v>
      </c>
      <c r="H196" s="14">
        <f t="shared" si="175"/>
        <v>1.2</v>
      </c>
      <c r="I196" s="14">
        <f t="shared" si="175"/>
        <v>0</v>
      </c>
      <c r="J196" s="14">
        <f t="shared" si="175"/>
        <v>0</v>
      </c>
      <c r="K196" s="14">
        <f t="shared" si="175"/>
        <v>0</v>
      </c>
      <c r="L196" s="14">
        <f t="shared" si="175"/>
        <v>0</v>
      </c>
      <c r="M196" s="14">
        <f t="shared" si="175"/>
        <v>0</v>
      </c>
      <c r="N196" s="14">
        <f t="shared" si="175"/>
        <v>0</v>
      </c>
      <c r="O196" s="14">
        <f t="shared" si="175"/>
        <v>0</v>
      </c>
      <c r="P196" s="14">
        <f t="shared" si="175"/>
        <v>0</v>
      </c>
      <c r="Q196" s="14">
        <f t="shared" si="175"/>
        <v>0</v>
      </c>
      <c r="R196" s="14">
        <f t="shared" si="175"/>
        <v>0</v>
      </c>
      <c r="S196" s="14">
        <f t="shared" si="175"/>
        <v>0</v>
      </c>
      <c r="T196" s="14">
        <f t="shared" si="175"/>
        <v>0</v>
      </c>
      <c r="U196" s="14">
        <f t="shared" si="175"/>
        <v>0</v>
      </c>
      <c r="V196" s="14">
        <f t="shared" si="175"/>
        <v>0</v>
      </c>
      <c r="W196" s="14">
        <f t="shared" si="175"/>
        <v>0</v>
      </c>
      <c r="X196" s="4"/>
      <c r="Y196" s="4"/>
      <c r="Z196" s="4"/>
    </row>
    <row r="197" ht="12.75" customHeight="1">
      <c r="A197" s="18">
        <v>154.0</v>
      </c>
      <c r="B197" s="16" t="s">
        <v>250</v>
      </c>
      <c r="C197" s="35">
        <f t="shared" ref="C197:C201" si="176">H197+M197+R197+W197</f>
        <v>0</v>
      </c>
      <c r="D197" s="17"/>
      <c r="E197" s="17"/>
      <c r="F197" s="17"/>
      <c r="G197" s="17"/>
      <c r="H197" s="36">
        <f t="shared" ref="H197:H201" si="177">SUM(D197:G197)</f>
        <v>0</v>
      </c>
      <c r="I197" s="17"/>
      <c r="J197" s="17"/>
      <c r="K197" s="17"/>
      <c r="L197" s="17"/>
      <c r="M197" s="36">
        <f t="shared" ref="M197:M201" si="178">SUM(I197:L197)</f>
        <v>0</v>
      </c>
      <c r="N197" s="17"/>
      <c r="O197" s="17"/>
      <c r="P197" s="17"/>
      <c r="Q197" s="17"/>
      <c r="R197" s="36">
        <f t="shared" ref="R197:R201" si="179">SUM(N197:Q197)</f>
        <v>0</v>
      </c>
      <c r="S197" s="17"/>
      <c r="T197" s="17"/>
      <c r="U197" s="17"/>
      <c r="V197" s="17"/>
      <c r="W197" s="36">
        <f t="shared" ref="W197:W201" si="180">SUM(S197:V197)</f>
        <v>0</v>
      </c>
      <c r="X197" s="4"/>
      <c r="Y197" s="4"/>
      <c r="Z197" s="4"/>
    </row>
    <row r="198" ht="12.75" customHeight="1">
      <c r="A198" s="18">
        <v>155.0</v>
      </c>
      <c r="B198" s="16" t="s">
        <v>251</v>
      </c>
      <c r="C198" s="35">
        <f t="shared" si="176"/>
        <v>0</v>
      </c>
      <c r="D198" s="17"/>
      <c r="E198" s="17"/>
      <c r="F198" s="17"/>
      <c r="G198" s="17"/>
      <c r="H198" s="36">
        <f t="shared" si="177"/>
        <v>0</v>
      </c>
      <c r="I198" s="17"/>
      <c r="J198" s="17"/>
      <c r="K198" s="17"/>
      <c r="L198" s="17"/>
      <c r="M198" s="36">
        <f t="shared" si="178"/>
        <v>0</v>
      </c>
      <c r="N198" s="17"/>
      <c r="O198" s="17"/>
      <c r="P198" s="17"/>
      <c r="Q198" s="17"/>
      <c r="R198" s="36">
        <f t="shared" si="179"/>
        <v>0</v>
      </c>
      <c r="S198" s="17"/>
      <c r="T198" s="17"/>
      <c r="U198" s="17"/>
      <c r="V198" s="17"/>
      <c r="W198" s="36">
        <f t="shared" si="180"/>
        <v>0</v>
      </c>
      <c r="X198" s="4"/>
      <c r="Y198" s="4"/>
      <c r="Z198" s="4"/>
    </row>
    <row r="199" ht="22.5" customHeight="1">
      <c r="A199" s="18">
        <v>156.0</v>
      </c>
      <c r="B199" s="16" t="s">
        <v>252</v>
      </c>
      <c r="C199" s="35">
        <f t="shared" si="176"/>
        <v>0.3</v>
      </c>
      <c r="D199" s="19">
        <v>0.08</v>
      </c>
      <c r="E199" s="19">
        <v>0.07</v>
      </c>
      <c r="F199" s="19">
        <v>0.08</v>
      </c>
      <c r="G199" s="19">
        <v>0.07</v>
      </c>
      <c r="H199" s="36">
        <f t="shared" si="177"/>
        <v>0.3</v>
      </c>
      <c r="I199" s="17"/>
      <c r="J199" s="17"/>
      <c r="K199" s="17"/>
      <c r="L199" s="17"/>
      <c r="M199" s="36">
        <f t="shared" si="178"/>
        <v>0</v>
      </c>
      <c r="N199" s="17"/>
      <c r="O199" s="17"/>
      <c r="P199" s="17"/>
      <c r="Q199" s="17"/>
      <c r="R199" s="36">
        <f t="shared" si="179"/>
        <v>0</v>
      </c>
      <c r="S199" s="17"/>
      <c r="T199" s="17"/>
      <c r="U199" s="17"/>
      <c r="V199" s="17"/>
      <c r="W199" s="36">
        <f t="shared" si="180"/>
        <v>0</v>
      </c>
      <c r="X199" s="4"/>
      <c r="Y199" s="4"/>
      <c r="Z199" s="4"/>
    </row>
    <row r="200" ht="12.75" customHeight="1">
      <c r="A200" s="18">
        <v>157.0</v>
      </c>
      <c r="B200" s="16" t="s">
        <v>253</v>
      </c>
      <c r="C200" s="35">
        <f t="shared" si="176"/>
        <v>0</v>
      </c>
      <c r="D200" s="17"/>
      <c r="E200" s="17"/>
      <c r="F200" s="17"/>
      <c r="G200" s="17"/>
      <c r="H200" s="36">
        <f t="shared" si="177"/>
        <v>0</v>
      </c>
      <c r="I200" s="17"/>
      <c r="J200" s="17"/>
      <c r="K200" s="17"/>
      <c r="L200" s="17"/>
      <c r="M200" s="36">
        <f t="shared" si="178"/>
        <v>0</v>
      </c>
      <c r="N200" s="17"/>
      <c r="O200" s="17"/>
      <c r="P200" s="17"/>
      <c r="Q200" s="17"/>
      <c r="R200" s="36">
        <f t="shared" si="179"/>
        <v>0</v>
      </c>
      <c r="S200" s="17"/>
      <c r="T200" s="17"/>
      <c r="U200" s="17"/>
      <c r="V200" s="17"/>
      <c r="W200" s="36">
        <f t="shared" si="180"/>
        <v>0</v>
      </c>
      <c r="X200" s="4"/>
      <c r="Y200" s="4"/>
      <c r="Z200" s="4"/>
    </row>
    <row r="201" ht="12.75" customHeight="1">
      <c r="A201" s="18">
        <v>158.0</v>
      </c>
      <c r="B201" s="16" t="s">
        <v>254</v>
      </c>
      <c r="C201" s="35">
        <f t="shared" si="176"/>
        <v>0.9</v>
      </c>
      <c r="D201" s="19">
        <v>0.22</v>
      </c>
      <c r="E201" s="19">
        <v>0.23</v>
      </c>
      <c r="F201" s="19">
        <v>0.22</v>
      </c>
      <c r="G201" s="19">
        <v>0.23</v>
      </c>
      <c r="H201" s="36">
        <f t="shared" si="177"/>
        <v>0.9</v>
      </c>
      <c r="I201" s="17"/>
      <c r="J201" s="17"/>
      <c r="K201" s="17"/>
      <c r="L201" s="17"/>
      <c r="M201" s="36">
        <f t="shared" si="178"/>
        <v>0</v>
      </c>
      <c r="N201" s="17"/>
      <c r="O201" s="17"/>
      <c r="P201" s="17"/>
      <c r="Q201" s="17"/>
      <c r="R201" s="36">
        <f t="shared" si="179"/>
        <v>0</v>
      </c>
      <c r="S201" s="17"/>
      <c r="T201" s="17"/>
      <c r="U201" s="17"/>
      <c r="V201" s="17"/>
      <c r="W201" s="36">
        <f t="shared" si="180"/>
        <v>0</v>
      </c>
      <c r="X201" s="4"/>
      <c r="Y201" s="4"/>
      <c r="Z201" s="4"/>
    </row>
    <row r="202" ht="12.75" customHeight="1">
      <c r="A202" s="12" t="s">
        <v>255</v>
      </c>
      <c r="B202" s="13" t="s">
        <v>210</v>
      </c>
      <c r="C202" s="14" t="str">
        <f t="shared" ref="C202:W202" si="181">SUM(C203:C207)</f>
        <v>#REF!</v>
      </c>
      <c r="D202" s="14">
        <f t="shared" si="181"/>
        <v>9.18</v>
      </c>
      <c r="E202" s="14">
        <f t="shared" si="181"/>
        <v>9.83</v>
      </c>
      <c r="F202" s="14">
        <f t="shared" si="181"/>
        <v>10.38</v>
      </c>
      <c r="G202" s="14">
        <f t="shared" si="181"/>
        <v>9.18</v>
      </c>
      <c r="H202" s="14" t="str">
        <f t="shared" si="181"/>
        <v>#REF!</v>
      </c>
      <c r="I202" s="14">
        <f t="shared" si="181"/>
        <v>0.09</v>
      </c>
      <c r="J202" s="14">
        <f t="shared" si="181"/>
        <v>0.09</v>
      </c>
      <c r="K202" s="14">
        <f t="shared" si="181"/>
        <v>0.24</v>
      </c>
      <c r="L202" s="14">
        <f t="shared" si="181"/>
        <v>0.09</v>
      </c>
      <c r="M202" s="14">
        <f t="shared" si="181"/>
        <v>0.51</v>
      </c>
      <c r="N202" s="14">
        <f t="shared" si="181"/>
        <v>0.09</v>
      </c>
      <c r="O202" s="14">
        <f t="shared" si="181"/>
        <v>0.09</v>
      </c>
      <c r="P202" s="14">
        <f t="shared" si="181"/>
        <v>0.24</v>
      </c>
      <c r="Q202" s="14">
        <f t="shared" si="181"/>
        <v>0.09</v>
      </c>
      <c r="R202" s="14">
        <f t="shared" si="181"/>
        <v>0.51</v>
      </c>
      <c r="S202" s="14">
        <f t="shared" si="181"/>
        <v>0.09</v>
      </c>
      <c r="T202" s="14">
        <f t="shared" si="181"/>
        <v>0.09</v>
      </c>
      <c r="U202" s="14">
        <f t="shared" si="181"/>
        <v>0.24</v>
      </c>
      <c r="V202" s="14">
        <f t="shared" si="181"/>
        <v>0.09</v>
      </c>
      <c r="W202" s="14">
        <f t="shared" si="181"/>
        <v>0.51</v>
      </c>
      <c r="X202" s="4"/>
      <c r="Y202" s="4"/>
      <c r="Z202" s="4"/>
    </row>
    <row r="203" ht="12.75" customHeight="1">
      <c r="A203" s="18">
        <v>159.0</v>
      </c>
      <c r="B203" s="16" t="s">
        <v>211</v>
      </c>
      <c r="C203" s="35" t="str">
        <f t="shared" ref="C203:C207" si="182">H203+M203+R203+W203</f>
        <v>#REF!</v>
      </c>
      <c r="D203" s="19">
        <v>9.18</v>
      </c>
      <c r="E203" s="19">
        <v>9.18</v>
      </c>
      <c r="F203" s="19">
        <v>10.38</v>
      </c>
      <c r="G203" s="19">
        <v>9.18</v>
      </c>
      <c r="H203" s="36" t="str">
        <f>SUM(#REF!)</f>
        <v>#REF!</v>
      </c>
      <c r="I203" s="19">
        <v>0.09</v>
      </c>
      <c r="J203" s="19">
        <v>0.09</v>
      </c>
      <c r="K203" s="19">
        <v>0.24</v>
      </c>
      <c r="L203" s="19">
        <v>0.09</v>
      </c>
      <c r="M203" s="36">
        <f t="shared" ref="M203:M207" si="183">SUM(I203:L203)</f>
        <v>0.51</v>
      </c>
      <c r="N203" s="19">
        <v>0.09</v>
      </c>
      <c r="O203" s="19">
        <v>0.09</v>
      </c>
      <c r="P203" s="19">
        <v>0.24</v>
      </c>
      <c r="Q203" s="19">
        <v>0.09</v>
      </c>
      <c r="R203" s="36">
        <f t="shared" ref="R203:R207" si="184">SUM(N203:Q203)</f>
        <v>0.51</v>
      </c>
      <c r="S203" s="19">
        <v>0.09</v>
      </c>
      <c r="T203" s="19">
        <v>0.09</v>
      </c>
      <c r="U203" s="19">
        <v>0.24</v>
      </c>
      <c r="V203" s="19">
        <v>0.09</v>
      </c>
      <c r="W203" s="36">
        <f t="shared" ref="W203:W207" si="185">SUM(S203:V203)</f>
        <v>0.51</v>
      </c>
      <c r="X203" s="4"/>
      <c r="Y203" s="4"/>
      <c r="Z203" s="4"/>
    </row>
    <row r="204" ht="12.75" customHeight="1">
      <c r="A204" s="18">
        <v>160.0</v>
      </c>
      <c r="B204" s="16" t="s">
        <v>256</v>
      </c>
      <c r="C204" s="35">
        <f t="shared" si="182"/>
        <v>0</v>
      </c>
      <c r="D204" s="17"/>
      <c r="E204" s="17"/>
      <c r="F204" s="17"/>
      <c r="G204" s="17"/>
      <c r="H204" s="36">
        <f t="shared" ref="H204:H207" si="186">SUM(D204:G204)</f>
        <v>0</v>
      </c>
      <c r="I204" s="17"/>
      <c r="J204" s="17"/>
      <c r="K204" s="17"/>
      <c r="L204" s="17"/>
      <c r="M204" s="36">
        <f t="shared" si="183"/>
        <v>0</v>
      </c>
      <c r="N204" s="17"/>
      <c r="O204" s="17"/>
      <c r="P204" s="17"/>
      <c r="Q204" s="17"/>
      <c r="R204" s="36">
        <f t="shared" si="184"/>
        <v>0</v>
      </c>
      <c r="S204" s="17"/>
      <c r="T204" s="17"/>
      <c r="U204" s="17"/>
      <c r="V204" s="17"/>
      <c r="W204" s="36">
        <f t="shared" si="185"/>
        <v>0</v>
      </c>
      <c r="X204" s="4"/>
      <c r="Y204" s="4"/>
      <c r="Z204" s="4"/>
    </row>
    <row r="205" ht="12.75" customHeight="1">
      <c r="A205" s="18">
        <v>161.0</v>
      </c>
      <c r="B205" s="16" t="s">
        <v>213</v>
      </c>
      <c r="C205" s="35">
        <f t="shared" si="182"/>
        <v>0.65</v>
      </c>
      <c r="D205" s="17"/>
      <c r="E205" s="19">
        <v>0.65</v>
      </c>
      <c r="F205" s="17"/>
      <c r="G205" s="17"/>
      <c r="H205" s="36">
        <f t="shared" si="186"/>
        <v>0.65</v>
      </c>
      <c r="I205" s="17"/>
      <c r="J205" s="17"/>
      <c r="K205" s="17"/>
      <c r="L205" s="17"/>
      <c r="M205" s="36">
        <f t="shared" si="183"/>
        <v>0</v>
      </c>
      <c r="N205" s="17"/>
      <c r="O205" s="17"/>
      <c r="P205" s="17"/>
      <c r="Q205" s="17"/>
      <c r="R205" s="36">
        <f t="shared" si="184"/>
        <v>0</v>
      </c>
      <c r="S205" s="17"/>
      <c r="T205" s="17"/>
      <c r="U205" s="17"/>
      <c r="V205" s="17"/>
      <c r="W205" s="36">
        <f t="shared" si="185"/>
        <v>0</v>
      </c>
      <c r="X205" s="4"/>
      <c r="Y205" s="4"/>
      <c r="Z205" s="4"/>
    </row>
    <row r="206" ht="12.75" customHeight="1">
      <c r="A206" s="18">
        <v>162.0</v>
      </c>
      <c r="B206" s="16" t="s">
        <v>214</v>
      </c>
      <c r="C206" s="35">
        <f t="shared" si="182"/>
        <v>0</v>
      </c>
      <c r="D206" s="17"/>
      <c r="E206" s="17"/>
      <c r="F206" s="17"/>
      <c r="G206" s="17"/>
      <c r="H206" s="36">
        <f t="shared" si="186"/>
        <v>0</v>
      </c>
      <c r="I206" s="17"/>
      <c r="J206" s="17"/>
      <c r="K206" s="17"/>
      <c r="L206" s="17"/>
      <c r="M206" s="36">
        <f t="shared" si="183"/>
        <v>0</v>
      </c>
      <c r="N206" s="17"/>
      <c r="O206" s="17"/>
      <c r="P206" s="17"/>
      <c r="Q206" s="17"/>
      <c r="R206" s="36">
        <f t="shared" si="184"/>
        <v>0</v>
      </c>
      <c r="S206" s="17"/>
      <c r="T206" s="17"/>
      <c r="U206" s="17"/>
      <c r="V206" s="17"/>
      <c r="W206" s="36">
        <f t="shared" si="185"/>
        <v>0</v>
      </c>
      <c r="X206" s="4"/>
      <c r="Y206" s="4"/>
      <c r="Z206" s="4"/>
    </row>
    <row r="207" ht="12.75" customHeight="1">
      <c r="A207" s="18">
        <v>163.0</v>
      </c>
      <c r="B207" s="16" t="s">
        <v>257</v>
      </c>
      <c r="C207" s="35">
        <f t="shared" si="182"/>
        <v>0</v>
      </c>
      <c r="D207" s="17"/>
      <c r="E207" s="17"/>
      <c r="F207" s="17"/>
      <c r="G207" s="17"/>
      <c r="H207" s="36">
        <f t="shared" si="186"/>
        <v>0</v>
      </c>
      <c r="I207" s="17"/>
      <c r="J207" s="17"/>
      <c r="K207" s="17"/>
      <c r="L207" s="17"/>
      <c r="M207" s="36">
        <f t="shared" si="183"/>
        <v>0</v>
      </c>
      <c r="N207" s="17"/>
      <c r="O207" s="17"/>
      <c r="P207" s="17"/>
      <c r="Q207" s="17"/>
      <c r="R207" s="36">
        <f t="shared" si="184"/>
        <v>0</v>
      </c>
      <c r="S207" s="17"/>
      <c r="T207" s="17"/>
      <c r="U207" s="17"/>
      <c r="V207" s="17"/>
      <c r="W207" s="36">
        <f t="shared" si="185"/>
        <v>0</v>
      </c>
      <c r="X207" s="4"/>
      <c r="Y207" s="4"/>
      <c r="Z207" s="4"/>
    </row>
    <row r="208" ht="12.75" customHeight="1">
      <c r="A208" s="12" t="s">
        <v>258</v>
      </c>
      <c r="B208" s="13" t="s">
        <v>219</v>
      </c>
      <c r="C208" s="14">
        <f t="shared" ref="C208:W208" si="187">SUM(C209:C215)</f>
        <v>1</v>
      </c>
      <c r="D208" s="14">
        <f t="shared" si="187"/>
        <v>0</v>
      </c>
      <c r="E208" s="14">
        <f t="shared" si="187"/>
        <v>0</v>
      </c>
      <c r="F208" s="14">
        <f t="shared" si="187"/>
        <v>1</v>
      </c>
      <c r="G208" s="14">
        <f t="shared" si="187"/>
        <v>0</v>
      </c>
      <c r="H208" s="14">
        <f t="shared" si="187"/>
        <v>1</v>
      </c>
      <c r="I208" s="14">
        <f t="shared" si="187"/>
        <v>0</v>
      </c>
      <c r="J208" s="14">
        <f t="shared" si="187"/>
        <v>0</v>
      </c>
      <c r="K208" s="14">
        <f t="shared" si="187"/>
        <v>0</v>
      </c>
      <c r="L208" s="14">
        <f t="shared" si="187"/>
        <v>0</v>
      </c>
      <c r="M208" s="14">
        <f t="shared" si="187"/>
        <v>0</v>
      </c>
      <c r="N208" s="14">
        <f t="shared" si="187"/>
        <v>0</v>
      </c>
      <c r="O208" s="14">
        <f t="shared" si="187"/>
        <v>0</v>
      </c>
      <c r="P208" s="14">
        <f t="shared" si="187"/>
        <v>0</v>
      </c>
      <c r="Q208" s="14">
        <f t="shared" si="187"/>
        <v>0</v>
      </c>
      <c r="R208" s="14">
        <f t="shared" si="187"/>
        <v>0</v>
      </c>
      <c r="S208" s="14">
        <f t="shared" si="187"/>
        <v>0</v>
      </c>
      <c r="T208" s="14">
        <f t="shared" si="187"/>
        <v>0</v>
      </c>
      <c r="U208" s="14">
        <f t="shared" si="187"/>
        <v>0</v>
      </c>
      <c r="V208" s="14">
        <f t="shared" si="187"/>
        <v>0</v>
      </c>
      <c r="W208" s="14">
        <f t="shared" si="187"/>
        <v>0</v>
      </c>
      <c r="X208" s="4"/>
      <c r="Y208" s="4"/>
      <c r="Z208" s="4"/>
    </row>
    <row r="209" ht="12.75" customHeight="1">
      <c r="A209" s="18">
        <v>164.0</v>
      </c>
      <c r="B209" s="16" t="s">
        <v>259</v>
      </c>
      <c r="C209" s="35">
        <f t="shared" ref="C209:C215" si="188">H209+M209+R209+W209</f>
        <v>1</v>
      </c>
      <c r="D209" s="17"/>
      <c r="E209" s="17"/>
      <c r="F209" s="19">
        <v>1.0</v>
      </c>
      <c r="G209" s="17"/>
      <c r="H209" s="36">
        <f t="shared" ref="H209:H215" si="189">SUM(D209:G209)</f>
        <v>1</v>
      </c>
      <c r="I209" s="17"/>
      <c r="J209" s="17"/>
      <c r="K209" s="17"/>
      <c r="L209" s="17"/>
      <c r="M209" s="36">
        <f t="shared" ref="M209:M215" si="190">SUM(I209:L209)</f>
        <v>0</v>
      </c>
      <c r="N209" s="17"/>
      <c r="O209" s="17"/>
      <c r="P209" s="17"/>
      <c r="Q209" s="17"/>
      <c r="R209" s="36">
        <f t="shared" ref="R209:R215" si="191">SUM(N209:Q209)</f>
        <v>0</v>
      </c>
      <c r="S209" s="17"/>
      <c r="T209" s="17"/>
      <c r="U209" s="17"/>
      <c r="V209" s="17"/>
      <c r="W209" s="36">
        <f t="shared" ref="W209:W215" si="192">SUM(S209:V209)</f>
        <v>0</v>
      </c>
      <c r="X209" s="4"/>
      <c r="Y209" s="4"/>
      <c r="Z209" s="4"/>
    </row>
    <row r="210" ht="12.75" customHeight="1">
      <c r="A210" s="18">
        <v>165.0</v>
      </c>
      <c r="B210" s="16" t="s">
        <v>260</v>
      </c>
      <c r="C210" s="35">
        <f t="shared" si="188"/>
        <v>0</v>
      </c>
      <c r="D210" s="17"/>
      <c r="E210" s="17"/>
      <c r="F210" s="17"/>
      <c r="G210" s="17"/>
      <c r="H210" s="36">
        <f t="shared" si="189"/>
        <v>0</v>
      </c>
      <c r="I210" s="17"/>
      <c r="J210" s="17"/>
      <c r="K210" s="17"/>
      <c r="L210" s="17"/>
      <c r="M210" s="36">
        <f t="shared" si="190"/>
        <v>0</v>
      </c>
      <c r="N210" s="17"/>
      <c r="O210" s="17"/>
      <c r="P210" s="17"/>
      <c r="Q210" s="17"/>
      <c r="R210" s="36">
        <f t="shared" si="191"/>
        <v>0</v>
      </c>
      <c r="S210" s="17"/>
      <c r="T210" s="17"/>
      <c r="U210" s="17"/>
      <c r="V210" s="17"/>
      <c r="W210" s="36">
        <f t="shared" si="192"/>
        <v>0</v>
      </c>
      <c r="X210" s="4"/>
      <c r="Y210" s="4"/>
      <c r="Z210" s="4"/>
    </row>
    <row r="211" ht="12.75" customHeight="1">
      <c r="A211" s="18">
        <v>166.0</v>
      </c>
      <c r="B211" s="16" t="s">
        <v>261</v>
      </c>
      <c r="C211" s="35">
        <f t="shared" si="188"/>
        <v>0</v>
      </c>
      <c r="D211" s="17"/>
      <c r="E211" s="17"/>
      <c r="F211" s="17"/>
      <c r="G211" s="17"/>
      <c r="H211" s="36">
        <f t="shared" si="189"/>
        <v>0</v>
      </c>
      <c r="I211" s="17"/>
      <c r="J211" s="17"/>
      <c r="K211" s="17"/>
      <c r="L211" s="17"/>
      <c r="M211" s="36">
        <f t="shared" si="190"/>
        <v>0</v>
      </c>
      <c r="N211" s="17"/>
      <c r="O211" s="17"/>
      <c r="P211" s="17"/>
      <c r="Q211" s="17"/>
      <c r="R211" s="36">
        <f t="shared" si="191"/>
        <v>0</v>
      </c>
      <c r="S211" s="17"/>
      <c r="T211" s="17"/>
      <c r="U211" s="17"/>
      <c r="V211" s="17"/>
      <c r="W211" s="36">
        <f t="shared" si="192"/>
        <v>0</v>
      </c>
      <c r="X211" s="4"/>
      <c r="Y211" s="4"/>
      <c r="Z211" s="4"/>
    </row>
    <row r="212" ht="12.75" customHeight="1">
      <c r="A212" s="18">
        <v>167.0</v>
      </c>
      <c r="B212" s="16" t="s">
        <v>262</v>
      </c>
      <c r="C212" s="35">
        <f t="shared" si="188"/>
        <v>0</v>
      </c>
      <c r="D212" s="17"/>
      <c r="E212" s="17"/>
      <c r="F212" s="17"/>
      <c r="G212" s="17"/>
      <c r="H212" s="36">
        <f t="shared" si="189"/>
        <v>0</v>
      </c>
      <c r="I212" s="17"/>
      <c r="J212" s="17"/>
      <c r="K212" s="17"/>
      <c r="L212" s="17"/>
      <c r="M212" s="36">
        <f t="shared" si="190"/>
        <v>0</v>
      </c>
      <c r="N212" s="17"/>
      <c r="O212" s="17"/>
      <c r="P212" s="17"/>
      <c r="Q212" s="17"/>
      <c r="R212" s="36">
        <f t="shared" si="191"/>
        <v>0</v>
      </c>
      <c r="S212" s="17"/>
      <c r="T212" s="17"/>
      <c r="U212" s="17"/>
      <c r="V212" s="17"/>
      <c r="W212" s="36">
        <f t="shared" si="192"/>
        <v>0</v>
      </c>
      <c r="X212" s="4"/>
      <c r="Y212" s="4"/>
      <c r="Z212" s="4"/>
    </row>
    <row r="213" ht="12.75" customHeight="1">
      <c r="A213" s="18">
        <v>168.0</v>
      </c>
      <c r="B213" s="16" t="s">
        <v>263</v>
      </c>
      <c r="C213" s="35">
        <f t="shared" si="188"/>
        <v>0</v>
      </c>
      <c r="D213" s="17"/>
      <c r="E213" s="17"/>
      <c r="F213" s="17"/>
      <c r="G213" s="17"/>
      <c r="H213" s="36">
        <f t="shared" si="189"/>
        <v>0</v>
      </c>
      <c r="I213" s="17"/>
      <c r="J213" s="17"/>
      <c r="K213" s="17"/>
      <c r="L213" s="17"/>
      <c r="M213" s="36">
        <f t="shared" si="190"/>
        <v>0</v>
      </c>
      <c r="N213" s="17"/>
      <c r="O213" s="17"/>
      <c r="P213" s="17"/>
      <c r="Q213" s="17"/>
      <c r="R213" s="36">
        <f t="shared" si="191"/>
        <v>0</v>
      </c>
      <c r="S213" s="17"/>
      <c r="T213" s="17"/>
      <c r="U213" s="17"/>
      <c r="V213" s="17"/>
      <c r="W213" s="36">
        <f t="shared" si="192"/>
        <v>0</v>
      </c>
      <c r="X213" s="4"/>
      <c r="Y213" s="4"/>
      <c r="Z213" s="4"/>
    </row>
    <row r="214" ht="12.75" customHeight="1">
      <c r="A214" s="18">
        <v>169.0</v>
      </c>
      <c r="B214" s="16" t="s">
        <v>264</v>
      </c>
      <c r="C214" s="35">
        <f t="shared" si="188"/>
        <v>0</v>
      </c>
      <c r="D214" s="17"/>
      <c r="E214" s="17"/>
      <c r="F214" s="17"/>
      <c r="G214" s="17"/>
      <c r="H214" s="36">
        <f t="shared" si="189"/>
        <v>0</v>
      </c>
      <c r="I214" s="17"/>
      <c r="J214" s="17"/>
      <c r="K214" s="17"/>
      <c r="L214" s="17"/>
      <c r="M214" s="36">
        <f t="shared" si="190"/>
        <v>0</v>
      </c>
      <c r="N214" s="17"/>
      <c r="O214" s="17"/>
      <c r="P214" s="17"/>
      <c r="Q214" s="17"/>
      <c r="R214" s="36">
        <f t="shared" si="191"/>
        <v>0</v>
      </c>
      <c r="S214" s="17"/>
      <c r="T214" s="17"/>
      <c r="U214" s="17"/>
      <c r="V214" s="17"/>
      <c r="W214" s="36">
        <f t="shared" si="192"/>
        <v>0</v>
      </c>
      <c r="X214" s="4"/>
      <c r="Y214" s="4"/>
      <c r="Z214" s="4"/>
    </row>
    <row r="215" ht="12.75" customHeight="1">
      <c r="A215" s="18">
        <v>170.0</v>
      </c>
      <c r="B215" s="16" t="s">
        <v>265</v>
      </c>
      <c r="C215" s="35">
        <f t="shared" si="188"/>
        <v>0</v>
      </c>
      <c r="D215" s="17"/>
      <c r="E215" s="17"/>
      <c r="F215" s="17"/>
      <c r="G215" s="17"/>
      <c r="H215" s="36">
        <f t="shared" si="189"/>
        <v>0</v>
      </c>
      <c r="I215" s="17"/>
      <c r="J215" s="17"/>
      <c r="K215" s="17"/>
      <c r="L215" s="17"/>
      <c r="M215" s="36">
        <f t="shared" si="190"/>
        <v>0</v>
      </c>
      <c r="N215" s="17"/>
      <c r="O215" s="17"/>
      <c r="P215" s="17"/>
      <c r="Q215" s="17"/>
      <c r="R215" s="36">
        <f t="shared" si="191"/>
        <v>0</v>
      </c>
      <c r="S215" s="17"/>
      <c r="T215" s="17"/>
      <c r="U215" s="17"/>
      <c r="V215" s="17"/>
      <c r="W215" s="36">
        <f t="shared" si="192"/>
        <v>0</v>
      </c>
      <c r="X215" s="4"/>
      <c r="Y215" s="4"/>
      <c r="Z215" s="4"/>
    </row>
    <row r="216" ht="12.75" customHeight="1">
      <c r="A216" s="12" t="s">
        <v>266</v>
      </c>
      <c r="B216" s="13" t="s">
        <v>267</v>
      </c>
      <c r="C216" s="14">
        <f t="shared" ref="C216:W216" si="193">SUM(C217:C220)</f>
        <v>0</v>
      </c>
      <c r="D216" s="14">
        <f t="shared" si="193"/>
        <v>0</v>
      </c>
      <c r="E216" s="14">
        <f t="shared" si="193"/>
        <v>0</v>
      </c>
      <c r="F216" s="14">
        <f t="shared" si="193"/>
        <v>0</v>
      </c>
      <c r="G216" s="14">
        <f t="shared" si="193"/>
        <v>0</v>
      </c>
      <c r="H216" s="14">
        <f t="shared" si="193"/>
        <v>0</v>
      </c>
      <c r="I216" s="14">
        <f t="shared" si="193"/>
        <v>0</v>
      </c>
      <c r="J216" s="14">
        <f t="shared" si="193"/>
        <v>0</v>
      </c>
      <c r="K216" s="14">
        <f t="shared" si="193"/>
        <v>0</v>
      </c>
      <c r="L216" s="14">
        <f t="shared" si="193"/>
        <v>0</v>
      </c>
      <c r="M216" s="14">
        <f t="shared" si="193"/>
        <v>0</v>
      </c>
      <c r="N216" s="14">
        <f t="shared" si="193"/>
        <v>0</v>
      </c>
      <c r="O216" s="14">
        <f t="shared" si="193"/>
        <v>0</v>
      </c>
      <c r="P216" s="14">
        <f t="shared" si="193"/>
        <v>0</v>
      </c>
      <c r="Q216" s="14">
        <f t="shared" si="193"/>
        <v>0</v>
      </c>
      <c r="R216" s="14">
        <f t="shared" si="193"/>
        <v>0</v>
      </c>
      <c r="S216" s="14">
        <f t="shared" si="193"/>
        <v>0</v>
      </c>
      <c r="T216" s="14">
        <f t="shared" si="193"/>
        <v>0</v>
      </c>
      <c r="U216" s="14">
        <f t="shared" si="193"/>
        <v>0</v>
      </c>
      <c r="V216" s="14">
        <f t="shared" si="193"/>
        <v>0</v>
      </c>
      <c r="W216" s="14">
        <f t="shared" si="193"/>
        <v>0</v>
      </c>
      <c r="X216" s="4"/>
      <c r="Y216" s="4"/>
      <c r="Z216" s="4"/>
    </row>
    <row r="217" ht="12.75" customHeight="1">
      <c r="A217" s="18">
        <v>171.0</v>
      </c>
      <c r="B217" s="16" t="s">
        <v>268</v>
      </c>
      <c r="C217" s="35">
        <f t="shared" ref="C217:C220" si="194">H217+M217+R217+W217</f>
        <v>0</v>
      </c>
      <c r="D217" s="17"/>
      <c r="E217" s="17"/>
      <c r="F217" s="17"/>
      <c r="G217" s="17"/>
      <c r="H217" s="36">
        <f t="shared" ref="H217:H220" si="195">SUM(D217:G217)</f>
        <v>0</v>
      </c>
      <c r="I217" s="17"/>
      <c r="J217" s="17"/>
      <c r="K217" s="17"/>
      <c r="L217" s="17"/>
      <c r="M217" s="36">
        <f t="shared" ref="M217:M220" si="196">SUM(I217:L217)</f>
        <v>0</v>
      </c>
      <c r="N217" s="17"/>
      <c r="O217" s="17"/>
      <c r="P217" s="17"/>
      <c r="Q217" s="17"/>
      <c r="R217" s="36">
        <f t="shared" ref="R217:R220" si="197">SUM(N217:Q217)</f>
        <v>0</v>
      </c>
      <c r="S217" s="17"/>
      <c r="T217" s="17"/>
      <c r="U217" s="17"/>
      <c r="V217" s="17"/>
      <c r="W217" s="36">
        <f t="shared" ref="W217:W220" si="198">SUM(S217:V217)</f>
        <v>0</v>
      </c>
      <c r="X217" s="4"/>
      <c r="Y217" s="4"/>
      <c r="Z217" s="4"/>
    </row>
    <row r="218" ht="12.75" customHeight="1">
      <c r="A218" s="18">
        <v>172.0</v>
      </c>
      <c r="B218" s="16" t="s">
        <v>269</v>
      </c>
      <c r="C218" s="35">
        <f t="shared" si="194"/>
        <v>0</v>
      </c>
      <c r="D218" s="17"/>
      <c r="E218" s="17"/>
      <c r="F218" s="17"/>
      <c r="G218" s="17"/>
      <c r="H218" s="36">
        <f t="shared" si="195"/>
        <v>0</v>
      </c>
      <c r="I218" s="17"/>
      <c r="J218" s="17"/>
      <c r="K218" s="17"/>
      <c r="L218" s="17"/>
      <c r="M218" s="36">
        <f t="shared" si="196"/>
        <v>0</v>
      </c>
      <c r="N218" s="17"/>
      <c r="O218" s="17"/>
      <c r="P218" s="17"/>
      <c r="Q218" s="17"/>
      <c r="R218" s="36">
        <f t="shared" si="197"/>
        <v>0</v>
      </c>
      <c r="S218" s="17"/>
      <c r="T218" s="17"/>
      <c r="U218" s="17"/>
      <c r="V218" s="17"/>
      <c r="W218" s="36">
        <f t="shared" si="198"/>
        <v>0</v>
      </c>
      <c r="X218" s="4"/>
      <c r="Y218" s="4"/>
      <c r="Z218" s="4"/>
    </row>
    <row r="219" ht="12.75" customHeight="1">
      <c r="A219" s="18">
        <v>173.0</v>
      </c>
      <c r="B219" s="16" t="s">
        <v>270</v>
      </c>
      <c r="C219" s="35">
        <f t="shared" si="194"/>
        <v>0</v>
      </c>
      <c r="D219" s="17"/>
      <c r="E219" s="17"/>
      <c r="F219" s="17"/>
      <c r="G219" s="17"/>
      <c r="H219" s="36">
        <f t="shared" si="195"/>
        <v>0</v>
      </c>
      <c r="I219" s="17"/>
      <c r="J219" s="17"/>
      <c r="K219" s="17"/>
      <c r="L219" s="17"/>
      <c r="M219" s="36">
        <f t="shared" si="196"/>
        <v>0</v>
      </c>
      <c r="N219" s="17"/>
      <c r="O219" s="17"/>
      <c r="P219" s="17"/>
      <c r="Q219" s="17"/>
      <c r="R219" s="36">
        <f t="shared" si="197"/>
        <v>0</v>
      </c>
      <c r="S219" s="17"/>
      <c r="T219" s="17"/>
      <c r="U219" s="17"/>
      <c r="V219" s="17"/>
      <c r="W219" s="36">
        <f t="shared" si="198"/>
        <v>0</v>
      </c>
      <c r="X219" s="4"/>
      <c r="Y219" s="4"/>
      <c r="Z219" s="4"/>
    </row>
    <row r="220" ht="12.75" customHeight="1">
      <c r="A220" s="18">
        <v>174.0</v>
      </c>
      <c r="B220" s="16" t="s">
        <v>271</v>
      </c>
      <c r="C220" s="35">
        <f t="shared" si="194"/>
        <v>0</v>
      </c>
      <c r="D220" s="17"/>
      <c r="E220" s="17"/>
      <c r="F220" s="17"/>
      <c r="G220" s="17"/>
      <c r="H220" s="36">
        <f t="shared" si="195"/>
        <v>0</v>
      </c>
      <c r="I220" s="17"/>
      <c r="J220" s="17"/>
      <c r="K220" s="17"/>
      <c r="L220" s="17"/>
      <c r="M220" s="36">
        <f t="shared" si="196"/>
        <v>0</v>
      </c>
      <c r="N220" s="17"/>
      <c r="O220" s="17"/>
      <c r="P220" s="17"/>
      <c r="Q220" s="17"/>
      <c r="R220" s="36">
        <f t="shared" si="197"/>
        <v>0</v>
      </c>
      <c r="S220" s="17"/>
      <c r="T220" s="17"/>
      <c r="U220" s="17"/>
      <c r="V220" s="17"/>
      <c r="W220" s="36">
        <f t="shared" si="198"/>
        <v>0</v>
      </c>
      <c r="X220" s="4"/>
      <c r="Y220" s="4"/>
      <c r="Z220" s="4"/>
    </row>
    <row r="221" ht="12.75" customHeight="1">
      <c r="A221" s="12" t="s">
        <v>272</v>
      </c>
      <c r="B221" s="13" t="s">
        <v>223</v>
      </c>
      <c r="C221" s="14">
        <f t="shared" ref="C221:W221" si="199">SUM(C222:C224)</f>
        <v>0.228</v>
      </c>
      <c r="D221" s="14">
        <f t="shared" si="199"/>
        <v>0</v>
      </c>
      <c r="E221" s="14">
        <f t="shared" si="199"/>
        <v>0.02</v>
      </c>
      <c r="F221" s="14">
        <f t="shared" si="199"/>
        <v>0</v>
      </c>
      <c r="G221" s="14">
        <f t="shared" si="199"/>
        <v>0</v>
      </c>
      <c r="H221" s="14">
        <f t="shared" si="199"/>
        <v>0.02</v>
      </c>
      <c r="I221" s="14">
        <f t="shared" si="199"/>
        <v>0</v>
      </c>
      <c r="J221" s="14">
        <f t="shared" si="199"/>
        <v>0.081</v>
      </c>
      <c r="K221" s="14">
        <f t="shared" si="199"/>
        <v>0</v>
      </c>
      <c r="L221" s="14">
        <f t="shared" si="199"/>
        <v>0</v>
      </c>
      <c r="M221" s="14">
        <f t="shared" si="199"/>
        <v>0.081</v>
      </c>
      <c r="N221" s="14">
        <f t="shared" si="199"/>
        <v>0</v>
      </c>
      <c r="O221" s="14">
        <f t="shared" si="199"/>
        <v>0.1</v>
      </c>
      <c r="P221" s="14">
        <f t="shared" si="199"/>
        <v>0</v>
      </c>
      <c r="Q221" s="14">
        <f t="shared" si="199"/>
        <v>0</v>
      </c>
      <c r="R221" s="14">
        <f t="shared" si="199"/>
        <v>0.1</v>
      </c>
      <c r="S221" s="14">
        <f t="shared" si="199"/>
        <v>0</v>
      </c>
      <c r="T221" s="14">
        <f t="shared" si="199"/>
        <v>0.027</v>
      </c>
      <c r="U221" s="14">
        <f t="shared" si="199"/>
        <v>0</v>
      </c>
      <c r="V221" s="14">
        <f t="shared" si="199"/>
        <v>0</v>
      </c>
      <c r="W221" s="14">
        <f t="shared" si="199"/>
        <v>0.027</v>
      </c>
      <c r="X221" s="4"/>
      <c r="Y221" s="4"/>
      <c r="Z221" s="4"/>
    </row>
    <row r="222" ht="12.75" customHeight="1">
      <c r="A222" s="18">
        <v>175.0</v>
      </c>
      <c r="B222" s="16" t="s">
        <v>224</v>
      </c>
      <c r="C222" s="35">
        <f t="shared" ref="C222:C224" si="200">H222+M222+R222+W222</f>
        <v>0</v>
      </c>
      <c r="D222" s="19">
        <v>0.0</v>
      </c>
      <c r="E222" s="19">
        <v>0.0</v>
      </c>
      <c r="F222" s="19">
        <v>0.0</v>
      </c>
      <c r="G222" s="19">
        <v>0.0</v>
      </c>
      <c r="H222" s="36">
        <f t="shared" ref="H222:H224" si="201">SUM(D222:G222)</f>
        <v>0</v>
      </c>
      <c r="I222" s="19">
        <v>0.0</v>
      </c>
      <c r="J222" s="19">
        <v>0.0</v>
      </c>
      <c r="K222" s="19">
        <v>0.0</v>
      </c>
      <c r="L222" s="19">
        <v>0.0</v>
      </c>
      <c r="M222" s="36">
        <f t="shared" ref="M222:M224" si="202">SUM(I222:L222)</f>
        <v>0</v>
      </c>
      <c r="N222" s="19">
        <v>0.0</v>
      </c>
      <c r="O222" s="19">
        <v>0.0</v>
      </c>
      <c r="P222" s="19">
        <v>0.0</v>
      </c>
      <c r="Q222" s="19">
        <v>0.0</v>
      </c>
      <c r="R222" s="36">
        <f t="shared" ref="R222:R224" si="203">SUM(N222:Q222)</f>
        <v>0</v>
      </c>
      <c r="S222" s="19">
        <v>0.0</v>
      </c>
      <c r="T222" s="19">
        <v>0.0</v>
      </c>
      <c r="U222" s="19">
        <v>0.0</v>
      </c>
      <c r="V222" s="19">
        <v>0.0</v>
      </c>
      <c r="W222" s="36">
        <f t="shared" ref="W222:W224" si="204">SUM(S222:V222)</f>
        <v>0</v>
      </c>
      <c r="X222" s="4"/>
      <c r="Y222" s="4"/>
      <c r="Z222" s="4"/>
    </row>
    <row r="223" ht="12.75" customHeight="1">
      <c r="A223" s="18">
        <v>176.0</v>
      </c>
      <c r="B223" s="16" t="s">
        <v>225</v>
      </c>
      <c r="C223" s="35">
        <f t="shared" si="200"/>
        <v>0.228</v>
      </c>
      <c r="D223" s="19">
        <v>0.0</v>
      </c>
      <c r="E223" s="19">
        <v>0.02</v>
      </c>
      <c r="F223" s="19">
        <v>0.0</v>
      </c>
      <c r="G223" s="19">
        <v>0.0</v>
      </c>
      <c r="H223" s="36">
        <f t="shared" si="201"/>
        <v>0.02</v>
      </c>
      <c r="I223" s="19">
        <v>0.0</v>
      </c>
      <c r="J223" s="19">
        <v>0.081</v>
      </c>
      <c r="K223" s="19">
        <v>0.0</v>
      </c>
      <c r="L223" s="19">
        <v>0.0</v>
      </c>
      <c r="M223" s="36">
        <f t="shared" si="202"/>
        <v>0.081</v>
      </c>
      <c r="N223" s="19">
        <v>0.0</v>
      </c>
      <c r="O223" s="19">
        <v>0.1</v>
      </c>
      <c r="P223" s="19">
        <v>0.0</v>
      </c>
      <c r="Q223" s="19">
        <v>0.0</v>
      </c>
      <c r="R223" s="36">
        <f t="shared" si="203"/>
        <v>0.1</v>
      </c>
      <c r="S223" s="19">
        <v>0.0</v>
      </c>
      <c r="T223" s="19">
        <v>0.027</v>
      </c>
      <c r="U223" s="19">
        <v>0.0</v>
      </c>
      <c r="V223" s="19">
        <v>0.0</v>
      </c>
      <c r="W223" s="36">
        <f t="shared" si="204"/>
        <v>0.027</v>
      </c>
      <c r="X223" s="4"/>
      <c r="Y223" s="4"/>
      <c r="Z223" s="4"/>
    </row>
    <row r="224" ht="12.75" customHeight="1">
      <c r="A224" s="18">
        <v>177.0</v>
      </c>
      <c r="B224" s="16" t="s">
        <v>226</v>
      </c>
      <c r="C224" s="35">
        <f t="shared" si="200"/>
        <v>0</v>
      </c>
      <c r="D224" s="19">
        <v>0.0</v>
      </c>
      <c r="E224" s="19">
        <v>0.0</v>
      </c>
      <c r="F224" s="19">
        <v>0.0</v>
      </c>
      <c r="G224" s="19">
        <v>0.0</v>
      </c>
      <c r="H224" s="36">
        <f t="shared" si="201"/>
        <v>0</v>
      </c>
      <c r="I224" s="19">
        <v>0.0</v>
      </c>
      <c r="J224" s="19">
        <v>0.0</v>
      </c>
      <c r="K224" s="19">
        <v>0.0</v>
      </c>
      <c r="L224" s="19">
        <v>0.0</v>
      </c>
      <c r="M224" s="36">
        <f t="shared" si="202"/>
        <v>0</v>
      </c>
      <c r="N224" s="19">
        <v>0.0</v>
      </c>
      <c r="O224" s="19">
        <v>0.0</v>
      </c>
      <c r="P224" s="19">
        <v>0.0</v>
      </c>
      <c r="Q224" s="19">
        <v>0.0</v>
      </c>
      <c r="R224" s="36">
        <f t="shared" si="203"/>
        <v>0</v>
      </c>
      <c r="S224" s="19">
        <v>0.0</v>
      </c>
      <c r="T224" s="19">
        <v>0.0</v>
      </c>
      <c r="U224" s="19">
        <v>0.0</v>
      </c>
      <c r="V224" s="19">
        <v>0.0</v>
      </c>
      <c r="W224" s="36">
        <f t="shared" si="204"/>
        <v>0</v>
      </c>
      <c r="X224" s="4"/>
      <c r="Y224" s="4"/>
      <c r="Z224" s="4"/>
    </row>
    <row r="225" ht="12.75" customHeight="1">
      <c r="A225" s="12" t="s">
        <v>273</v>
      </c>
      <c r="B225" s="13" t="s">
        <v>274</v>
      </c>
      <c r="C225" s="14">
        <f t="shared" ref="C225:W225" si="205">SUM(C226:C231)</f>
        <v>0</v>
      </c>
      <c r="D225" s="14">
        <f t="shared" si="205"/>
        <v>0</v>
      </c>
      <c r="E225" s="14">
        <f t="shared" si="205"/>
        <v>0</v>
      </c>
      <c r="F225" s="14">
        <f t="shared" si="205"/>
        <v>0</v>
      </c>
      <c r="G225" s="14">
        <f t="shared" si="205"/>
        <v>0</v>
      </c>
      <c r="H225" s="14">
        <f t="shared" si="205"/>
        <v>0</v>
      </c>
      <c r="I225" s="14">
        <f t="shared" si="205"/>
        <v>0</v>
      </c>
      <c r="J225" s="14">
        <f t="shared" si="205"/>
        <v>0</v>
      </c>
      <c r="K225" s="14">
        <f t="shared" si="205"/>
        <v>0</v>
      </c>
      <c r="L225" s="14">
        <f t="shared" si="205"/>
        <v>0</v>
      </c>
      <c r="M225" s="14">
        <f t="shared" si="205"/>
        <v>0</v>
      </c>
      <c r="N225" s="14">
        <f t="shared" si="205"/>
        <v>0</v>
      </c>
      <c r="O225" s="14">
        <f t="shared" si="205"/>
        <v>0</v>
      </c>
      <c r="P225" s="14">
        <f t="shared" si="205"/>
        <v>0</v>
      </c>
      <c r="Q225" s="14">
        <f t="shared" si="205"/>
        <v>0</v>
      </c>
      <c r="R225" s="14">
        <f t="shared" si="205"/>
        <v>0</v>
      </c>
      <c r="S225" s="14">
        <f t="shared" si="205"/>
        <v>0</v>
      </c>
      <c r="T225" s="14">
        <f t="shared" si="205"/>
        <v>0</v>
      </c>
      <c r="U225" s="14">
        <f t="shared" si="205"/>
        <v>0</v>
      </c>
      <c r="V225" s="14">
        <f t="shared" si="205"/>
        <v>0</v>
      </c>
      <c r="W225" s="14">
        <f t="shared" si="205"/>
        <v>0</v>
      </c>
      <c r="X225" s="4"/>
      <c r="Y225" s="4"/>
      <c r="Z225" s="4"/>
    </row>
    <row r="226" ht="12.75" customHeight="1">
      <c r="A226" s="18">
        <v>178.0</v>
      </c>
      <c r="B226" s="16" t="s">
        <v>275</v>
      </c>
      <c r="C226" s="35">
        <f t="shared" ref="C226:C231" si="206">H226+M226+R226+W226</f>
        <v>0</v>
      </c>
      <c r="D226" s="17"/>
      <c r="E226" s="17"/>
      <c r="F226" s="17"/>
      <c r="G226" s="17"/>
      <c r="H226" s="36">
        <f t="shared" ref="H226:H231" si="207">SUM(D226:G226)</f>
        <v>0</v>
      </c>
      <c r="I226" s="17"/>
      <c r="J226" s="17"/>
      <c r="K226" s="17"/>
      <c r="L226" s="17"/>
      <c r="M226" s="36">
        <f t="shared" ref="M226:M231" si="208">SUM(I226:L226)</f>
        <v>0</v>
      </c>
      <c r="N226" s="17"/>
      <c r="O226" s="17"/>
      <c r="P226" s="17"/>
      <c r="Q226" s="17"/>
      <c r="R226" s="36">
        <f t="shared" ref="R226:R231" si="209">SUM(N226:Q226)</f>
        <v>0</v>
      </c>
      <c r="S226" s="17"/>
      <c r="T226" s="17"/>
      <c r="U226" s="17"/>
      <c r="V226" s="17"/>
      <c r="W226" s="36">
        <f t="shared" ref="W226:W231" si="210">SUM(S226:V226)</f>
        <v>0</v>
      </c>
      <c r="X226" s="4"/>
      <c r="Y226" s="4"/>
      <c r="Z226" s="4"/>
    </row>
    <row r="227" ht="12.75" customHeight="1">
      <c r="A227" s="18">
        <v>179.0</v>
      </c>
      <c r="B227" s="16" t="s">
        <v>132</v>
      </c>
      <c r="C227" s="35">
        <f t="shared" si="206"/>
        <v>0</v>
      </c>
      <c r="D227" s="17"/>
      <c r="E227" s="17"/>
      <c r="F227" s="17"/>
      <c r="G227" s="17"/>
      <c r="H227" s="36">
        <f t="shared" si="207"/>
        <v>0</v>
      </c>
      <c r="I227" s="17"/>
      <c r="J227" s="17"/>
      <c r="K227" s="17"/>
      <c r="L227" s="17"/>
      <c r="M227" s="36">
        <f t="shared" si="208"/>
        <v>0</v>
      </c>
      <c r="N227" s="17"/>
      <c r="O227" s="17"/>
      <c r="P227" s="17"/>
      <c r="Q227" s="17"/>
      <c r="R227" s="36">
        <f t="shared" si="209"/>
        <v>0</v>
      </c>
      <c r="S227" s="17"/>
      <c r="T227" s="17"/>
      <c r="U227" s="17"/>
      <c r="V227" s="17"/>
      <c r="W227" s="36">
        <f t="shared" si="210"/>
        <v>0</v>
      </c>
      <c r="X227" s="4"/>
      <c r="Y227" s="4"/>
      <c r="Z227" s="4"/>
    </row>
    <row r="228" ht="12.75" customHeight="1">
      <c r="A228" s="18">
        <v>180.0</v>
      </c>
      <c r="B228" s="16" t="s">
        <v>276</v>
      </c>
      <c r="C228" s="35">
        <f t="shared" si="206"/>
        <v>0</v>
      </c>
      <c r="D228" s="17"/>
      <c r="E228" s="17"/>
      <c r="F228" s="17"/>
      <c r="G228" s="17"/>
      <c r="H228" s="36">
        <f t="shared" si="207"/>
        <v>0</v>
      </c>
      <c r="I228" s="17"/>
      <c r="J228" s="17"/>
      <c r="K228" s="17"/>
      <c r="L228" s="17"/>
      <c r="M228" s="36">
        <f t="shared" si="208"/>
        <v>0</v>
      </c>
      <c r="N228" s="17"/>
      <c r="O228" s="17"/>
      <c r="P228" s="17"/>
      <c r="Q228" s="17"/>
      <c r="R228" s="36">
        <f t="shared" si="209"/>
        <v>0</v>
      </c>
      <c r="S228" s="17"/>
      <c r="T228" s="17"/>
      <c r="U228" s="17"/>
      <c r="V228" s="17"/>
      <c r="W228" s="36">
        <f t="shared" si="210"/>
        <v>0</v>
      </c>
      <c r="X228" s="4"/>
      <c r="Y228" s="4"/>
      <c r="Z228" s="4"/>
    </row>
    <row r="229" ht="12.75" customHeight="1">
      <c r="A229" s="18">
        <v>181.0</v>
      </c>
      <c r="B229" s="16" t="s">
        <v>277</v>
      </c>
      <c r="C229" s="35">
        <f t="shared" si="206"/>
        <v>0</v>
      </c>
      <c r="D229" s="17"/>
      <c r="E229" s="17"/>
      <c r="F229" s="17"/>
      <c r="G229" s="17"/>
      <c r="H229" s="36">
        <f t="shared" si="207"/>
        <v>0</v>
      </c>
      <c r="I229" s="17"/>
      <c r="J229" s="17"/>
      <c r="K229" s="17"/>
      <c r="L229" s="17"/>
      <c r="M229" s="36">
        <f t="shared" si="208"/>
        <v>0</v>
      </c>
      <c r="N229" s="17"/>
      <c r="O229" s="17"/>
      <c r="P229" s="17"/>
      <c r="Q229" s="17"/>
      <c r="R229" s="36">
        <f t="shared" si="209"/>
        <v>0</v>
      </c>
      <c r="S229" s="17"/>
      <c r="T229" s="17"/>
      <c r="U229" s="17"/>
      <c r="V229" s="17"/>
      <c r="W229" s="36">
        <f t="shared" si="210"/>
        <v>0</v>
      </c>
      <c r="X229" s="4"/>
      <c r="Y229" s="4"/>
      <c r="Z229" s="4"/>
    </row>
    <row r="230" ht="12.75" customHeight="1">
      <c r="A230" s="18">
        <v>182.0</v>
      </c>
      <c r="B230" s="16" t="s">
        <v>278</v>
      </c>
      <c r="C230" s="35">
        <f t="shared" si="206"/>
        <v>0</v>
      </c>
      <c r="D230" s="17"/>
      <c r="E230" s="17"/>
      <c r="F230" s="17"/>
      <c r="G230" s="17"/>
      <c r="H230" s="36">
        <f t="shared" si="207"/>
        <v>0</v>
      </c>
      <c r="I230" s="17"/>
      <c r="J230" s="17"/>
      <c r="K230" s="17"/>
      <c r="L230" s="17"/>
      <c r="M230" s="36">
        <f t="shared" si="208"/>
        <v>0</v>
      </c>
      <c r="N230" s="17"/>
      <c r="O230" s="17"/>
      <c r="P230" s="17"/>
      <c r="Q230" s="17"/>
      <c r="R230" s="36">
        <f t="shared" si="209"/>
        <v>0</v>
      </c>
      <c r="S230" s="17"/>
      <c r="T230" s="17"/>
      <c r="U230" s="17"/>
      <c r="V230" s="17"/>
      <c r="W230" s="36">
        <f t="shared" si="210"/>
        <v>0</v>
      </c>
      <c r="X230" s="4"/>
      <c r="Y230" s="4"/>
      <c r="Z230" s="4"/>
    </row>
    <row r="231" ht="12.75" customHeight="1">
      <c r="A231" s="18">
        <v>183.0</v>
      </c>
      <c r="B231" s="16" t="s">
        <v>279</v>
      </c>
      <c r="C231" s="35">
        <f t="shared" si="206"/>
        <v>0</v>
      </c>
      <c r="D231" s="17"/>
      <c r="E231" s="17"/>
      <c r="F231" s="17"/>
      <c r="G231" s="17"/>
      <c r="H231" s="36">
        <f t="shared" si="207"/>
        <v>0</v>
      </c>
      <c r="I231" s="17"/>
      <c r="J231" s="17"/>
      <c r="K231" s="17"/>
      <c r="L231" s="17"/>
      <c r="M231" s="36">
        <f t="shared" si="208"/>
        <v>0</v>
      </c>
      <c r="N231" s="17"/>
      <c r="O231" s="17"/>
      <c r="P231" s="17"/>
      <c r="Q231" s="17"/>
      <c r="R231" s="36">
        <f t="shared" si="209"/>
        <v>0</v>
      </c>
      <c r="S231" s="17"/>
      <c r="T231" s="17"/>
      <c r="U231" s="17"/>
      <c r="V231" s="17"/>
      <c r="W231" s="36">
        <f t="shared" si="210"/>
        <v>0</v>
      </c>
      <c r="X231" s="4"/>
      <c r="Y231" s="4"/>
      <c r="Z231" s="4"/>
    </row>
    <row r="232" ht="12.75" customHeight="1">
      <c r="A232" s="12" t="s">
        <v>280</v>
      </c>
      <c r="B232" s="13" t="s">
        <v>281</v>
      </c>
      <c r="C232" s="14">
        <f t="shared" ref="C232:W232" si="211">C233</f>
        <v>0</v>
      </c>
      <c r="D232" s="14" t="str">
        <f t="shared" si="211"/>
        <v/>
      </c>
      <c r="E232" s="14" t="str">
        <f t="shared" si="211"/>
        <v/>
      </c>
      <c r="F232" s="14" t="str">
        <f t="shared" si="211"/>
        <v/>
      </c>
      <c r="G232" s="14" t="str">
        <f t="shared" si="211"/>
        <v/>
      </c>
      <c r="H232" s="14">
        <f t="shared" si="211"/>
        <v>0</v>
      </c>
      <c r="I232" s="14" t="str">
        <f t="shared" si="211"/>
        <v/>
      </c>
      <c r="J232" s="14" t="str">
        <f t="shared" si="211"/>
        <v/>
      </c>
      <c r="K232" s="14" t="str">
        <f t="shared" si="211"/>
        <v/>
      </c>
      <c r="L232" s="14" t="str">
        <f t="shared" si="211"/>
        <v/>
      </c>
      <c r="M232" s="14">
        <f t="shared" si="211"/>
        <v>0</v>
      </c>
      <c r="N232" s="14" t="str">
        <f t="shared" si="211"/>
        <v/>
      </c>
      <c r="O232" s="14" t="str">
        <f t="shared" si="211"/>
        <v/>
      </c>
      <c r="P232" s="14" t="str">
        <f t="shared" si="211"/>
        <v/>
      </c>
      <c r="Q232" s="14" t="str">
        <f t="shared" si="211"/>
        <v/>
      </c>
      <c r="R232" s="14">
        <f t="shared" si="211"/>
        <v>0</v>
      </c>
      <c r="S232" s="14" t="str">
        <f t="shared" si="211"/>
        <v/>
      </c>
      <c r="T232" s="14" t="str">
        <f t="shared" si="211"/>
        <v/>
      </c>
      <c r="U232" s="14" t="str">
        <f t="shared" si="211"/>
        <v/>
      </c>
      <c r="V232" s="14" t="str">
        <f t="shared" si="211"/>
        <v/>
      </c>
      <c r="W232" s="14">
        <f t="shared" si="211"/>
        <v>0</v>
      </c>
      <c r="X232" s="4"/>
      <c r="Y232" s="4"/>
      <c r="Z232" s="4"/>
    </row>
    <row r="233" ht="12.75" customHeight="1">
      <c r="A233" s="18">
        <v>184.0</v>
      </c>
      <c r="B233" s="16" t="s">
        <v>282</v>
      </c>
      <c r="C233" s="35">
        <f>H233+M233+R233+W233</f>
        <v>0</v>
      </c>
      <c r="D233" s="17"/>
      <c r="E233" s="17"/>
      <c r="F233" s="17"/>
      <c r="G233" s="17"/>
      <c r="H233" s="36">
        <f>SUM(D233:G233)</f>
        <v>0</v>
      </c>
      <c r="I233" s="17"/>
      <c r="J233" s="17"/>
      <c r="K233" s="17"/>
      <c r="L233" s="17"/>
      <c r="M233" s="36">
        <f>SUM(I233:L233)</f>
        <v>0</v>
      </c>
      <c r="N233" s="17"/>
      <c r="O233" s="17"/>
      <c r="P233" s="17"/>
      <c r="Q233" s="17"/>
      <c r="R233" s="36">
        <f>SUM(N233:Q233)</f>
        <v>0</v>
      </c>
      <c r="S233" s="17"/>
      <c r="T233" s="17"/>
      <c r="U233" s="17"/>
      <c r="V233" s="17"/>
      <c r="W233" s="36">
        <f>SUM(S233:V233)</f>
        <v>0</v>
      </c>
      <c r="X233" s="4"/>
      <c r="Y233" s="4"/>
      <c r="Z233" s="4"/>
    </row>
    <row r="234" ht="12.75" customHeight="1">
      <c r="A234" s="12" t="s">
        <v>283</v>
      </c>
      <c r="B234" s="13" t="s">
        <v>228</v>
      </c>
      <c r="C234" s="14">
        <f t="shared" ref="C234:W234" si="212">SUM(C235:C241)</f>
        <v>0.72</v>
      </c>
      <c r="D234" s="14">
        <f t="shared" si="212"/>
        <v>0.18</v>
      </c>
      <c r="E234" s="14">
        <f t="shared" si="212"/>
        <v>0.18</v>
      </c>
      <c r="F234" s="14">
        <f t="shared" si="212"/>
        <v>0.18</v>
      </c>
      <c r="G234" s="14">
        <f t="shared" si="212"/>
        <v>0.18</v>
      </c>
      <c r="H234" s="14">
        <f t="shared" si="212"/>
        <v>0.72</v>
      </c>
      <c r="I234" s="14">
        <f t="shared" si="212"/>
        <v>0</v>
      </c>
      <c r="J234" s="14">
        <f t="shared" si="212"/>
        <v>0</v>
      </c>
      <c r="K234" s="14">
        <f t="shared" si="212"/>
        <v>0</v>
      </c>
      <c r="L234" s="14">
        <f t="shared" si="212"/>
        <v>0</v>
      </c>
      <c r="M234" s="14">
        <f t="shared" si="212"/>
        <v>0</v>
      </c>
      <c r="N234" s="14">
        <f t="shared" si="212"/>
        <v>0</v>
      </c>
      <c r="O234" s="14">
        <f t="shared" si="212"/>
        <v>0</v>
      </c>
      <c r="P234" s="14">
        <f t="shared" si="212"/>
        <v>0</v>
      </c>
      <c r="Q234" s="14">
        <f t="shared" si="212"/>
        <v>0</v>
      </c>
      <c r="R234" s="14">
        <f t="shared" si="212"/>
        <v>0</v>
      </c>
      <c r="S234" s="14">
        <f t="shared" si="212"/>
        <v>0</v>
      </c>
      <c r="T234" s="14">
        <f t="shared" si="212"/>
        <v>0</v>
      </c>
      <c r="U234" s="14">
        <f t="shared" si="212"/>
        <v>0</v>
      </c>
      <c r="V234" s="14">
        <f t="shared" si="212"/>
        <v>0</v>
      </c>
      <c r="W234" s="14">
        <f t="shared" si="212"/>
        <v>0</v>
      </c>
      <c r="X234" s="4"/>
      <c r="Y234" s="4"/>
      <c r="Z234" s="4"/>
    </row>
    <row r="235" ht="12.75" customHeight="1">
      <c r="A235" s="18">
        <v>185.1</v>
      </c>
      <c r="B235" s="16" t="s">
        <v>229</v>
      </c>
      <c r="C235" s="35">
        <f t="shared" ref="C235:C241" si="213">H235+M235+R235+W235</f>
        <v>0</v>
      </c>
      <c r="D235" s="17"/>
      <c r="E235" s="17"/>
      <c r="F235" s="17"/>
      <c r="G235" s="17"/>
      <c r="H235" s="36">
        <f t="shared" ref="H235:H241" si="214">SUM(D235:G235)</f>
        <v>0</v>
      </c>
      <c r="I235" s="17"/>
      <c r="J235" s="17"/>
      <c r="K235" s="17"/>
      <c r="L235" s="17"/>
      <c r="M235" s="36">
        <f t="shared" ref="M235:M241" si="215">SUM(I235:L235)</f>
        <v>0</v>
      </c>
      <c r="N235" s="17"/>
      <c r="O235" s="17"/>
      <c r="P235" s="17"/>
      <c r="Q235" s="17"/>
      <c r="R235" s="36">
        <f t="shared" ref="R235:R241" si="216">SUM(N235:Q235)</f>
        <v>0</v>
      </c>
      <c r="S235" s="17"/>
      <c r="T235" s="17"/>
      <c r="U235" s="17"/>
      <c r="V235" s="17"/>
      <c r="W235" s="36">
        <f t="shared" ref="W235:W241" si="217">SUM(S235:V235)</f>
        <v>0</v>
      </c>
      <c r="X235" s="4"/>
      <c r="Y235" s="4"/>
      <c r="Z235" s="4"/>
    </row>
    <row r="236" ht="12.75" customHeight="1">
      <c r="A236" s="18">
        <v>185.2</v>
      </c>
      <c r="B236" s="16" t="s">
        <v>230</v>
      </c>
      <c r="C236" s="35">
        <f t="shared" si="213"/>
        <v>0</v>
      </c>
      <c r="D236" s="17"/>
      <c r="E236" s="17"/>
      <c r="F236" s="17"/>
      <c r="G236" s="17"/>
      <c r="H236" s="36">
        <f t="shared" si="214"/>
        <v>0</v>
      </c>
      <c r="I236" s="17"/>
      <c r="J236" s="17"/>
      <c r="K236" s="17"/>
      <c r="L236" s="17"/>
      <c r="M236" s="36">
        <f t="shared" si="215"/>
        <v>0</v>
      </c>
      <c r="N236" s="17"/>
      <c r="O236" s="17"/>
      <c r="P236" s="17"/>
      <c r="Q236" s="17"/>
      <c r="R236" s="36">
        <f t="shared" si="216"/>
        <v>0</v>
      </c>
      <c r="S236" s="17"/>
      <c r="T236" s="17"/>
      <c r="U236" s="17"/>
      <c r="V236" s="17"/>
      <c r="W236" s="36">
        <f t="shared" si="217"/>
        <v>0</v>
      </c>
      <c r="X236" s="4"/>
      <c r="Y236" s="4"/>
      <c r="Z236" s="4"/>
    </row>
    <row r="237" ht="12.75" customHeight="1">
      <c r="A237" s="18">
        <v>186.0</v>
      </c>
      <c r="B237" s="16" t="s">
        <v>284</v>
      </c>
      <c r="C237" s="35">
        <f t="shared" si="213"/>
        <v>0.72</v>
      </c>
      <c r="D237" s="29">
        <f t="shared" ref="D237:G237" si="218">0.015*4*3</f>
        <v>0.18</v>
      </c>
      <c r="E237" s="29">
        <f t="shared" si="218"/>
        <v>0.18</v>
      </c>
      <c r="F237" s="29">
        <f t="shared" si="218"/>
        <v>0.18</v>
      </c>
      <c r="G237" s="29">
        <f t="shared" si="218"/>
        <v>0.18</v>
      </c>
      <c r="H237" s="36">
        <f t="shared" si="214"/>
        <v>0.72</v>
      </c>
      <c r="I237" s="17"/>
      <c r="J237" s="17"/>
      <c r="K237" s="17"/>
      <c r="L237" s="17"/>
      <c r="M237" s="36">
        <f t="shared" si="215"/>
        <v>0</v>
      </c>
      <c r="N237" s="17"/>
      <c r="O237" s="17"/>
      <c r="P237" s="17"/>
      <c r="Q237" s="17"/>
      <c r="R237" s="36">
        <f t="shared" si="216"/>
        <v>0</v>
      </c>
      <c r="S237" s="17"/>
      <c r="T237" s="17"/>
      <c r="U237" s="17"/>
      <c r="V237" s="17"/>
      <c r="W237" s="36">
        <f t="shared" si="217"/>
        <v>0</v>
      </c>
      <c r="X237" s="4"/>
      <c r="Y237" s="4"/>
      <c r="Z237" s="4"/>
    </row>
    <row r="238" ht="12.75" customHeight="1">
      <c r="A238" s="18">
        <v>187.0</v>
      </c>
      <c r="B238" s="16" t="s">
        <v>285</v>
      </c>
      <c r="C238" s="35">
        <f t="shared" si="213"/>
        <v>0</v>
      </c>
      <c r="D238" s="17"/>
      <c r="E238" s="17"/>
      <c r="F238" s="17"/>
      <c r="G238" s="17"/>
      <c r="H238" s="36">
        <f t="shared" si="214"/>
        <v>0</v>
      </c>
      <c r="I238" s="17"/>
      <c r="J238" s="17"/>
      <c r="K238" s="17"/>
      <c r="L238" s="17"/>
      <c r="M238" s="36">
        <f t="shared" si="215"/>
        <v>0</v>
      </c>
      <c r="N238" s="17"/>
      <c r="O238" s="17"/>
      <c r="P238" s="17"/>
      <c r="Q238" s="17"/>
      <c r="R238" s="36">
        <f t="shared" si="216"/>
        <v>0</v>
      </c>
      <c r="S238" s="17"/>
      <c r="T238" s="17"/>
      <c r="U238" s="17"/>
      <c r="V238" s="17"/>
      <c r="W238" s="36">
        <f t="shared" si="217"/>
        <v>0</v>
      </c>
      <c r="X238" s="4"/>
      <c r="Y238" s="4"/>
      <c r="Z238" s="4"/>
    </row>
    <row r="239" ht="12.75" customHeight="1">
      <c r="A239" s="18">
        <v>188.0</v>
      </c>
      <c r="B239" s="16" t="s">
        <v>232</v>
      </c>
      <c r="C239" s="35">
        <f t="shared" si="213"/>
        <v>0</v>
      </c>
      <c r="D239" s="17"/>
      <c r="E239" s="17"/>
      <c r="F239" s="17"/>
      <c r="G239" s="17"/>
      <c r="H239" s="36">
        <f t="shared" si="214"/>
        <v>0</v>
      </c>
      <c r="I239" s="17"/>
      <c r="J239" s="17"/>
      <c r="K239" s="17"/>
      <c r="L239" s="17"/>
      <c r="M239" s="36">
        <f t="shared" si="215"/>
        <v>0</v>
      </c>
      <c r="N239" s="17"/>
      <c r="O239" s="17"/>
      <c r="P239" s="17"/>
      <c r="Q239" s="17"/>
      <c r="R239" s="36">
        <f t="shared" si="216"/>
        <v>0</v>
      </c>
      <c r="S239" s="17"/>
      <c r="T239" s="17"/>
      <c r="U239" s="17"/>
      <c r="V239" s="17"/>
      <c r="W239" s="36">
        <f t="shared" si="217"/>
        <v>0</v>
      </c>
      <c r="X239" s="4"/>
      <c r="Y239" s="4"/>
      <c r="Z239" s="4"/>
    </row>
    <row r="240" ht="12.75" customHeight="1">
      <c r="A240" s="18">
        <v>189.0</v>
      </c>
      <c r="B240" s="16" t="s">
        <v>233</v>
      </c>
      <c r="C240" s="35">
        <f t="shared" si="213"/>
        <v>0</v>
      </c>
      <c r="D240" s="17"/>
      <c r="E240" s="17"/>
      <c r="F240" s="17"/>
      <c r="G240" s="17"/>
      <c r="H240" s="36">
        <f t="shared" si="214"/>
        <v>0</v>
      </c>
      <c r="I240" s="17"/>
      <c r="J240" s="17"/>
      <c r="K240" s="17"/>
      <c r="L240" s="17"/>
      <c r="M240" s="36">
        <f t="shared" si="215"/>
        <v>0</v>
      </c>
      <c r="N240" s="17"/>
      <c r="O240" s="17"/>
      <c r="P240" s="17"/>
      <c r="Q240" s="17"/>
      <c r="R240" s="36">
        <f t="shared" si="216"/>
        <v>0</v>
      </c>
      <c r="S240" s="17"/>
      <c r="T240" s="17"/>
      <c r="U240" s="17"/>
      <c r="V240" s="17"/>
      <c r="W240" s="36">
        <f t="shared" si="217"/>
        <v>0</v>
      </c>
      <c r="X240" s="4"/>
      <c r="Y240" s="4"/>
      <c r="Z240" s="4"/>
    </row>
    <row r="241" ht="12.75" customHeight="1">
      <c r="A241" s="18">
        <v>190.0</v>
      </c>
      <c r="B241" s="16" t="s">
        <v>286</v>
      </c>
      <c r="C241" s="35">
        <f t="shared" si="213"/>
        <v>0</v>
      </c>
      <c r="D241" s="17"/>
      <c r="E241" s="17"/>
      <c r="F241" s="17"/>
      <c r="G241" s="17"/>
      <c r="H241" s="36">
        <f t="shared" si="214"/>
        <v>0</v>
      </c>
      <c r="I241" s="17"/>
      <c r="J241" s="17"/>
      <c r="K241" s="17"/>
      <c r="L241" s="17"/>
      <c r="M241" s="36">
        <f t="shared" si="215"/>
        <v>0</v>
      </c>
      <c r="N241" s="17"/>
      <c r="O241" s="17"/>
      <c r="P241" s="17"/>
      <c r="Q241" s="17"/>
      <c r="R241" s="36">
        <f t="shared" si="216"/>
        <v>0</v>
      </c>
      <c r="S241" s="17"/>
      <c r="T241" s="17"/>
      <c r="U241" s="17"/>
      <c r="V241" s="17"/>
      <c r="W241" s="36">
        <f t="shared" si="217"/>
        <v>0</v>
      </c>
      <c r="X241" s="4"/>
      <c r="Y241" s="4"/>
      <c r="Z241" s="4"/>
    </row>
    <row r="242" ht="12.75" customHeight="1">
      <c r="A242" s="12" t="s">
        <v>287</v>
      </c>
      <c r="B242" s="13" t="s">
        <v>288</v>
      </c>
      <c r="C242" s="14">
        <f t="shared" ref="C242:W242" si="219">SUM(C243:C244)</f>
        <v>0</v>
      </c>
      <c r="D242" s="14">
        <f t="shared" si="219"/>
        <v>0</v>
      </c>
      <c r="E242" s="14">
        <f t="shared" si="219"/>
        <v>0</v>
      </c>
      <c r="F242" s="14">
        <f t="shared" si="219"/>
        <v>0</v>
      </c>
      <c r="G242" s="14">
        <f t="shared" si="219"/>
        <v>0</v>
      </c>
      <c r="H242" s="14">
        <f t="shared" si="219"/>
        <v>0</v>
      </c>
      <c r="I242" s="14">
        <f t="shared" si="219"/>
        <v>0</v>
      </c>
      <c r="J242" s="14">
        <f t="shared" si="219"/>
        <v>0</v>
      </c>
      <c r="K242" s="14">
        <f t="shared" si="219"/>
        <v>0</v>
      </c>
      <c r="L242" s="14">
        <f t="shared" si="219"/>
        <v>0</v>
      </c>
      <c r="M242" s="14">
        <f t="shared" si="219"/>
        <v>0</v>
      </c>
      <c r="N242" s="14">
        <f t="shared" si="219"/>
        <v>0</v>
      </c>
      <c r="O242" s="14">
        <f t="shared" si="219"/>
        <v>0</v>
      </c>
      <c r="P242" s="14">
        <f t="shared" si="219"/>
        <v>0</v>
      </c>
      <c r="Q242" s="14">
        <f t="shared" si="219"/>
        <v>0</v>
      </c>
      <c r="R242" s="14">
        <f t="shared" si="219"/>
        <v>0</v>
      </c>
      <c r="S242" s="14">
        <f t="shared" si="219"/>
        <v>0</v>
      </c>
      <c r="T242" s="14">
        <f t="shared" si="219"/>
        <v>0</v>
      </c>
      <c r="U242" s="14">
        <f t="shared" si="219"/>
        <v>0</v>
      </c>
      <c r="V242" s="14">
        <f t="shared" si="219"/>
        <v>0</v>
      </c>
      <c r="W242" s="14">
        <f t="shared" si="219"/>
        <v>0</v>
      </c>
      <c r="X242" s="4"/>
      <c r="Y242" s="4"/>
      <c r="Z242" s="4"/>
    </row>
    <row r="243" ht="12.75" customHeight="1">
      <c r="A243" s="18">
        <v>191.0</v>
      </c>
      <c r="B243" s="16" t="s">
        <v>289</v>
      </c>
      <c r="C243" s="35">
        <f t="shared" ref="C243:C244" si="220">H243+M243+R243+W243</f>
        <v>0</v>
      </c>
      <c r="D243" s="17"/>
      <c r="E243" s="17"/>
      <c r="F243" s="17"/>
      <c r="G243" s="17"/>
      <c r="H243" s="36">
        <f t="shared" ref="H243:H244" si="221">SUM(D243:G243)</f>
        <v>0</v>
      </c>
      <c r="I243" s="17"/>
      <c r="J243" s="17"/>
      <c r="K243" s="17"/>
      <c r="L243" s="17"/>
      <c r="M243" s="36">
        <f t="shared" ref="M243:M244" si="222">SUM(I243:L243)</f>
        <v>0</v>
      </c>
      <c r="N243" s="17"/>
      <c r="O243" s="17"/>
      <c r="P243" s="17"/>
      <c r="Q243" s="17"/>
      <c r="R243" s="36">
        <f t="shared" ref="R243:R244" si="223">SUM(N243:Q243)</f>
        <v>0</v>
      </c>
      <c r="S243" s="17"/>
      <c r="T243" s="17"/>
      <c r="U243" s="17"/>
      <c r="V243" s="17"/>
      <c r="W243" s="36">
        <f t="shared" ref="W243:W244" si="224">SUM(S243:V243)</f>
        <v>0</v>
      </c>
      <c r="X243" s="4"/>
      <c r="Y243" s="4"/>
      <c r="Z243" s="4"/>
    </row>
    <row r="244" ht="12.75" customHeight="1">
      <c r="A244" s="18">
        <v>192.0</v>
      </c>
      <c r="B244" s="16" t="s">
        <v>290</v>
      </c>
      <c r="C244" s="35">
        <f t="shared" si="220"/>
        <v>0</v>
      </c>
      <c r="D244" s="17"/>
      <c r="E244" s="17"/>
      <c r="F244" s="17"/>
      <c r="G244" s="17"/>
      <c r="H244" s="36">
        <f t="shared" si="221"/>
        <v>0</v>
      </c>
      <c r="I244" s="17"/>
      <c r="J244" s="17"/>
      <c r="K244" s="17"/>
      <c r="L244" s="17"/>
      <c r="M244" s="36">
        <f t="shared" si="222"/>
        <v>0</v>
      </c>
      <c r="N244" s="17"/>
      <c r="O244" s="17"/>
      <c r="P244" s="17"/>
      <c r="Q244" s="17"/>
      <c r="R244" s="36">
        <f t="shared" si="223"/>
        <v>0</v>
      </c>
      <c r="S244" s="17"/>
      <c r="T244" s="17"/>
      <c r="U244" s="17"/>
      <c r="V244" s="17"/>
      <c r="W244" s="36">
        <f t="shared" si="224"/>
        <v>0</v>
      </c>
      <c r="X244" s="4"/>
      <c r="Y244" s="4"/>
      <c r="Z244" s="4"/>
    </row>
    <row r="245" ht="12.75" customHeight="1">
      <c r="A245" s="12" t="s">
        <v>291</v>
      </c>
      <c r="B245" s="13" t="s">
        <v>235</v>
      </c>
      <c r="C245" s="14">
        <f t="shared" ref="C245:W245" si="225">SUM(C246:C248)</f>
        <v>0</v>
      </c>
      <c r="D245" s="14">
        <f t="shared" si="225"/>
        <v>0</v>
      </c>
      <c r="E245" s="14">
        <f t="shared" si="225"/>
        <v>0</v>
      </c>
      <c r="F245" s="14">
        <f t="shared" si="225"/>
        <v>0</v>
      </c>
      <c r="G245" s="14">
        <f t="shared" si="225"/>
        <v>0</v>
      </c>
      <c r="H245" s="14">
        <f t="shared" si="225"/>
        <v>0</v>
      </c>
      <c r="I245" s="14">
        <f t="shared" si="225"/>
        <v>0</v>
      </c>
      <c r="J245" s="14">
        <f t="shared" si="225"/>
        <v>0</v>
      </c>
      <c r="K245" s="14">
        <f t="shared" si="225"/>
        <v>0</v>
      </c>
      <c r="L245" s="14">
        <f t="shared" si="225"/>
        <v>0</v>
      </c>
      <c r="M245" s="14">
        <f t="shared" si="225"/>
        <v>0</v>
      </c>
      <c r="N245" s="14">
        <f t="shared" si="225"/>
        <v>0</v>
      </c>
      <c r="O245" s="14">
        <f t="shared" si="225"/>
        <v>0</v>
      </c>
      <c r="P245" s="14">
        <f t="shared" si="225"/>
        <v>0</v>
      </c>
      <c r="Q245" s="14">
        <f t="shared" si="225"/>
        <v>0</v>
      </c>
      <c r="R245" s="14">
        <f t="shared" si="225"/>
        <v>0</v>
      </c>
      <c r="S245" s="14">
        <f t="shared" si="225"/>
        <v>0</v>
      </c>
      <c r="T245" s="14">
        <f t="shared" si="225"/>
        <v>0</v>
      </c>
      <c r="U245" s="14">
        <f t="shared" si="225"/>
        <v>0</v>
      </c>
      <c r="V245" s="14">
        <f t="shared" si="225"/>
        <v>0</v>
      </c>
      <c r="W245" s="14">
        <f t="shared" si="225"/>
        <v>0</v>
      </c>
      <c r="X245" s="4"/>
      <c r="Y245" s="4"/>
      <c r="Z245" s="4"/>
    </row>
    <row r="246" ht="12.75" customHeight="1">
      <c r="A246" s="18">
        <v>193.0</v>
      </c>
      <c r="B246" s="16" t="s">
        <v>292</v>
      </c>
      <c r="C246" s="35">
        <f t="shared" ref="C246:C248" si="226">H246+M246+R246+W246</f>
        <v>0</v>
      </c>
      <c r="D246" s="17"/>
      <c r="E246" s="17"/>
      <c r="F246" s="17"/>
      <c r="G246" s="17"/>
      <c r="H246" s="36">
        <f t="shared" ref="H246:H248" si="227">SUM(D246:G246)</f>
        <v>0</v>
      </c>
      <c r="I246" s="17"/>
      <c r="J246" s="17"/>
      <c r="K246" s="17"/>
      <c r="L246" s="17"/>
      <c r="M246" s="36">
        <f t="shared" ref="M246:M248" si="228">SUM(I246:L246)</f>
        <v>0</v>
      </c>
      <c r="N246" s="17"/>
      <c r="O246" s="17"/>
      <c r="P246" s="17"/>
      <c r="Q246" s="17"/>
      <c r="R246" s="36">
        <f t="shared" ref="R246:R248" si="229">SUM(N246:Q246)</f>
        <v>0</v>
      </c>
      <c r="S246" s="17"/>
      <c r="T246" s="17"/>
      <c r="U246" s="17"/>
      <c r="V246" s="17"/>
      <c r="W246" s="36">
        <f t="shared" ref="W246:W248" si="230">SUM(S246:V246)</f>
        <v>0</v>
      </c>
      <c r="X246" s="4"/>
      <c r="Y246" s="4"/>
      <c r="Z246" s="4"/>
    </row>
    <row r="247" ht="12.75" customHeight="1">
      <c r="A247" s="18">
        <v>194.1</v>
      </c>
      <c r="B247" s="16" t="s">
        <v>236</v>
      </c>
      <c r="C247" s="35">
        <f t="shared" si="226"/>
        <v>0</v>
      </c>
      <c r="D247" s="17"/>
      <c r="E247" s="17"/>
      <c r="F247" s="17"/>
      <c r="G247" s="17"/>
      <c r="H247" s="36">
        <f t="shared" si="227"/>
        <v>0</v>
      </c>
      <c r="I247" s="17"/>
      <c r="J247" s="17"/>
      <c r="K247" s="17"/>
      <c r="L247" s="17"/>
      <c r="M247" s="36">
        <f t="shared" si="228"/>
        <v>0</v>
      </c>
      <c r="N247" s="17"/>
      <c r="O247" s="17"/>
      <c r="P247" s="17"/>
      <c r="Q247" s="17"/>
      <c r="R247" s="36">
        <f t="shared" si="229"/>
        <v>0</v>
      </c>
      <c r="S247" s="17"/>
      <c r="T247" s="17"/>
      <c r="U247" s="17"/>
      <c r="V247" s="17"/>
      <c r="W247" s="36">
        <f t="shared" si="230"/>
        <v>0</v>
      </c>
      <c r="X247" s="4"/>
      <c r="Y247" s="4"/>
      <c r="Z247" s="4"/>
    </row>
    <row r="248" ht="12.75" customHeight="1">
      <c r="A248" s="18">
        <v>194.2</v>
      </c>
      <c r="B248" s="16" t="s">
        <v>293</v>
      </c>
      <c r="C248" s="35">
        <f t="shared" si="226"/>
        <v>0</v>
      </c>
      <c r="D248" s="17"/>
      <c r="E248" s="17"/>
      <c r="F248" s="17"/>
      <c r="G248" s="17"/>
      <c r="H248" s="36">
        <f t="shared" si="227"/>
        <v>0</v>
      </c>
      <c r="I248" s="17"/>
      <c r="J248" s="17"/>
      <c r="K248" s="17"/>
      <c r="L248" s="17"/>
      <c r="M248" s="36">
        <f t="shared" si="228"/>
        <v>0</v>
      </c>
      <c r="N248" s="17"/>
      <c r="O248" s="17"/>
      <c r="P248" s="17"/>
      <c r="Q248" s="17"/>
      <c r="R248" s="36">
        <f t="shared" si="229"/>
        <v>0</v>
      </c>
      <c r="S248" s="17"/>
      <c r="T248" s="17"/>
      <c r="U248" s="17"/>
      <c r="V248" s="17"/>
      <c r="W248" s="36">
        <f t="shared" si="230"/>
        <v>0</v>
      </c>
      <c r="X248" s="4"/>
      <c r="Y248" s="4"/>
      <c r="Z248" s="4"/>
    </row>
    <row r="249" ht="12.75" customHeight="1">
      <c r="A249" s="12" t="s">
        <v>294</v>
      </c>
      <c r="B249" s="13" t="s">
        <v>295</v>
      </c>
      <c r="C249" s="14">
        <f t="shared" ref="C249:W249" si="231">SUM(C250:C252)</f>
        <v>1.16</v>
      </c>
      <c r="D249" s="14">
        <f t="shared" si="231"/>
        <v>1.16</v>
      </c>
      <c r="E249" s="14">
        <f t="shared" si="231"/>
        <v>0</v>
      </c>
      <c r="F249" s="14">
        <f t="shared" si="231"/>
        <v>0</v>
      </c>
      <c r="G249" s="14">
        <f t="shared" si="231"/>
        <v>0</v>
      </c>
      <c r="H249" s="14">
        <f t="shared" si="231"/>
        <v>1.16</v>
      </c>
      <c r="I249" s="14">
        <f t="shared" si="231"/>
        <v>0</v>
      </c>
      <c r="J249" s="14">
        <f t="shared" si="231"/>
        <v>0</v>
      </c>
      <c r="K249" s="14">
        <f t="shared" si="231"/>
        <v>0</v>
      </c>
      <c r="L249" s="14">
        <f t="shared" si="231"/>
        <v>0</v>
      </c>
      <c r="M249" s="14">
        <f t="shared" si="231"/>
        <v>0</v>
      </c>
      <c r="N249" s="14">
        <f t="shared" si="231"/>
        <v>0</v>
      </c>
      <c r="O249" s="14">
        <f t="shared" si="231"/>
        <v>0</v>
      </c>
      <c r="P249" s="14">
        <f t="shared" si="231"/>
        <v>0</v>
      </c>
      <c r="Q249" s="14">
        <f t="shared" si="231"/>
        <v>0</v>
      </c>
      <c r="R249" s="14">
        <f t="shared" si="231"/>
        <v>0</v>
      </c>
      <c r="S249" s="14">
        <f t="shared" si="231"/>
        <v>0</v>
      </c>
      <c r="T249" s="14">
        <f t="shared" si="231"/>
        <v>0</v>
      </c>
      <c r="U249" s="14">
        <f t="shared" si="231"/>
        <v>0</v>
      </c>
      <c r="V249" s="14">
        <f t="shared" si="231"/>
        <v>0</v>
      </c>
      <c r="W249" s="14">
        <f t="shared" si="231"/>
        <v>0</v>
      </c>
      <c r="X249" s="4"/>
      <c r="Y249" s="4"/>
      <c r="Z249" s="4"/>
    </row>
    <row r="250" ht="12.75" customHeight="1">
      <c r="A250" s="18">
        <v>195.0</v>
      </c>
      <c r="B250" s="16" t="s">
        <v>296</v>
      </c>
      <c r="C250" s="35">
        <f t="shared" ref="C250:C254" si="232">H250+M250+R250+W250</f>
        <v>1.16</v>
      </c>
      <c r="D250" s="19">
        <v>1.16</v>
      </c>
      <c r="E250" s="17"/>
      <c r="F250" s="17"/>
      <c r="G250" s="17"/>
      <c r="H250" s="36">
        <f t="shared" ref="H250:H254" si="233">SUM(D250:G250)</f>
        <v>1.16</v>
      </c>
      <c r="I250" s="17"/>
      <c r="J250" s="17"/>
      <c r="K250" s="17"/>
      <c r="L250" s="17"/>
      <c r="M250" s="36">
        <f t="shared" ref="M250:M254" si="234">SUM(I250:L250)</f>
        <v>0</v>
      </c>
      <c r="N250" s="17"/>
      <c r="O250" s="17"/>
      <c r="P250" s="17"/>
      <c r="Q250" s="17"/>
      <c r="R250" s="36">
        <f t="shared" ref="R250:R254" si="235">SUM(N250:Q250)</f>
        <v>0</v>
      </c>
      <c r="S250" s="17"/>
      <c r="T250" s="17"/>
      <c r="U250" s="17"/>
      <c r="V250" s="17"/>
      <c r="W250" s="36">
        <f t="shared" ref="W250:W254" si="236">SUM(S250:V250)</f>
        <v>0</v>
      </c>
      <c r="X250" s="4"/>
      <c r="Y250" s="4"/>
      <c r="Z250" s="4"/>
    </row>
    <row r="251" ht="12.75" customHeight="1">
      <c r="A251" s="18">
        <v>196.0</v>
      </c>
      <c r="B251" s="16" t="s">
        <v>297</v>
      </c>
      <c r="C251" s="35">
        <f t="shared" si="232"/>
        <v>0</v>
      </c>
      <c r="D251" s="17"/>
      <c r="E251" s="17"/>
      <c r="F251" s="17"/>
      <c r="G251" s="17"/>
      <c r="H251" s="36">
        <f t="shared" si="233"/>
        <v>0</v>
      </c>
      <c r="I251" s="17"/>
      <c r="J251" s="17"/>
      <c r="K251" s="17"/>
      <c r="L251" s="17"/>
      <c r="M251" s="36">
        <f t="shared" si="234"/>
        <v>0</v>
      </c>
      <c r="N251" s="17"/>
      <c r="O251" s="17"/>
      <c r="P251" s="17"/>
      <c r="Q251" s="17"/>
      <c r="R251" s="36">
        <f t="shared" si="235"/>
        <v>0</v>
      </c>
      <c r="S251" s="17"/>
      <c r="T251" s="17"/>
      <c r="U251" s="17"/>
      <c r="V251" s="17"/>
      <c r="W251" s="36">
        <f t="shared" si="236"/>
        <v>0</v>
      </c>
      <c r="X251" s="4"/>
      <c r="Y251" s="4"/>
      <c r="Z251" s="4"/>
    </row>
    <row r="252" ht="12.75" customHeight="1">
      <c r="A252" s="18">
        <v>197.0</v>
      </c>
      <c r="B252" s="16" t="s">
        <v>298</v>
      </c>
      <c r="C252" s="35">
        <f t="shared" si="232"/>
        <v>0</v>
      </c>
      <c r="D252" s="17"/>
      <c r="E252" s="17"/>
      <c r="F252" s="17"/>
      <c r="G252" s="17"/>
      <c r="H252" s="36">
        <f t="shared" si="233"/>
        <v>0</v>
      </c>
      <c r="I252" s="17"/>
      <c r="J252" s="17"/>
      <c r="K252" s="17"/>
      <c r="L252" s="17"/>
      <c r="M252" s="36">
        <f t="shared" si="234"/>
        <v>0</v>
      </c>
      <c r="N252" s="17"/>
      <c r="O252" s="17"/>
      <c r="P252" s="17"/>
      <c r="Q252" s="17"/>
      <c r="R252" s="36">
        <f t="shared" si="235"/>
        <v>0</v>
      </c>
      <c r="S252" s="17"/>
      <c r="T252" s="17"/>
      <c r="U252" s="17"/>
      <c r="V252" s="17"/>
      <c r="W252" s="36">
        <f t="shared" si="236"/>
        <v>0</v>
      </c>
      <c r="X252" s="4"/>
      <c r="Y252" s="4"/>
      <c r="Z252" s="4"/>
    </row>
    <row r="253" ht="12.75" customHeight="1">
      <c r="A253" s="12">
        <v>198.0</v>
      </c>
      <c r="B253" s="13" t="s">
        <v>239</v>
      </c>
      <c r="C253" s="14">
        <f t="shared" si="232"/>
        <v>0</v>
      </c>
      <c r="D253" s="14"/>
      <c r="E253" s="14"/>
      <c r="F253" s="14"/>
      <c r="G253" s="14"/>
      <c r="H253" s="14">
        <f t="shared" si="233"/>
        <v>0</v>
      </c>
      <c r="I253" s="14"/>
      <c r="J253" s="14"/>
      <c r="K253" s="14"/>
      <c r="L253" s="14"/>
      <c r="M253" s="14">
        <f t="shared" si="234"/>
        <v>0</v>
      </c>
      <c r="N253" s="14"/>
      <c r="O253" s="14"/>
      <c r="P253" s="14"/>
      <c r="Q253" s="14"/>
      <c r="R253" s="14">
        <f t="shared" si="235"/>
        <v>0</v>
      </c>
      <c r="S253" s="14"/>
      <c r="T253" s="14"/>
      <c r="U253" s="14"/>
      <c r="V253" s="14"/>
      <c r="W253" s="14">
        <f t="shared" si="236"/>
        <v>0</v>
      </c>
      <c r="X253" s="4"/>
      <c r="Y253" s="4"/>
      <c r="Z253" s="4"/>
    </row>
    <row r="254" ht="12.75" customHeight="1">
      <c r="A254" s="12">
        <v>199.0</v>
      </c>
      <c r="B254" s="13" t="s">
        <v>240</v>
      </c>
      <c r="C254" s="14">
        <f t="shared" si="232"/>
        <v>0</v>
      </c>
      <c r="D254" s="14"/>
      <c r="E254" s="14"/>
      <c r="F254" s="14"/>
      <c r="G254" s="14"/>
      <c r="H254" s="14">
        <f t="shared" si="233"/>
        <v>0</v>
      </c>
      <c r="I254" s="14"/>
      <c r="J254" s="14"/>
      <c r="K254" s="14"/>
      <c r="L254" s="14"/>
      <c r="M254" s="14">
        <f t="shared" si="234"/>
        <v>0</v>
      </c>
      <c r="N254" s="14"/>
      <c r="O254" s="14"/>
      <c r="P254" s="14"/>
      <c r="Q254" s="14"/>
      <c r="R254" s="14">
        <f t="shared" si="235"/>
        <v>0</v>
      </c>
      <c r="S254" s="14"/>
      <c r="T254" s="14"/>
      <c r="U254" s="14"/>
      <c r="V254" s="14"/>
      <c r="W254" s="14">
        <f t="shared" si="236"/>
        <v>0</v>
      </c>
      <c r="X254" s="4"/>
      <c r="Y254" s="4"/>
      <c r="Z254" s="4"/>
    </row>
    <row r="255" ht="12.75" customHeight="1">
      <c r="A255" s="6" t="s">
        <v>299</v>
      </c>
      <c r="B255" s="7" t="s">
        <v>300</v>
      </c>
      <c r="C255" s="8">
        <f t="shared" ref="C255:W255" si="237">+SUM(C256:C262)</f>
        <v>0</v>
      </c>
      <c r="D255" s="8">
        <f t="shared" si="237"/>
        <v>0</v>
      </c>
      <c r="E255" s="8">
        <f t="shared" si="237"/>
        <v>0</v>
      </c>
      <c r="F255" s="8">
        <f t="shared" si="237"/>
        <v>0</v>
      </c>
      <c r="G255" s="8">
        <f t="shared" si="237"/>
        <v>0</v>
      </c>
      <c r="H255" s="8">
        <f t="shared" si="237"/>
        <v>0</v>
      </c>
      <c r="I255" s="8">
        <f t="shared" si="237"/>
        <v>0</v>
      </c>
      <c r="J255" s="8">
        <f t="shared" si="237"/>
        <v>0</v>
      </c>
      <c r="K255" s="8">
        <f t="shared" si="237"/>
        <v>0</v>
      </c>
      <c r="L255" s="8">
        <f t="shared" si="237"/>
        <v>0</v>
      </c>
      <c r="M255" s="8">
        <f t="shared" si="237"/>
        <v>0</v>
      </c>
      <c r="N255" s="8">
        <f t="shared" si="237"/>
        <v>0</v>
      </c>
      <c r="O255" s="8">
        <f t="shared" si="237"/>
        <v>0</v>
      </c>
      <c r="P255" s="8">
        <f t="shared" si="237"/>
        <v>0</v>
      </c>
      <c r="Q255" s="8">
        <f t="shared" si="237"/>
        <v>0</v>
      </c>
      <c r="R255" s="8">
        <f t="shared" si="237"/>
        <v>0</v>
      </c>
      <c r="S255" s="8">
        <f t="shared" si="237"/>
        <v>0</v>
      </c>
      <c r="T255" s="8">
        <f t="shared" si="237"/>
        <v>0</v>
      </c>
      <c r="U255" s="8">
        <f t="shared" si="237"/>
        <v>0</v>
      </c>
      <c r="V255" s="8">
        <f t="shared" si="237"/>
        <v>0</v>
      </c>
      <c r="W255" s="8">
        <f t="shared" si="237"/>
        <v>0</v>
      </c>
      <c r="X255" s="4"/>
      <c r="Y255" s="4"/>
      <c r="Z255" s="4"/>
    </row>
    <row r="256" ht="12.75" customHeight="1">
      <c r="A256" s="18">
        <v>1.0</v>
      </c>
      <c r="B256" s="16" t="s">
        <v>301</v>
      </c>
      <c r="C256" s="35">
        <f t="shared" ref="C256:C262" si="238">H256+M256+R256+W256</f>
        <v>0</v>
      </c>
      <c r="D256" s="17"/>
      <c r="E256" s="17"/>
      <c r="F256" s="17"/>
      <c r="G256" s="17"/>
      <c r="H256" s="36">
        <f t="shared" ref="H256:H262" si="239">SUM(D256:G256)</f>
        <v>0</v>
      </c>
      <c r="I256" s="17"/>
      <c r="J256" s="17"/>
      <c r="K256" s="17"/>
      <c r="L256" s="17"/>
      <c r="M256" s="36">
        <f t="shared" ref="M256:M262" si="240">SUM(I256:L256)</f>
        <v>0</v>
      </c>
      <c r="N256" s="17"/>
      <c r="O256" s="17"/>
      <c r="P256" s="17"/>
      <c r="Q256" s="17"/>
      <c r="R256" s="36">
        <f t="shared" ref="R256:R262" si="241">SUM(N256:Q256)</f>
        <v>0</v>
      </c>
      <c r="S256" s="17"/>
      <c r="T256" s="17"/>
      <c r="U256" s="17"/>
      <c r="V256" s="17"/>
      <c r="W256" s="36">
        <f t="shared" ref="W256:W262" si="242">SUM(S256:V256)</f>
        <v>0</v>
      </c>
      <c r="X256" s="4"/>
      <c r="Y256" s="4"/>
      <c r="Z256" s="4"/>
    </row>
    <row r="257" ht="12.75" customHeight="1">
      <c r="A257" s="18">
        <v>2.0</v>
      </c>
      <c r="B257" s="16" t="s">
        <v>302</v>
      </c>
      <c r="C257" s="35">
        <f t="shared" si="238"/>
        <v>0</v>
      </c>
      <c r="D257" s="17"/>
      <c r="E257" s="17"/>
      <c r="F257" s="17"/>
      <c r="G257" s="17"/>
      <c r="H257" s="36">
        <f t="shared" si="239"/>
        <v>0</v>
      </c>
      <c r="I257" s="17"/>
      <c r="J257" s="17"/>
      <c r="K257" s="17"/>
      <c r="L257" s="17"/>
      <c r="M257" s="36">
        <f t="shared" si="240"/>
        <v>0</v>
      </c>
      <c r="N257" s="17"/>
      <c r="O257" s="17"/>
      <c r="P257" s="17"/>
      <c r="Q257" s="17"/>
      <c r="R257" s="36">
        <f t="shared" si="241"/>
        <v>0</v>
      </c>
      <c r="S257" s="17"/>
      <c r="T257" s="17"/>
      <c r="U257" s="17"/>
      <c r="V257" s="17"/>
      <c r="W257" s="36">
        <f t="shared" si="242"/>
        <v>0</v>
      </c>
      <c r="X257" s="4"/>
      <c r="Y257" s="4"/>
      <c r="Z257" s="4"/>
    </row>
    <row r="258" ht="12.75" customHeight="1">
      <c r="A258" s="18">
        <v>3.0</v>
      </c>
      <c r="B258" s="16" t="s">
        <v>303</v>
      </c>
      <c r="C258" s="35">
        <f t="shared" si="238"/>
        <v>0</v>
      </c>
      <c r="D258" s="17"/>
      <c r="E258" s="17"/>
      <c r="F258" s="17"/>
      <c r="G258" s="17"/>
      <c r="H258" s="36">
        <f t="shared" si="239"/>
        <v>0</v>
      </c>
      <c r="I258" s="17"/>
      <c r="J258" s="17"/>
      <c r="K258" s="17"/>
      <c r="L258" s="17"/>
      <c r="M258" s="36">
        <f t="shared" si="240"/>
        <v>0</v>
      </c>
      <c r="N258" s="17"/>
      <c r="O258" s="17"/>
      <c r="P258" s="17"/>
      <c r="Q258" s="17"/>
      <c r="R258" s="36">
        <f t="shared" si="241"/>
        <v>0</v>
      </c>
      <c r="S258" s="17"/>
      <c r="T258" s="17"/>
      <c r="U258" s="17"/>
      <c r="V258" s="17"/>
      <c r="W258" s="36">
        <f t="shared" si="242"/>
        <v>0</v>
      </c>
      <c r="X258" s="4"/>
      <c r="Y258" s="4"/>
      <c r="Z258" s="4"/>
    </row>
    <row r="259" ht="12.75" customHeight="1">
      <c r="A259" s="18">
        <v>4.0</v>
      </c>
      <c r="B259" s="16" t="s">
        <v>304</v>
      </c>
      <c r="C259" s="35">
        <f t="shared" si="238"/>
        <v>0</v>
      </c>
      <c r="D259" s="17"/>
      <c r="E259" s="17"/>
      <c r="F259" s="17"/>
      <c r="G259" s="17"/>
      <c r="H259" s="36">
        <f t="shared" si="239"/>
        <v>0</v>
      </c>
      <c r="I259" s="17"/>
      <c r="J259" s="17"/>
      <c r="K259" s="17"/>
      <c r="L259" s="17"/>
      <c r="M259" s="36">
        <f t="shared" si="240"/>
        <v>0</v>
      </c>
      <c r="N259" s="17"/>
      <c r="O259" s="17"/>
      <c r="P259" s="17"/>
      <c r="Q259" s="17"/>
      <c r="R259" s="36">
        <f t="shared" si="241"/>
        <v>0</v>
      </c>
      <c r="S259" s="17"/>
      <c r="T259" s="17"/>
      <c r="U259" s="17"/>
      <c r="V259" s="17"/>
      <c r="W259" s="36">
        <f t="shared" si="242"/>
        <v>0</v>
      </c>
      <c r="X259" s="4"/>
      <c r="Y259" s="4"/>
      <c r="Z259" s="4"/>
    </row>
    <row r="260" ht="12.75" customHeight="1">
      <c r="A260" s="18">
        <v>5.0</v>
      </c>
      <c r="B260" s="16" t="s">
        <v>305</v>
      </c>
      <c r="C260" s="35">
        <f t="shared" si="238"/>
        <v>0</v>
      </c>
      <c r="D260" s="17"/>
      <c r="E260" s="17"/>
      <c r="F260" s="17"/>
      <c r="G260" s="17"/>
      <c r="H260" s="36">
        <f t="shared" si="239"/>
        <v>0</v>
      </c>
      <c r="I260" s="17"/>
      <c r="J260" s="17"/>
      <c r="K260" s="17"/>
      <c r="L260" s="17"/>
      <c r="M260" s="36">
        <f t="shared" si="240"/>
        <v>0</v>
      </c>
      <c r="N260" s="17"/>
      <c r="O260" s="17"/>
      <c r="P260" s="17"/>
      <c r="Q260" s="17"/>
      <c r="R260" s="36">
        <f t="shared" si="241"/>
        <v>0</v>
      </c>
      <c r="S260" s="17"/>
      <c r="T260" s="17"/>
      <c r="U260" s="17"/>
      <c r="V260" s="17"/>
      <c r="W260" s="36">
        <f t="shared" si="242"/>
        <v>0</v>
      </c>
      <c r="X260" s="4"/>
      <c r="Y260" s="4"/>
      <c r="Z260" s="4"/>
    </row>
    <row r="261" ht="12.75" customHeight="1">
      <c r="A261" s="18">
        <v>6.0</v>
      </c>
      <c r="B261" s="16" t="s">
        <v>306</v>
      </c>
      <c r="C261" s="35">
        <f t="shared" si="238"/>
        <v>0</v>
      </c>
      <c r="D261" s="17"/>
      <c r="E261" s="17"/>
      <c r="F261" s="17"/>
      <c r="G261" s="17"/>
      <c r="H261" s="36">
        <f t="shared" si="239"/>
        <v>0</v>
      </c>
      <c r="I261" s="17"/>
      <c r="J261" s="17"/>
      <c r="K261" s="17"/>
      <c r="L261" s="17"/>
      <c r="M261" s="36">
        <f t="shared" si="240"/>
        <v>0</v>
      </c>
      <c r="N261" s="17"/>
      <c r="O261" s="17"/>
      <c r="P261" s="17"/>
      <c r="Q261" s="17"/>
      <c r="R261" s="36">
        <f t="shared" si="241"/>
        <v>0</v>
      </c>
      <c r="S261" s="17"/>
      <c r="T261" s="17"/>
      <c r="U261" s="17"/>
      <c r="V261" s="17"/>
      <c r="W261" s="36">
        <f t="shared" si="242"/>
        <v>0</v>
      </c>
      <c r="X261" s="4"/>
      <c r="Y261" s="4"/>
      <c r="Z261" s="4"/>
    </row>
    <row r="262" ht="12.75" customHeight="1">
      <c r="A262" s="18">
        <v>7.0</v>
      </c>
      <c r="B262" s="16" t="s">
        <v>307</v>
      </c>
      <c r="C262" s="35">
        <f t="shared" si="238"/>
        <v>0</v>
      </c>
      <c r="D262" s="17"/>
      <c r="E262" s="17"/>
      <c r="F262" s="17"/>
      <c r="G262" s="17"/>
      <c r="H262" s="36">
        <f t="shared" si="239"/>
        <v>0</v>
      </c>
      <c r="I262" s="17"/>
      <c r="J262" s="17"/>
      <c r="K262" s="17"/>
      <c r="L262" s="17"/>
      <c r="M262" s="36">
        <f t="shared" si="240"/>
        <v>0</v>
      </c>
      <c r="N262" s="17"/>
      <c r="O262" s="17"/>
      <c r="P262" s="17"/>
      <c r="Q262" s="17"/>
      <c r="R262" s="36">
        <f t="shared" si="241"/>
        <v>0</v>
      </c>
      <c r="S262" s="17"/>
      <c r="T262" s="17"/>
      <c r="U262" s="17"/>
      <c r="V262" s="17"/>
      <c r="W262" s="36">
        <f t="shared" si="242"/>
        <v>0</v>
      </c>
      <c r="X262" s="4"/>
      <c r="Y262" s="4"/>
      <c r="Z262" s="4"/>
    </row>
    <row r="263" ht="12.75" customHeight="1">
      <c r="A263" s="21"/>
      <c r="B263" s="22" t="s">
        <v>308</v>
      </c>
      <c r="C263" s="23" t="str">
        <f t="shared" ref="C263:W263" si="243">+C255+C3</f>
        <v>#REF!</v>
      </c>
      <c r="D263" s="23">
        <f t="shared" si="243"/>
        <v>38.30015</v>
      </c>
      <c r="E263" s="23">
        <f t="shared" si="243"/>
        <v>116.78715</v>
      </c>
      <c r="F263" s="23">
        <f t="shared" si="243"/>
        <v>104.71715</v>
      </c>
      <c r="G263" s="23">
        <f t="shared" si="243"/>
        <v>101.52715</v>
      </c>
      <c r="H263" s="23" t="str">
        <f t="shared" si="243"/>
        <v>#REF!</v>
      </c>
      <c r="I263" s="23">
        <f t="shared" si="243"/>
        <v>0.44</v>
      </c>
      <c r="J263" s="23">
        <f t="shared" si="243"/>
        <v>7.15725</v>
      </c>
      <c r="K263" s="23">
        <f t="shared" si="243"/>
        <v>0.949125</v>
      </c>
      <c r="L263" s="23">
        <f t="shared" si="243"/>
        <v>0.719125</v>
      </c>
      <c r="M263" s="23">
        <f t="shared" si="243"/>
        <v>9.2655</v>
      </c>
      <c r="N263" s="23">
        <f t="shared" si="243"/>
        <v>0.5875</v>
      </c>
      <c r="O263" s="23">
        <f t="shared" si="243"/>
        <v>14.81025</v>
      </c>
      <c r="P263" s="23">
        <f t="shared" si="243"/>
        <v>1.709375</v>
      </c>
      <c r="Q263" s="23">
        <f t="shared" si="243"/>
        <v>1.479375</v>
      </c>
      <c r="R263" s="23">
        <f t="shared" si="243"/>
        <v>18.5965</v>
      </c>
      <c r="S263" s="23">
        <f t="shared" si="243"/>
        <v>0.26</v>
      </c>
      <c r="T263" s="23">
        <f t="shared" si="243"/>
        <v>4.647</v>
      </c>
      <c r="U263" s="23">
        <f t="shared" si="243"/>
        <v>0.6</v>
      </c>
      <c r="V263" s="23">
        <f t="shared" si="243"/>
        <v>0.46</v>
      </c>
      <c r="W263" s="23">
        <f t="shared" si="243"/>
        <v>5.967</v>
      </c>
      <c r="X263" s="4"/>
      <c r="Y263" s="4"/>
      <c r="Z263" s="4"/>
    </row>
    <row r="264" ht="12.75" customHeight="1">
      <c r="A264" s="24"/>
      <c r="B264" s="4"/>
      <c r="C264" s="52"/>
      <c r="D264" s="25"/>
      <c r="E264" s="25"/>
      <c r="F264" s="25"/>
      <c r="G264" s="25"/>
      <c r="H264" s="52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4"/>
      <c r="Y264" s="4"/>
      <c r="Z264" s="4"/>
    </row>
    <row r="265" ht="12.75" customHeight="1">
      <c r="A265" s="24"/>
      <c r="B265" s="4"/>
      <c r="C265" s="52"/>
      <c r="D265" s="25"/>
      <c r="E265" s="25"/>
      <c r="F265" s="25"/>
      <c r="G265" s="25"/>
      <c r="H265" s="5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4"/>
      <c r="Y265" s="4"/>
      <c r="Z265" s="4"/>
    </row>
    <row r="266" ht="12.75" customHeight="1">
      <c r="A266" s="24"/>
      <c r="B266" s="4"/>
      <c r="C266" s="52"/>
      <c r="D266" s="25"/>
      <c r="E266" s="25"/>
      <c r="F266" s="25"/>
      <c r="G266" s="25"/>
      <c r="H266" s="52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4"/>
      <c r="Y266" s="4"/>
      <c r="Z266" s="4"/>
    </row>
    <row r="267" ht="12.75" customHeight="1">
      <c r="A267" s="24"/>
      <c r="B267" s="4"/>
      <c r="C267" s="52"/>
      <c r="D267" s="25"/>
      <c r="E267" s="25"/>
      <c r="F267" s="25"/>
      <c r="G267" s="25"/>
      <c r="H267" s="52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4"/>
      <c r="Y267" s="4"/>
      <c r="Z267" s="4"/>
    </row>
    <row r="268" ht="12.75" customHeight="1">
      <c r="A268" s="24"/>
      <c r="B268" s="4"/>
      <c r="C268" s="52"/>
      <c r="D268" s="25"/>
      <c r="E268" s="25"/>
      <c r="F268" s="25"/>
      <c r="G268" s="25"/>
      <c r="H268" s="52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4"/>
      <c r="Y268" s="4"/>
      <c r="Z268" s="4"/>
    </row>
    <row r="269" ht="12.75" customHeight="1">
      <c r="A269" s="24"/>
      <c r="B269" s="4"/>
      <c r="C269" s="52"/>
      <c r="D269" s="25"/>
      <c r="E269" s="25"/>
      <c r="F269" s="25"/>
      <c r="G269" s="25"/>
      <c r="H269" s="52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4"/>
      <c r="Y269" s="4"/>
      <c r="Z269" s="4"/>
    </row>
    <row r="270" ht="12.75" customHeight="1">
      <c r="A270" s="24"/>
      <c r="B270" s="4"/>
      <c r="C270" s="52"/>
      <c r="D270" s="25"/>
      <c r="E270" s="25"/>
      <c r="F270" s="25"/>
      <c r="G270" s="25"/>
      <c r="H270" s="52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4"/>
      <c r="Y270" s="4"/>
      <c r="Z270" s="4"/>
    </row>
    <row r="271" ht="12.75" customHeight="1">
      <c r="A271" s="24"/>
      <c r="B271" s="4"/>
      <c r="C271" s="52"/>
      <c r="D271" s="25"/>
      <c r="E271" s="25"/>
      <c r="F271" s="25"/>
      <c r="G271" s="25"/>
      <c r="H271" s="52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4"/>
      <c r="Y271" s="4"/>
      <c r="Z271" s="4"/>
    </row>
    <row r="272" ht="12.75" customHeight="1">
      <c r="A272" s="24"/>
      <c r="B272" s="4"/>
      <c r="C272" s="52"/>
      <c r="D272" s="25"/>
      <c r="E272" s="25"/>
      <c r="F272" s="25"/>
      <c r="G272" s="25"/>
      <c r="H272" s="52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4"/>
      <c r="Y272" s="4"/>
      <c r="Z272" s="4"/>
    </row>
    <row r="273" ht="12.75" customHeight="1">
      <c r="A273" s="24"/>
      <c r="B273" s="4"/>
      <c r="C273" s="52"/>
      <c r="D273" s="25"/>
      <c r="E273" s="25"/>
      <c r="F273" s="25"/>
      <c r="G273" s="25"/>
      <c r="H273" s="52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4"/>
      <c r="Y273" s="4"/>
      <c r="Z273" s="4"/>
    </row>
    <row r="274" ht="12.75" customHeight="1">
      <c r="A274" s="24"/>
      <c r="B274" s="4"/>
      <c r="C274" s="52"/>
      <c r="D274" s="25"/>
      <c r="E274" s="25"/>
      <c r="F274" s="25"/>
      <c r="G274" s="25"/>
      <c r="H274" s="52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4"/>
      <c r="Y274" s="4"/>
      <c r="Z274" s="4"/>
    </row>
    <row r="275" ht="12.75" customHeight="1">
      <c r="A275" s="24"/>
      <c r="B275" s="4"/>
      <c r="C275" s="52"/>
      <c r="D275" s="25"/>
      <c r="E275" s="25"/>
      <c r="F275" s="25"/>
      <c r="G275" s="25"/>
      <c r="H275" s="52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4"/>
      <c r="Y275" s="4"/>
      <c r="Z275" s="4"/>
    </row>
    <row r="276" ht="12.75" customHeight="1">
      <c r="A276" s="24"/>
      <c r="B276" s="4"/>
      <c r="C276" s="52"/>
      <c r="D276" s="25"/>
      <c r="E276" s="25"/>
      <c r="F276" s="25"/>
      <c r="G276" s="25"/>
      <c r="H276" s="52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4"/>
      <c r="Y276" s="4"/>
      <c r="Z276" s="4"/>
    </row>
    <row r="277" ht="12.75" customHeight="1">
      <c r="A277" s="24"/>
      <c r="B277" s="4"/>
      <c r="C277" s="52"/>
      <c r="D277" s="25"/>
      <c r="E277" s="25"/>
      <c r="F277" s="25"/>
      <c r="G277" s="25"/>
      <c r="H277" s="52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4"/>
      <c r="Y277" s="4"/>
      <c r="Z277" s="4"/>
    </row>
    <row r="278" ht="12.75" customHeight="1">
      <c r="A278" s="24"/>
      <c r="B278" s="4"/>
      <c r="C278" s="52"/>
      <c r="D278" s="25"/>
      <c r="E278" s="25"/>
      <c r="F278" s="25"/>
      <c r="G278" s="25"/>
      <c r="H278" s="52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4"/>
      <c r="Y278" s="4"/>
      <c r="Z278" s="4"/>
    </row>
    <row r="279" ht="12.75" customHeight="1">
      <c r="A279" s="24"/>
      <c r="B279" s="4"/>
      <c r="C279" s="52"/>
      <c r="D279" s="25"/>
      <c r="E279" s="25"/>
      <c r="F279" s="25"/>
      <c r="G279" s="25"/>
      <c r="H279" s="52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4"/>
      <c r="Y279" s="4"/>
      <c r="Z279" s="4"/>
    </row>
    <row r="280" ht="12.75" customHeight="1">
      <c r="A280" s="24"/>
      <c r="B280" s="4"/>
      <c r="C280" s="52"/>
      <c r="D280" s="25"/>
      <c r="E280" s="25"/>
      <c r="F280" s="25"/>
      <c r="G280" s="25"/>
      <c r="H280" s="52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4"/>
      <c r="Y280" s="4"/>
      <c r="Z280" s="4"/>
    </row>
    <row r="281" ht="12.75" customHeight="1">
      <c r="A281" s="24"/>
      <c r="B281" s="4"/>
      <c r="C281" s="52"/>
      <c r="D281" s="25"/>
      <c r="E281" s="25"/>
      <c r="F281" s="25"/>
      <c r="G281" s="25"/>
      <c r="H281" s="52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4"/>
      <c r="Y281" s="4"/>
      <c r="Z281" s="4"/>
    </row>
    <row r="282" ht="12.75" customHeight="1">
      <c r="A282" s="24"/>
      <c r="B282" s="4"/>
      <c r="C282" s="52"/>
      <c r="D282" s="25"/>
      <c r="E282" s="25"/>
      <c r="F282" s="25"/>
      <c r="G282" s="25"/>
      <c r="H282" s="52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4"/>
      <c r="Y282" s="4"/>
      <c r="Z282" s="4"/>
    </row>
    <row r="283" ht="12.75" customHeight="1">
      <c r="A283" s="24"/>
      <c r="B283" s="4"/>
      <c r="C283" s="52"/>
      <c r="D283" s="25"/>
      <c r="E283" s="25"/>
      <c r="F283" s="25"/>
      <c r="G283" s="25"/>
      <c r="H283" s="52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4"/>
      <c r="Y283" s="4"/>
      <c r="Z283" s="4"/>
    </row>
    <row r="284" ht="12.75" customHeight="1">
      <c r="A284" s="24"/>
      <c r="B284" s="4"/>
      <c r="C284" s="52"/>
      <c r="D284" s="25"/>
      <c r="E284" s="25"/>
      <c r="F284" s="25"/>
      <c r="G284" s="25"/>
      <c r="H284" s="52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4"/>
      <c r="Y284" s="4"/>
      <c r="Z284" s="4"/>
    </row>
    <row r="285" ht="12.75" customHeight="1">
      <c r="A285" s="24"/>
      <c r="B285" s="4"/>
      <c r="C285" s="52"/>
      <c r="D285" s="25"/>
      <c r="E285" s="25"/>
      <c r="F285" s="25"/>
      <c r="G285" s="25"/>
      <c r="H285" s="52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4"/>
      <c r="Y285" s="4"/>
      <c r="Z285" s="4"/>
    </row>
    <row r="286" ht="12.75" customHeight="1">
      <c r="A286" s="24"/>
      <c r="B286" s="4"/>
      <c r="C286" s="52"/>
      <c r="D286" s="25"/>
      <c r="E286" s="25"/>
      <c r="F286" s="25"/>
      <c r="G286" s="25"/>
      <c r="H286" s="5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4"/>
      <c r="Y286" s="4"/>
      <c r="Z286" s="4"/>
    </row>
    <row r="287" ht="12.75" customHeight="1">
      <c r="A287" s="24"/>
      <c r="B287" s="4"/>
      <c r="C287" s="52"/>
      <c r="D287" s="25"/>
      <c r="E287" s="25"/>
      <c r="F287" s="25"/>
      <c r="G287" s="25"/>
      <c r="H287" s="52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4"/>
      <c r="Y287" s="4"/>
      <c r="Z287" s="4"/>
    </row>
    <row r="288" ht="12.75" customHeight="1">
      <c r="A288" s="24"/>
      <c r="B288" s="4"/>
      <c r="C288" s="52"/>
      <c r="D288" s="25"/>
      <c r="E288" s="25"/>
      <c r="F288" s="25"/>
      <c r="G288" s="25"/>
      <c r="H288" s="52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4"/>
      <c r="Y288" s="4"/>
      <c r="Z288" s="4"/>
    </row>
    <row r="289" ht="12.75" customHeight="1">
      <c r="A289" s="24"/>
      <c r="B289" s="4"/>
      <c r="C289" s="52"/>
      <c r="D289" s="25"/>
      <c r="E289" s="25"/>
      <c r="F289" s="25"/>
      <c r="G289" s="25"/>
      <c r="H289" s="52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4"/>
      <c r="Y289" s="4"/>
      <c r="Z289" s="4"/>
    </row>
    <row r="290" ht="12.75" customHeight="1">
      <c r="A290" s="24"/>
      <c r="B290" s="4"/>
      <c r="C290" s="52"/>
      <c r="D290" s="25"/>
      <c r="E290" s="25"/>
      <c r="F290" s="25"/>
      <c r="G290" s="25"/>
      <c r="H290" s="5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4"/>
      <c r="Y290" s="4"/>
      <c r="Z290" s="4"/>
    </row>
    <row r="291" ht="12.75" customHeight="1">
      <c r="A291" s="24"/>
      <c r="B291" s="4"/>
      <c r="C291" s="52"/>
      <c r="D291" s="25"/>
      <c r="E291" s="25"/>
      <c r="F291" s="25"/>
      <c r="G291" s="25"/>
      <c r="H291" s="52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4"/>
      <c r="Y291" s="4"/>
      <c r="Z291" s="4"/>
    </row>
    <row r="292" ht="12.75" customHeight="1">
      <c r="A292" s="24"/>
      <c r="B292" s="4"/>
      <c r="C292" s="52"/>
      <c r="D292" s="25"/>
      <c r="E292" s="25"/>
      <c r="F292" s="25"/>
      <c r="G292" s="25"/>
      <c r="H292" s="52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4"/>
      <c r="Y292" s="4"/>
      <c r="Z292" s="4"/>
    </row>
    <row r="293" ht="12.75" customHeight="1">
      <c r="A293" s="24"/>
      <c r="B293" s="4"/>
      <c r="C293" s="52"/>
      <c r="D293" s="25"/>
      <c r="E293" s="25"/>
      <c r="F293" s="25"/>
      <c r="G293" s="25"/>
      <c r="H293" s="52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4"/>
      <c r="Y293" s="4"/>
      <c r="Z293" s="4"/>
    </row>
    <row r="294" ht="12.75" customHeight="1">
      <c r="A294" s="24"/>
      <c r="B294" s="4"/>
      <c r="C294" s="52"/>
      <c r="D294" s="25"/>
      <c r="E294" s="25"/>
      <c r="F294" s="25"/>
      <c r="G294" s="25"/>
      <c r="H294" s="52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4"/>
      <c r="Y294" s="4"/>
      <c r="Z294" s="4"/>
    </row>
    <row r="295" ht="12.75" customHeight="1">
      <c r="A295" s="24"/>
      <c r="B295" s="4"/>
      <c r="C295" s="52"/>
      <c r="D295" s="25"/>
      <c r="E295" s="25"/>
      <c r="F295" s="25"/>
      <c r="G295" s="25"/>
      <c r="H295" s="52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4"/>
      <c r="Y295" s="4"/>
      <c r="Z295" s="4"/>
    </row>
    <row r="296" ht="12.75" customHeight="1">
      <c r="A296" s="24"/>
      <c r="B296" s="4"/>
      <c r="C296" s="52"/>
      <c r="D296" s="25"/>
      <c r="E296" s="25"/>
      <c r="F296" s="25"/>
      <c r="G296" s="25"/>
      <c r="H296" s="52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4"/>
      <c r="Y296" s="4"/>
      <c r="Z296" s="4"/>
    </row>
    <row r="297" ht="12.75" customHeight="1">
      <c r="A297" s="24"/>
      <c r="B297" s="4"/>
      <c r="C297" s="52"/>
      <c r="D297" s="25"/>
      <c r="E297" s="25"/>
      <c r="F297" s="25"/>
      <c r="G297" s="25"/>
      <c r="H297" s="52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4"/>
      <c r="Y297" s="4"/>
      <c r="Z297" s="4"/>
    </row>
    <row r="298" ht="12.75" customHeight="1">
      <c r="A298" s="24"/>
      <c r="B298" s="4"/>
      <c r="C298" s="52"/>
      <c r="D298" s="25"/>
      <c r="E298" s="25"/>
      <c r="F298" s="25"/>
      <c r="G298" s="25"/>
      <c r="H298" s="52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4"/>
      <c r="Y298" s="4"/>
      <c r="Z298" s="4"/>
    </row>
    <row r="299" ht="12.75" customHeight="1">
      <c r="A299" s="24"/>
      <c r="B299" s="4"/>
      <c r="C299" s="52"/>
      <c r="D299" s="25"/>
      <c r="E299" s="25"/>
      <c r="F299" s="25"/>
      <c r="G299" s="25"/>
      <c r="H299" s="52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4"/>
      <c r="Y299" s="4"/>
      <c r="Z299" s="4"/>
    </row>
    <row r="300" ht="12.75" customHeight="1">
      <c r="A300" s="24"/>
      <c r="B300" s="4"/>
      <c r="C300" s="52"/>
      <c r="D300" s="25"/>
      <c r="E300" s="25"/>
      <c r="F300" s="25"/>
      <c r="G300" s="25"/>
      <c r="H300" s="52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4"/>
      <c r="Y300" s="4"/>
      <c r="Z300" s="4"/>
    </row>
    <row r="301" ht="12.75" customHeight="1">
      <c r="A301" s="24"/>
      <c r="B301" s="4"/>
      <c r="C301" s="52"/>
      <c r="D301" s="25"/>
      <c r="E301" s="25"/>
      <c r="F301" s="25"/>
      <c r="G301" s="25"/>
      <c r="H301" s="52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4"/>
      <c r="Y301" s="4"/>
      <c r="Z301" s="4"/>
    </row>
    <row r="302" ht="12.75" customHeight="1">
      <c r="A302" s="24"/>
      <c r="B302" s="4"/>
      <c r="C302" s="52"/>
      <c r="D302" s="25"/>
      <c r="E302" s="25"/>
      <c r="F302" s="25"/>
      <c r="G302" s="25"/>
      <c r="H302" s="52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4"/>
      <c r="Y302" s="4"/>
      <c r="Z302" s="4"/>
    </row>
    <row r="303" ht="12.75" customHeight="1">
      <c r="A303" s="24"/>
      <c r="B303" s="4"/>
      <c r="C303" s="52"/>
      <c r="D303" s="25"/>
      <c r="E303" s="25"/>
      <c r="F303" s="25"/>
      <c r="G303" s="25"/>
      <c r="H303" s="52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4"/>
      <c r="Y303" s="4"/>
      <c r="Z303" s="4"/>
    </row>
    <row r="304" ht="12.75" customHeight="1">
      <c r="A304" s="24"/>
      <c r="B304" s="4"/>
      <c r="C304" s="52"/>
      <c r="D304" s="25"/>
      <c r="E304" s="25"/>
      <c r="F304" s="25"/>
      <c r="G304" s="25"/>
      <c r="H304" s="52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4"/>
      <c r="Y304" s="4"/>
      <c r="Z304" s="4"/>
    </row>
    <row r="305" ht="12.75" customHeight="1">
      <c r="A305" s="24"/>
      <c r="B305" s="4"/>
      <c r="C305" s="52"/>
      <c r="D305" s="25"/>
      <c r="E305" s="25"/>
      <c r="F305" s="25"/>
      <c r="G305" s="25"/>
      <c r="H305" s="52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4"/>
      <c r="Y305" s="4"/>
      <c r="Z305" s="4"/>
    </row>
    <row r="306" ht="12.75" customHeight="1">
      <c r="A306" s="24"/>
      <c r="B306" s="4"/>
      <c r="C306" s="52"/>
      <c r="D306" s="25"/>
      <c r="E306" s="25"/>
      <c r="F306" s="25"/>
      <c r="G306" s="25"/>
      <c r="H306" s="52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4"/>
      <c r="Y306" s="4"/>
      <c r="Z306" s="4"/>
    </row>
    <row r="307" ht="12.75" customHeight="1">
      <c r="A307" s="24"/>
      <c r="B307" s="4"/>
      <c r="C307" s="52"/>
      <c r="D307" s="25"/>
      <c r="E307" s="25"/>
      <c r="F307" s="25"/>
      <c r="G307" s="25"/>
      <c r="H307" s="52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4"/>
      <c r="Y307" s="4"/>
      <c r="Z307" s="4"/>
    </row>
    <row r="308" ht="12.75" customHeight="1">
      <c r="A308" s="24"/>
      <c r="B308" s="4"/>
      <c r="C308" s="52"/>
      <c r="D308" s="25"/>
      <c r="E308" s="25"/>
      <c r="F308" s="25"/>
      <c r="G308" s="25"/>
      <c r="H308" s="52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4"/>
      <c r="Y308" s="4"/>
      <c r="Z308" s="4"/>
    </row>
    <row r="309" ht="12.75" customHeight="1">
      <c r="A309" s="24"/>
      <c r="B309" s="4"/>
      <c r="C309" s="52"/>
      <c r="D309" s="25"/>
      <c r="E309" s="25"/>
      <c r="F309" s="25"/>
      <c r="G309" s="25"/>
      <c r="H309" s="52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4"/>
      <c r="Y309" s="4"/>
      <c r="Z309" s="4"/>
    </row>
    <row r="310" ht="12.75" customHeight="1">
      <c r="A310" s="24"/>
      <c r="B310" s="4"/>
      <c r="C310" s="52"/>
      <c r="D310" s="25"/>
      <c r="E310" s="25"/>
      <c r="F310" s="25"/>
      <c r="G310" s="25"/>
      <c r="H310" s="52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4"/>
      <c r="Y310" s="4"/>
      <c r="Z310" s="4"/>
    </row>
    <row r="311" ht="12.75" customHeight="1">
      <c r="A311" s="24"/>
      <c r="B311" s="4"/>
      <c r="C311" s="52"/>
      <c r="D311" s="25"/>
      <c r="E311" s="25"/>
      <c r="F311" s="25"/>
      <c r="G311" s="25"/>
      <c r="H311" s="5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4"/>
      <c r="Y311" s="4"/>
      <c r="Z311" s="4"/>
    </row>
    <row r="312" ht="12.75" customHeight="1">
      <c r="A312" s="24"/>
      <c r="B312" s="4"/>
      <c r="C312" s="52"/>
      <c r="D312" s="25"/>
      <c r="E312" s="25"/>
      <c r="F312" s="25"/>
      <c r="G312" s="25"/>
      <c r="H312" s="52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4"/>
      <c r="Y312" s="4"/>
      <c r="Z312" s="4"/>
    </row>
    <row r="313" ht="12.75" customHeight="1">
      <c r="A313" s="24"/>
      <c r="B313" s="4"/>
      <c r="C313" s="52"/>
      <c r="D313" s="25"/>
      <c r="E313" s="25"/>
      <c r="F313" s="25"/>
      <c r="G313" s="25"/>
      <c r="H313" s="52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4"/>
      <c r="Y313" s="4"/>
      <c r="Z313" s="4"/>
    </row>
    <row r="314" ht="12.75" customHeight="1">
      <c r="A314" s="24"/>
      <c r="B314" s="4"/>
      <c r="C314" s="52"/>
      <c r="D314" s="25"/>
      <c r="E314" s="25"/>
      <c r="F314" s="25"/>
      <c r="G314" s="25"/>
      <c r="H314" s="52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4"/>
      <c r="Y314" s="4"/>
      <c r="Z314" s="4"/>
    </row>
    <row r="315" ht="12.75" customHeight="1">
      <c r="A315" s="24"/>
      <c r="B315" s="4"/>
      <c r="C315" s="52"/>
      <c r="D315" s="25"/>
      <c r="E315" s="25"/>
      <c r="F315" s="25"/>
      <c r="G315" s="25"/>
      <c r="H315" s="52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4"/>
      <c r="Y315" s="4"/>
      <c r="Z315" s="4"/>
    </row>
    <row r="316" ht="12.75" customHeight="1">
      <c r="A316" s="24"/>
      <c r="B316" s="4"/>
      <c r="C316" s="52"/>
      <c r="D316" s="25"/>
      <c r="E316" s="25"/>
      <c r="F316" s="25"/>
      <c r="G316" s="25"/>
      <c r="H316" s="52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4"/>
      <c r="Y316" s="4"/>
      <c r="Z316" s="4"/>
    </row>
    <row r="317" ht="12.75" customHeight="1">
      <c r="A317" s="24"/>
      <c r="B317" s="4"/>
      <c r="C317" s="52"/>
      <c r="D317" s="25"/>
      <c r="E317" s="25"/>
      <c r="F317" s="25"/>
      <c r="G317" s="25"/>
      <c r="H317" s="52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4"/>
      <c r="Y317" s="4"/>
      <c r="Z317" s="4"/>
    </row>
    <row r="318" ht="12.75" customHeight="1">
      <c r="A318" s="24"/>
      <c r="B318" s="4"/>
      <c r="C318" s="52"/>
      <c r="D318" s="25"/>
      <c r="E318" s="25"/>
      <c r="F318" s="25"/>
      <c r="G318" s="25"/>
      <c r="H318" s="52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4"/>
      <c r="Y318" s="4"/>
      <c r="Z318" s="4"/>
    </row>
    <row r="319" ht="12.75" customHeight="1">
      <c r="A319" s="24"/>
      <c r="B319" s="4"/>
      <c r="C319" s="52"/>
      <c r="D319" s="25"/>
      <c r="E319" s="25"/>
      <c r="F319" s="25"/>
      <c r="G319" s="25"/>
      <c r="H319" s="52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4"/>
      <c r="Y319" s="4"/>
      <c r="Z319" s="4"/>
    </row>
    <row r="320" ht="12.75" customHeight="1">
      <c r="A320" s="24"/>
      <c r="B320" s="4"/>
      <c r="C320" s="52"/>
      <c r="D320" s="25"/>
      <c r="E320" s="25"/>
      <c r="F320" s="25"/>
      <c r="G320" s="25"/>
      <c r="H320" s="52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4"/>
      <c r="Y320" s="4"/>
      <c r="Z320" s="4"/>
    </row>
    <row r="321" ht="12.75" customHeight="1">
      <c r="A321" s="24"/>
      <c r="B321" s="4"/>
      <c r="C321" s="52"/>
      <c r="D321" s="25"/>
      <c r="E321" s="25"/>
      <c r="F321" s="25"/>
      <c r="G321" s="25"/>
      <c r="H321" s="52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4"/>
      <c r="Y321" s="4"/>
      <c r="Z321" s="4"/>
    </row>
    <row r="322" ht="12.75" customHeight="1">
      <c r="A322" s="24"/>
      <c r="B322" s="4"/>
      <c r="C322" s="52"/>
      <c r="D322" s="25"/>
      <c r="E322" s="25"/>
      <c r="F322" s="25"/>
      <c r="G322" s="25"/>
      <c r="H322" s="52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4"/>
      <c r="Y322" s="4"/>
      <c r="Z322" s="4"/>
    </row>
    <row r="323" ht="12.75" customHeight="1">
      <c r="A323" s="24"/>
      <c r="B323" s="4"/>
      <c r="C323" s="52"/>
      <c r="D323" s="25"/>
      <c r="E323" s="25"/>
      <c r="F323" s="25"/>
      <c r="G323" s="25"/>
      <c r="H323" s="52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4"/>
      <c r="Y323" s="4"/>
      <c r="Z323" s="4"/>
    </row>
    <row r="324" ht="12.75" customHeight="1">
      <c r="A324" s="24"/>
      <c r="B324" s="4"/>
      <c r="C324" s="52"/>
      <c r="D324" s="25"/>
      <c r="E324" s="25"/>
      <c r="F324" s="25"/>
      <c r="G324" s="25"/>
      <c r="H324" s="52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4"/>
      <c r="Y324" s="4"/>
      <c r="Z324" s="4"/>
    </row>
    <row r="325" ht="12.75" customHeight="1">
      <c r="A325" s="24"/>
      <c r="B325" s="4"/>
      <c r="C325" s="52"/>
      <c r="D325" s="25"/>
      <c r="E325" s="25"/>
      <c r="F325" s="25"/>
      <c r="G325" s="25"/>
      <c r="H325" s="52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4"/>
      <c r="Y325" s="4"/>
      <c r="Z325" s="4"/>
    </row>
    <row r="326" ht="12.75" customHeight="1">
      <c r="A326" s="24"/>
      <c r="B326" s="4"/>
      <c r="C326" s="52"/>
      <c r="D326" s="25"/>
      <c r="E326" s="25"/>
      <c r="F326" s="25"/>
      <c r="G326" s="25"/>
      <c r="H326" s="52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4"/>
      <c r="Y326" s="4"/>
      <c r="Z326" s="4"/>
    </row>
    <row r="327" ht="12.75" customHeight="1">
      <c r="A327" s="24"/>
      <c r="B327" s="4"/>
      <c r="C327" s="52"/>
      <c r="D327" s="25"/>
      <c r="E327" s="25"/>
      <c r="F327" s="25"/>
      <c r="G327" s="25"/>
      <c r="H327" s="52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4"/>
      <c r="Y327" s="4"/>
      <c r="Z327" s="4"/>
    </row>
    <row r="328" ht="12.75" customHeight="1">
      <c r="A328" s="24"/>
      <c r="B328" s="4"/>
      <c r="C328" s="52"/>
      <c r="D328" s="25"/>
      <c r="E328" s="25"/>
      <c r="F328" s="25"/>
      <c r="G328" s="25"/>
      <c r="H328" s="52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4"/>
      <c r="Y328" s="4"/>
      <c r="Z328" s="4"/>
    </row>
    <row r="329" ht="12.75" customHeight="1">
      <c r="A329" s="24"/>
      <c r="B329" s="4"/>
      <c r="C329" s="52"/>
      <c r="D329" s="25"/>
      <c r="E329" s="25"/>
      <c r="F329" s="25"/>
      <c r="G329" s="25"/>
      <c r="H329" s="52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4"/>
      <c r="Y329" s="4"/>
      <c r="Z329" s="4"/>
    </row>
    <row r="330" ht="12.75" customHeight="1">
      <c r="A330" s="24"/>
      <c r="B330" s="4"/>
      <c r="C330" s="52"/>
      <c r="D330" s="25"/>
      <c r="E330" s="25"/>
      <c r="F330" s="25"/>
      <c r="G330" s="25"/>
      <c r="H330" s="52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4"/>
      <c r="Y330" s="4"/>
      <c r="Z330" s="4"/>
    </row>
    <row r="331" ht="12.75" customHeight="1">
      <c r="A331" s="24"/>
      <c r="B331" s="4"/>
      <c r="C331" s="52"/>
      <c r="D331" s="25"/>
      <c r="E331" s="25"/>
      <c r="F331" s="25"/>
      <c r="G331" s="25"/>
      <c r="H331" s="52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4"/>
      <c r="Y331" s="4"/>
      <c r="Z331" s="4"/>
    </row>
    <row r="332" ht="12.75" customHeight="1">
      <c r="A332" s="24"/>
      <c r="B332" s="4"/>
      <c r="C332" s="52"/>
      <c r="D332" s="25"/>
      <c r="E332" s="25"/>
      <c r="F332" s="25"/>
      <c r="G332" s="25"/>
      <c r="H332" s="52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4"/>
      <c r="Y332" s="4"/>
      <c r="Z332" s="4"/>
    </row>
    <row r="333" ht="12.75" customHeight="1">
      <c r="A333" s="24"/>
      <c r="B333" s="4"/>
      <c r="C333" s="52"/>
      <c r="D333" s="25"/>
      <c r="E333" s="25"/>
      <c r="F333" s="25"/>
      <c r="G333" s="25"/>
      <c r="H333" s="52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4"/>
      <c r="Y333" s="4"/>
      <c r="Z333" s="4"/>
    </row>
    <row r="334" ht="12.75" customHeight="1">
      <c r="A334" s="24"/>
      <c r="B334" s="4"/>
      <c r="C334" s="52"/>
      <c r="D334" s="25"/>
      <c r="E334" s="25"/>
      <c r="F334" s="25"/>
      <c r="G334" s="25"/>
      <c r="H334" s="52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4"/>
      <c r="Y334" s="4"/>
      <c r="Z334" s="4"/>
    </row>
    <row r="335" ht="12.75" customHeight="1">
      <c r="A335" s="24"/>
      <c r="B335" s="4"/>
      <c r="C335" s="52"/>
      <c r="D335" s="25"/>
      <c r="E335" s="25"/>
      <c r="F335" s="25"/>
      <c r="G335" s="25"/>
      <c r="H335" s="52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4"/>
      <c r="Y335" s="4"/>
      <c r="Z335" s="4"/>
    </row>
    <row r="336" ht="12.75" customHeight="1">
      <c r="A336" s="24"/>
      <c r="B336" s="4"/>
      <c r="C336" s="52"/>
      <c r="D336" s="25"/>
      <c r="E336" s="25"/>
      <c r="F336" s="25"/>
      <c r="G336" s="25"/>
      <c r="H336" s="52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4"/>
      <c r="Y336" s="4"/>
      <c r="Z336" s="4"/>
    </row>
    <row r="337" ht="12.75" customHeight="1">
      <c r="A337" s="24"/>
      <c r="B337" s="4"/>
      <c r="C337" s="52"/>
      <c r="D337" s="25"/>
      <c r="E337" s="25"/>
      <c r="F337" s="25"/>
      <c r="G337" s="25"/>
      <c r="H337" s="52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4"/>
      <c r="Y337" s="4"/>
      <c r="Z337" s="4"/>
    </row>
    <row r="338" ht="12.75" customHeight="1">
      <c r="A338" s="24"/>
      <c r="B338" s="4"/>
      <c r="C338" s="52"/>
      <c r="D338" s="25"/>
      <c r="E338" s="25"/>
      <c r="F338" s="25"/>
      <c r="G338" s="25"/>
      <c r="H338" s="52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4"/>
      <c r="Y338" s="4"/>
      <c r="Z338" s="4"/>
    </row>
    <row r="339" ht="12.75" customHeight="1">
      <c r="A339" s="24"/>
      <c r="B339" s="4"/>
      <c r="C339" s="52"/>
      <c r="D339" s="25"/>
      <c r="E339" s="25"/>
      <c r="F339" s="25"/>
      <c r="G339" s="25"/>
      <c r="H339" s="52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4"/>
      <c r="Y339" s="4"/>
      <c r="Z339" s="4"/>
    </row>
    <row r="340" ht="12.75" customHeight="1">
      <c r="A340" s="24"/>
      <c r="B340" s="4"/>
      <c r="C340" s="52"/>
      <c r="D340" s="25"/>
      <c r="E340" s="25"/>
      <c r="F340" s="25"/>
      <c r="G340" s="25"/>
      <c r="H340" s="52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4"/>
      <c r="Y340" s="4"/>
      <c r="Z340" s="4"/>
    </row>
    <row r="341" ht="12.75" customHeight="1">
      <c r="A341" s="24"/>
      <c r="B341" s="4"/>
      <c r="C341" s="52"/>
      <c r="D341" s="25"/>
      <c r="E341" s="25"/>
      <c r="F341" s="25"/>
      <c r="G341" s="25"/>
      <c r="H341" s="52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4"/>
      <c r="Y341" s="4"/>
      <c r="Z341" s="4"/>
    </row>
    <row r="342" ht="12.75" customHeight="1">
      <c r="A342" s="24"/>
      <c r="B342" s="4"/>
      <c r="C342" s="52"/>
      <c r="D342" s="25"/>
      <c r="E342" s="25"/>
      <c r="F342" s="25"/>
      <c r="G342" s="25"/>
      <c r="H342" s="52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4"/>
      <c r="Y342" s="4"/>
      <c r="Z342" s="4"/>
    </row>
    <row r="343" ht="12.75" customHeight="1">
      <c r="A343" s="24"/>
      <c r="B343" s="4"/>
      <c r="C343" s="52"/>
      <c r="D343" s="25"/>
      <c r="E343" s="25"/>
      <c r="F343" s="25"/>
      <c r="G343" s="25"/>
      <c r="H343" s="52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4"/>
      <c r="Y343" s="4"/>
      <c r="Z343" s="4"/>
    </row>
    <row r="344" ht="12.75" customHeight="1">
      <c r="A344" s="24"/>
      <c r="B344" s="4"/>
      <c r="C344" s="52"/>
      <c r="D344" s="25"/>
      <c r="E344" s="25"/>
      <c r="F344" s="25"/>
      <c r="G344" s="25"/>
      <c r="H344" s="52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4"/>
      <c r="Y344" s="4"/>
      <c r="Z344" s="4"/>
    </row>
    <row r="345" ht="12.75" customHeight="1">
      <c r="A345" s="24"/>
      <c r="B345" s="4"/>
      <c r="C345" s="52"/>
      <c r="D345" s="25"/>
      <c r="E345" s="25"/>
      <c r="F345" s="25"/>
      <c r="G345" s="25"/>
      <c r="H345" s="52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4"/>
      <c r="Y345" s="4"/>
      <c r="Z345" s="4"/>
    </row>
    <row r="346" ht="12.75" customHeight="1">
      <c r="A346" s="24"/>
      <c r="B346" s="4"/>
      <c r="C346" s="52"/>
      <c r="D346" s="25"/>
      <c r="E346" s="25"/>
      <c r="F346" s="25"/>
      <c r="G346" s="25"/>
      <c r="H346" s="52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4"/>
      <c r="Y346" s="4"/>
      <c r="Z346" s="4"/>
    </row>
    <row r="347" ht="12.75" customHeight="1">
      <c r="A347" s="24"/>
      <c r="B347" s="4"/>
      <c r="C347" s="52"/>
      <c r="D347" s="25"/>
      <c r="E347" s="25"/>
      <c r="F347" s="25"/>
      <c r="G347" s="25"/>
      <c r="H347" s="52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4"/>
      <c r="Y347" s="4"/>
      <c r="Z347" s="4"/>
    </row>
    <row r="348" ht="12.75" customHeight="1">
      <c r="A348" s="24"/>
      <c r="B348" s="4"/>
      <c r="C348" s="52"/>
      <c r="D348" s="25"/>
      <c r="E348" s="25"/>
      <c r="F348" s="25"/>
      <c r="G348" s="25"/>
      <c r="H348" s="52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4"/>
      <c r="Y348" s="4"/>
      <c r="Z348" s="4"/>
    </row>
    <row r="349" ht="12.75" customHeight="1">
      <c r="A349" s="24"/>
      <c r="B349" s="4"/>
      <c r="C349" s="52"/>
      <c r="D349" s="25"/>
      <c r="E349" s="25"/>
      <c r="F349" s="25"/>
      <c r="G349" s="25"/>
      <c r="H349" s="52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4"/>
      <c r="Y349" s="4"/>
      <c r="Z349" s="4"/>
    </row>
    <row r="350" ht="12.75" customHeight="1">
      <c r="A350" s="24"/>
      <c r="B350" s="4"/>
      <c r="C350" s="52"/>
      <c r="D350" s="25"/>
      <c r="E350" s="25"/>
      <c r="F350" s="25"/>
      <c r="G350" s="25"/>
      <c r="H350" s="52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4"/>
      <c r="Y350" s="4"/>
      <c r="Z350" s="4"/>
    </row>
    <row r="351" ht="12.75" customHeight="1">
      <c r="A351" s="24"/>
      <c r="B351" s="4"/>
      <c r="C351" s="52"/>
      <c r="D351" s="25"/>
      <c r="E351" s="25"/>
      <c r="F351" s="25"/>
      <c r="G351" s="25"/>
      <c r="H351" s="52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4"/>
      <c r="Y351" s="4"/>
      <c r="Z351" s="4"/>
    </row>
    <row r="352" ht="12.75" customHeight="1">
      <c r="A352" s="24"/>
      <c r="B352" s="4"/>
      <c r="C352" s="52"/>
      <c r="D352" s="25"/>
      <c r="E352" s="25"/>
      <c r="F352" s="25"/>
      <c r="G352" s="25"/>
      <c r="H352" s="52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4"/>
      <c r="Y352" s="4"/>
      <c r="Z352" s="4"/>
    </row>
    <row r="353" ht="12.75" customHeight="1">
      <c r="A353" s="24"/>
      <c r="B353" s="4"/>
      <c r="C353" s="52"/>
      <c r="D353" s="25"/>
      <c r="E353" s="25"/>
      <c r="F353" s="25"/>
      <c r="G353" s="25"/>
      <c r="H353" s="52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4"/>
      <c r="Y353" s="4"/>
      <c r="Z353" s="4"/>
    </row>
    <row r="354" ht="12.75" customHeight="1">
      <c r="A354" s="24"/>
      <c r="B354" s="4"/>
      <c r="C354" s="52"/>
      <c r="D354" s="25"/>
      <c r="E354" s="25"/>
      <c r="F354" s="25"/>
      <c r="G354" s="25"/>
      <c r="H354" s="52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4"/>
      <c r="Y354" s="4"/>
      <c r="Z354" s="4"/>
    </row>
    <row r="355" ht="12.75" customHeight="1">
      <c r="A355" s="24"/>
      <c r="B355" s="4"/>
      <c r="C355" s="52"/>
      <c r="D355" s="25"/>
      <c r="E355" s="25"/>
      <c r="F355" s="25"/>
      <c r="G355" s="25"/>
      <c r="H355" s="52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4"/>
      <c r="Y355" s="4"/>
      <c r="Z355" s="4"/>
    </row>
    <row r="356" ht="12.75" customHeight="1">
      <c r="A356" s="24"/>
      <c r="B356" s="4"/>
      <c r="C356" s="52"/>
      <c r="D356" s="25"/>
      <c r="E356" s="25"/>
      <c r="F356" s="25"/>
      <c r="G356" s="25"/>
      <c r="H356" s="52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4"/>
      <c r="Y356" s="4"/>
      <c r="Z356" s="4"/>
    </row>
    <row r="357" ht="12.75" customHeight="1">
      <c r="A357" s="24"/>
      <c r="B357" s="4"/>
      <c r="C357" s="52"/>
      <c r="D357" s="25"/>
      <c r="E357" s="25"/>
      <c r="F357" s="25"/>
      <c r="G357" s="25"/>
      <c r="H357" s="52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4"/>
      <c r="Y357" s="4"/>
      <c r="Z357" s="4"/>
    </row>
    <row r="358" ht="12.75" customHeight="1">
      <c r="A358" s="24"/>
      <c r="B358" s="4"/>
      <c r="C358" s="52"/>
      <c r="D358" s="25"/>
      <c r="E358" s="25"/>
      <c r="F358" s="25"/>
      <c r="G358" s="25"/>
      <c r="H358" s="52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4"/>
      <c r="Y358" s="4"/>
      <c r="Z358" s="4"/>
    </row>
    <row r="359" ht="12.75" customHeight="1">
      <c r="A359" s="24"/>
      <c r="B359" s="4"/>
      <c r="C359" s="52"/>
      <c r="D359" s="25"/>
      <c r="E359" s="25"/>
      <c r="F359" s="25"/>
      <c r="G359" s="25"/>
      <c r="H359" s="52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4"/>
      <c r="Y359" s="4"/>
      <c r="Z359" s="4"/>
    </row>
    <row r="360" ht="12.75" customHeight="1">
      <c r="A360" s="24"/>
      <c r="B360" s="4"/>
      <c r="C360" s="52"/>
      <c r="D360" s="25"/>
      <c r="E360" s="25"/>
      <c r="F360" s="25"/>
      <c r="G360" s="25"/>
      <c r="H360" s="52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4"/>
      <c r="Y360" s="4"/>
      <c r="Z360" s="4"/>
    </row>
    <row r="361" ht="12.75" customHeight="1">
      <c r="A361" s="24"/>
      <c r="B361" s="4"/>
      <c r="C361" s="52"/>
      <c r="D361" s="25"/>
      <c r="E361" s="25"/>
      <c r="F361" s="25"/>
      <c r="G361" s="25"/>
      <c r="H361" s="52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4"/>
      <c r="Y361" s="4"/>
      <c r="Z361" s="4"/>
    </row>
    <row r="362" ht="12.75" customHeight="1">
      <c r="A362" s="24"/>
      <c r="B362" s="4"/>
      <c r="C362" s="52"/>
      <c r="D362" s="25"/>
      <c r="E362" s="25"/>
      <c r="F362" s="25"/>
      <c r="G362" s="25"/>
      <c r="H362" s="52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4"/>
      <c r="Y362" s="4"/>
      <c r="Z362" s="4"/>
    </row>
    <row r="363" ht="12.75" customHeight="1">
      <c r="A363" s="24"/>
      <c r="B363" s="4"/>
      <c r="C363" s="52"/>
      <c r="D363" s="25"/>
      <c r="E363" s="25"/>
      <c r="F363" s="25"/>
      <c r="G363" s="25"/>
      <c r="H363" s="52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4"/>
      <c r="Y363" s="4"/>
      <c r="Z363" s="4"/>
    </row>
    <row r="364" ht="12.75" customHeight="1">
      <c r="A364" s="24"/>
      <c r="B364" s="4"/>
      <c r="C364" s="52"/>
      <c r="D364" s="25"/>
      <c r="E364" s="25"/>
      <c r="F364" s="25"/>
      <c r="G364" s="25"/>
      <c r="H364" s="52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4"/>
      <c r="Y364" s="4"/>
      <c r="Z364" s="4"/>
    </row>
    <row r="365" ht="12.75" customHeight="1">
      <c r="A365" s="24"/>
      <c r="B365" s="4"/>
      <c r="C365" s="52"/>
      <c r="D365" s="25"/>
      <c r="E365" s="25"/>
      <c r="F365" s="25"/>
      <c r="G365" s="25"/>
      <c r="H365" s="52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4"/>
      <c r="Y365" s="4"/>
      <c r="Z365" s="4"/>
    </row>
    <row r="366" ht="12.75" customHeight="1">
      <c r="A366" s="24"/>
      <c r="B366" s="4"/>
      <c r="C366" s="52"/>
      <c r="D366" s="25"/>
      <c r="E366" s="25"/>
      <c r="F366" s="25"/>
      <c r="G366" s="25"/>
      <c r="H366" s="52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4"/>
      <c r="Y366" s="4"/>
      <c r="Z366" s="4"/>
    </row>
    <row r="367" ht="12.75" customHeight="1">
      <c r="A367" s="24"/>
      <c r="B367" s="4"/>
      <c r="C367" s="52"/>
      <c r="D367" s="25"/>
      <c r="E367" s="25"/>
      <c r="F367" s="25"/>
      <c r="G367" s="25"/>
      <c r="H367" s="52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4"/>
      <c r="Y367" s="4"/>
      <c r="Z367" s="4"/>
    </row>
    <row r="368" ht="12.75" customHeight="1">
      <c r="A368" s="24"/>
      <c r="B368" s="4"/>
      <c r="C368" s="52"/>
      <c r="D368" s="25"/>
      <c r="E368" s="25"/>
      <c r="F368" s="25"/>
      <c r="G368" s="25"/>
      <c r="H368" s="52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4"/>
      <c r="Y368" s="4"/>
      <c r="Z368" s="4"/>
    </row>
    <row r="369" ht="12.75" customHeight="1">
      <c r="A369" s="24"/>
      <c r="B369" s="4"/>
      <c r="C369" s="52"/>
      <c r="D369" s="25"/>
      <c r="E369" s="25"/>
      <c r="F369" s="25"/>
      <c r="G369" s="25"/>
      <c r="H369" s="52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4"/>
      <c r="Y369" s="4"/>
      <c r="Z369" s="4"/>
    </row>
    <row r="370" ht="12.75" customHeight="1">
      <c r="A370" s="24"/>
      <c r="B370" s="4"/>
      <c r="C370" s="52"/>
      <c r="D370" s="25"/>
      <c r="E370" s="25"/>
      <c r="F370" s="25"/>
      <c r="G370" s="25"/>
      <c r="H370" s="52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4"/>
      <c r="Y370" s="4"/>
      <c r="Z370" s="4"/>
    </row>
    <row r="371" ht="12.75" customHeight="1">
      <c r="A371" s="24"/>
      <c r="B371" s="4"/>
      <c r="C371" s="52"/>
      <c r="D371" s="25"/>
      <c r="E371" s="25"/>
      <c r="F371" s="25"/>
      <c r="G371" s="25"/>
      <c r="H371" s="52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4"/>
      <c r="Y371" s="4"/>
      <c r="Z371" s="4"/>
    </row>
    <row r="372" ht="12.75" customHeight="1">
      <c r="A372" s="24"/>
      <c r="B372" s="4"/>
      <c r="C372" s="52"/>
      <c r="D372" s="25"/>
      <c r="E372" s="25"/>
      <c r="F372" s="25"/>
      <c r="G372" s="25"/>
      <c r="H372" s="52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4"/>
      <c r="Y372" s="4"/>
      <c r="Z372" s="4"/>
    </row>
    <row r="373" ht="12.75" customHeight="1">
      <c r="A373" s="24"/>
      <c r="B373" s="4"/>
      <c r="C373" s="52"/>
      <c r="D373" s="25"/>
      <c r="E373" s="25"/>
      <c r="F373" s="25"/>
      <c r="G373" s="25"/>
      <c r="H373" s="52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4"/>
      <c r="Y373" s="4"/>
      <c r="Z373" s="4"/>
    </row>
    <row r="374" ht="12.75" customHeight="1">
      <c r="A374" s="24"/>
      <c r="B374" s="4"/>
      <c r="C374" s="52"/>
      <c r="D374" s="25"/>
      <c r="E374" s="25"/>
      <c r="F374" s="25"/>
      <c r="G374" s="25"/>
      <c r="H374" s="52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4"/>
      <c r="Y374" s="4"/>
      <c r="Z374" s="4"/>
    </row>
    <row r="375" ht="12.75" customHeight="1">
      <c r="A375" s="24"/>
      <c r="B375" s="4"/>
      <c r="C375" s="52"/>
      <c r="D375" s="25"/>
      <c r="E375" s="25"/>
      <c r="F375" s="25"/>
      <c r="G375" s="25"/>
      <c r="H375" s="52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4"/>
      <c r="Y375" s="4"/>
      <c r="Z375" s="4"/>
    </row>
    <row r="376" ht="12.75" customHeight="1">
      <c r="A376" s="24"/>
      <c r="B376" s="4"/>
      <c r="C376" s="52"/>
      <c r="D376" s="25"/>
      <c r="E376" s="25"/>
      <c r="F376" s="25"/>
      <c r="G376" s="25"/>
      <c r="H376" s="52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4"/>
      <c r="Y376" s="4"/>
      <c r="Z376" s="4"/>
    </row>
    <row r="377" ht="12.75" customHeight="1">
      <c r="A377" s="24"/>
      <c r="B377" s="4"/>
      <c r="C377" s="52"/>
      <c r="D377" s="25"/>
      <c r="E377" s="25"/>
      <c r="F377" s="25"/>
      <c r="G377" s="25"/>
      <c r="H377" s="52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4"/>
      <c r="Y377" s="4"/>
      <c r="Z377" s="4"/>
    </row>
    <row r="378" ht="12.75" customHeight="1">
      <c r="A378" s="24"/>
      <c r="B378" s="4"/>
      <c r="C378" s="52"/>
      <c r="D378" s="25"/>
      <c r="E378" s="25"/>
      <c r="F378" s="25"/>
      <c r="G378" s="25"/>
      <c r="H378" s="52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4"/>
      <c r="Y378" s="4"/>
      <c r="Z378" s="4"/>
    </row>
    <row r="379" ht="12.75" customHeight="1">
      <c r="A379" s="24"/>
      <c r="B379" s="4"/>
      <c r="C379" s="52"/>
      <c r="D379" s="25"/>
      <c r="E379" s="25"/>
      <c r="F379" s="25"/>
      <c r="G379" s="25"/>
      <c r="H379" s="52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4"/>
      <c r="Y379" s="4"/>
      <c r="Z379" s="4"/>
    </row>
    <row r="380" ht="12.75" customHeight="1">
      <c r="A380" s="24"/>
      <c r="B380" s="4"/>
      <c r="C380" s="52"/>
      <c r="D380" s="25"/>
      <c r="E380" s="25"/>
      <c r="F380" s="25"/>
      <c r="G380" s="25"/>
      <c r="H380" s="52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4"/>
      <c r="Y380" s="4"/>
      <c r="Z380" s="4"/>
    </row>
    <row r="381" ht="12.75" customHeight="1">
      <c r="A381" s="24"/>
      <c r="B381" s="4"/>
      <c r="C381" s="52"/>
      <c r="D381" s="25"/>
      <c r="E381" s="25"/>
      <c r="F381" s="25"/>
      <c r="G381" s="25"/>
      <c r="H381" s="52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4"/>
      <c r="Y381" s="4"/>
      <c r="Z381" s="4"/>
    </row>
    <row r="382" ht="12.75" customHeight="1">
      <c r="A382" s="24"/>
      <c r="B382" s="4"/>
      <c r="C382" s="52"/>
      <c r="D382" s="25"/>
      <c r="E382" s="25"/>
      <c r="F382" s="25"/>
      <c r="G382" s="25"/>
      <c r="H382" s="52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4"/>
      <c r="Y382" s="4"/>
      <c r="Z382" s="4"/>
    </row>
    <row r="383" ht="12.75" customHeight="1">
      <c r="A383" s="24"/>
      <c r="B383" s="4"/>
      <c r="C383" s="52"/>
      <c r="D383" s="25"/>
      <c r="E383" s="25"/>
      <c r="F383" s="25"/>
      <c r="G383" s="25"/>
      <c r="H383" s="52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4"/>
      <c r="Y383" s="4"/>
      <c r="Z383" s="4"/>
    </row>
    <row r="384" ht="12.75" customHeight="1">
      <c r="A384" s="24"/>
      <c r="B384" s="4"/>
      <c r="C384" s="52"/>
      <c r="D384" s="25"/>
      <c r="E384" s="25"/>
      <c r="F384" s="25"/>
      <c r="G384" s="25"/>
      <c r="H384" s="52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4"/>
      <c r="Y384" s="4"/>
      <c r="Z384" s="4"/>
    </row>
    <row r="385" ht="12.75" customHeight="1">
      <c r="A385" s="24"/>
      <c r="B385" s="4"/>
      <c r="C385" s="52"/>
      <c r="D385" s="25"/>
      <c r="E385" s="25"/>
      <c r="F385" s="25"/>
      <c r="G385" s="25"/>
      <c r="H385" s="52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4"/>
      <c r="Y385" s="4"/>
      <c r="Z385" s="4"/>
    </row>
    <row r="386" ht="12.75" customHeight="1">
      <c r="A386" s="24"/>
      <c r="B386" s="4"/>
      <c r="C386" s="52"/>
      <c r="D386" s="25"/>
      <c r="E386" s="25"/>
      <c r="F386" s="25"/>
      <c r="G386" s="25"/>
      <c r="H386" s="52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4"/>
      <c r="Y386" s="4"/>
      <c r="Z386" s="4"/>
    </row>
    <row r="387" ht="12.75" customHeight="1">
      <c r="A387" s="24"/>
      <c r="B387" s="4"/>
      <c r="C387" s="52"/>
      <c r="D387" s="25"/>
      <c r="E387" s="25"/>
      <c r="F387" s="25"/>
      <c r="G387" s="25"/>
      <c r="H387" s="52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4"/>
      <c r="Y387" s="4"/>
      <c r="Z387" s="4"/>
    </row>
    <row r="388" ht="12.75" customHeight="1">
      <c r="A388" s="24"/>
      <c r="B388" s="4"/>
      <c r="C388" s="52"/>
      <c r="D388" s="25"/>
      <c r="E388" s="25"/>
      <c r="F388" s="25"/>
      <c r="G388" s="25"/>
      <c r="H388" s="52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4"/>
      <c r="Y388" s="4"/>
      <c r="Z388" s="4"/>
    </row>
    <row r="389" ht="12.75" customHeight="1">
      <c r="A389" s="24"/>
      <c r="B389" s="4"/>
      <c r="C389" s="52"/>
      <c r="D389" s="25"/>
      <c r="E389" s="25"/>
      <c r="F389" s="25"/>
      <c r="G389" s="25"/>
      <c r="H389" s="52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4"/>
      <c r="Y389" s="4"/>
      <c r="Z389" s="4"/>
    </row>
    <row r="390" ht="12.75" customHeight="1">
      <c r="A390" s="24"/>
      <c r="B390" s="4"/>
      <c r="C390" s="52"/>
      <c r="D390" s="25"/>
      <c r="E390" s="25"/>
      <c r="F390" s="25"/>
      <c r="G390" s="25"/>
      <c r="H390" s="52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4"/>
      <c r="Y390" s="4"/>
      <c r="Z390" s="4"/>
    </row>
    <row r="391" ht="12.75" customHeight="1">
      <c r="A391" s="24"/>
      <c r="B391" s="4"/>
      <c r="C391" s="52"/>
      <c r="D391" s="25"/>
      <c r="E391" s="25"/>
      <c r="F391" s="25"/>
      <c r="G391" s="25"/>
      <c r="H391" s="52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4"/>
      <c r="Y391" s="4"/>
      <c r="Z391" s="4"/>
    </row>
    <row r="392" ht="12.75" customHeight="1">
      <c r="A392" s="24"/>
      <c r="B392" s="4"/>
      <c r="C392" s="52"/>
      <c r="D392" s="25"/>
      <c r="E392" s="25"/>
      <c r="F392" s="25"/>
      <c r="G392" s="25"/>
      <c r="H392" s="52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4"/>
      <c r="Y392" s="4"/>
      <c r="Z392" s="4"/>
    </row>
    <row r="393" ht="12.75" customHeight="1">
      <c r="A393" s="24"/>
      <c r="B393" s="4"/>
      <c r="C393" s="52"/>
      <c r="D393" s="25"/>
      <c r="E393" s="25"/>
      <c r="F393" s="25"/>
      <c r="G393" s="25"/>
      <c r="H393" s="52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4"/>
      <c r="Y393" s="4"/>
      <c r="Z393" s="4"/>
    </row>
    <row r="394" ht="12.75" customHeight="1">
      <c r="A394" s="24"/>
      <c r="B394" s="4"/>
      <c r="C394" s="52"/>
      <c r="D394" s="25"/>
      <c r="E394" s="25"/>
      <c r="F394" s="25"/>
      <c r="G394" s="25"/>
      <c r="H394" s="52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4"/>
      <c r="Y394" s="4"/>
      <c r="Z394" s="4"/>
    </row>
    <row r="395" ht="12.75" customHeight="1">
      <c r="A395" s="24"/>
      <c r="B395" s="4"/>
      <c r="C395" s="52"/>
      <c r="D395" s="25"/>
      <c r="E395" s="25"/>
      <c r="F395" s="25"/>
      <c r="G395" s="25"/>
      <c r="H395" s="52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4"/>
      <c r="Y395" s="4"/>
      <c r="Z395" s="4"/>
    </row>
    <row r="396" ht="12.75" customHeight="1">
      <c r="A396" s="24"/>
      <c r="B396" s="4"/>
      <c r="C396" s="52"/>
      <c r="D396" s="25"/>
      <c r="E396" s="25"/>
      <c r="F396" s="25"/>
      <c r="G396" s="25"/>
      <c r="H396" s="52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4"/>
      <c r="Y396" s="4"/>
      <c r="Z396" s="4"/>
    </row>
    <row r="397" ht="12.75" customHeight="1">
      <c r="A397" s="24"/>
      <c r="B397" s="4"/>
      <c r="C397" s="52"/>
      <c r="D397" s="25"/>
      <c r="E397" s="25"/>
      <c r="F397" s="25"/>
      <c r="G397" s="25"/>
      <c r="H397" s="52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4"/>
      <c r="Y397" s="4"/>
      <c r="Z397" s="4"/>
    </row>
    <row r="398" ht="12.75" customHeight="1">
      <c r="A398" s="24"/>
      <c r="B398" s="4"/>
      <c r="C398" s="52"/>
      <c r="D398" s="25"/>
      <c r="E398" s="25"/>
      <c r="F398" s="25"/>
      <c r="G398" s="25"/>
      <c r="H398" s="52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4"/>
      <c r="Y398" s="4"/>
      <c r="Z398" s="4"/>
    </row>
    <row r="399" ht="12.75" customHeight="1">
      <c r="A399" s="24"/>
      <c r="B399" s="4"/>
      <c r="C399" s="52"/>
      <c r="D399" s="25"/>
      <c r="E399" s="25"/>
      <c r="F399" s="25"/>
      <c r="G399" s="25"/>
      <c r="H399" s="52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4"/>
      <c r="Y399" s="4"/>
      <c r="Z399" s="4"/>
    </row>
    <row r="400" ht="12.75" customHeight="1">
      <c r="A400" s="24"/>
      <c r="B400" s="4"/>
      <c r="C400" s="52"/>
      <c r="D400" s="25"/>
      <c r="E400" s="25"/>
      <c r="F400" s="25"/>
      <c r="G400" s="25"/>
      <c r="H400" s="52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4"/>
      <c r="Y400" s="4"/>
      <c r="Z400" s="4"/>
    </row>
    <row r="401" ht="12.75" customHeight="1">
      <c r="A401" s="24"/>
      <c r="B401" s="4"/>
      <c r="C401" s="52"/>
      <c r="D401" s="25"/>
      <c r="E401" s="25"/>
      <c r="F401" s="25"/>
      <c r="G401" s="25"/>
      <c r="H401" s="52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4"/>
      <c r="Y401" s="4"/>
      <c r="Z401" s="4"/>
    </row>
    <row r="402" ht="12.75" customHeight="1">
      <c r="A402" s="24"/>
      <c r="B402" s="4"/>
      <c r="C402" s="52"/>
      <c r="D402" s="25"/>
      <c r="E402" s="25"/>
      <c r="F402" s="25"/>
      <c r="G402" s="25"/>
      <c r="H402" s="52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4"/>
      <c r="Y402" s="4"/>
      <c r="Z402" s="4"/>
    </row>
    <row r="403" ht="12.75" customHeight="1">
      <c r="A403" s="24"/>
      <c r="B403" s="4"/>
      <c r="C403" s="52"/>
      <c r="D403" s="25"/>
      <c r="E403" s="25"/>
      <c r="F403" s="25"/>
      <c r="G403" s="25"/>
      <c r="H403" s="52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4"/>
      <c r="Y403" s="4"/>
      <c r="Z403" s="4"/>
    </row>
    <row r="404" ht="12.75" customHeight="1">
      <c r="A404" s="24"/>
      <c r="B404" s="4"/>
      <c r="C404" s="52"/>
      <c r="D404" s="25"/>
      <c r="E404" s="25"/>
      <c r="F404" s="25"/>
      <c r="G404" s="25"/>
      <c r="H404" s="52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4"/>
      <c r="Y404" s="4"/>
      <c r="Z404" s="4"/>
    </row>
    <row r="405" ht="12.75" customHeight="1">
      <c r="A405" s="24"/>
      <c r="B405" s="4"/>
      <c r="C405" s="52"/>
      <c r="D405" s="25"/>
      <c r="E405" s="25"/>
      <c r="F405" s="25"/>
      <c r="G405" s="25"/>
      <c r="H405" s="52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4"/>
      <c r="Y405" s="4"/>
      <c r="Z405" s="4"/>
    </row>
    <row r="406" ht="12.75" customHeight="1">
      <c r="A406" s="24"/>
      <c r="B406" s="4"/>
      <c r="C406" s="52"/>
      <c r="D406" s="25"/>
      <c r="E406" s="25"/>
      <c r="F406" s="25"/>
      <c r="G406" s="25"/>
      <c r="H406" s="52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4"/>
      <c r="Y406" s="4"/>
      <c r="Z406" s="4"/>
    </row>
    <row r="407" ht="12.75" customHeight="1">
      <c r="A407" s="24"/>
      <c r="B407" s="4"/>
      <c r="C407" s="52"/>
      <c r="D407" s="25"/>
      <c r="E407" s="25"/>
      <c r="F407" s="25"/>
      <c r="G407" s="25"/>
      <c r="H407" s="52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4"/>
      <c r="Y407" s="4"/>
      <c r="Z407" s="4"/>
    </row>
    <row r="408" ht="12.75" customHeight="1">
      <c r="A408" s="24"/>
      <c r="B408" s="4"/>
      <c r="C408" s="52"/>
      <c r="D408" s="25"/>
      <c r="E408" s="25"/>
      <c r="F408" s="25"/>
      <c r="G408" s="25"/>
      <c r="H408" s="52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4"/>
      <c r="Y408" s="4"/>
      <c r="Z408" s="4"/>
    </row>
    <row r="409" ht="12.75" customHeight="1">
      <c r="A409" s="24"/>
      <c r="B409" s="4"/>
      <c r="C409" s="52"/>
      <c r="D409" s="25"/>
      <c r="E409" s="25"/>
      <c r="F409" s="25"/>
      <c r="G409" s="25"/>
      <c r="H409" s="52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4"/>
      <c r="Y409" s="4"/>
      <c r="Z409" s="4"/>
    </row>
    <row r="410" ht="12.75" customHeight="1">
      <c r="A410" s="24"/>
      <c r="B410" s="4"/>
      <c r="C410" s="52"/>
      <c r="D410" s="25"/>
      <c r="E410" s="25"/>
      <c r="F410" s="25"/>
      <c r="G410" s="25"/>
      <c r="H410" s="52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4"/>
      <c r="Y410" s="4"/>
      <c r="Z410" s="4"/>
    </row>
    <row r="411" ht="12.75" customHeight="1">
      <c r="A411" s="24"/>
      <c r="B411" s="4"/>
      <c r="C411" s="52"/>
      <c r="D411" s="25"/>
      <c r="E411" s="25"/>
      <c r="F411" s="25"/>
      <c r="G411" s="25"/>
      <c r="H411" s="52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4"/>
      <c r="Y411" s="4"/>
      <c r="Z411" s="4"/>
    </row>
    <row r="412" ht="12.75" customHeight="1">
      <c r="A412" s="24"/>
      <c r="B412" s="4"/>
      <c r="C412" s="52"/>
      <c r="D412" s="25"/>
      <c r="E412" s="25"/>
      <c r="F412" s="25"/>
      <c r="G412" s="25"/>
      <c r="H412" s="52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4"/>
      <c r="Y412" s="4"/>
      <c r="Z412" s="4"/>
    </row>
    <row r="413" ht="12.75" customHeight="1">
      <c r="A413" s="24"/>
      <c r="B413" s="4"/>
      <c r="C413" s="52"/>
      <c r="D413" s="25"/>
      <c r="E413" s="25"/>
      <c r="F413" s="25"/>
      <c r="G413" s="25"/>
      <c r="H413" s="52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4"/>
      <c r="Y413" s="4"/>
      <c r="Z413" s="4"/>
    </row>
    <row r="414" ht="12.75" customHeight="1">
      <c r="A414" s="24"/>
      <c r="B414" s="4"/>
      <c r="C414" s="52"/>
      <c r="D414" s="25"/>
      <c r="E414" s="25"/>
      <c r="F414" s="25"/>
      <c r="G414" s="25"/>
      <c r="H414" s="52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4"/>
      <c r="Y414" s="4"/>
      <c r="Z414" s="4"/>
    </row>
    <row r="415" ht="12.75" customHeight="1">
      <c r="A415" s="24"/>
      <c r="B415" s="4"/>
      <c r="C415" s="52"/>
      <c r="D415" s="25"/>
      <c r="E415" s="25"/>
      <c r="F415" s="25"/>
      <c r="G415" s="25"/>
      <c r="H415" s="52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4"/>
      <c r="Y415" s="4"/>
      <c r="Z415" s="4"/>
    </row>
    <row r="416" ht="12.75" customHeight="1">
      <c r="A416" s="24"/>
      <c r="B416" s="4"/>
      <c r="C416" s="52"/>
      <c r="D416" s="25"/>
      <c r="E416" s="25"/>
      <c r="F416" s="25"/>
      <c r="G416" s="25"/>
      <c r="H416" s="52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4"/>
      <c r="Y416" s="4"/>
      <c r="Z416" s="4"/>
    </row>
    <row r="417" ht="12.75" customHeight="1">
      <c r="A417" s="24"/>
      <c r="B417" s="4"/>
      <c r="C417" s="52"/>
      <c r="D417" s="25"/>
      <c r="E417" s="25"/>
      <c r="F417" s="25"/>
      <c r="G417" s="25"/>
      <c r="H417" s="52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4"/>
      <c r="Y417" s="4"/>
      <c r="Z417" s="4"/>
    </row>
    <row r="418" ht="12.75" customHeight="1">
      <c r="A418" s="24"/>
      <c r="B418" s="4"/>
      <c r="C418" s="52"/>
      <c r="D418" s="25"/>
      <c r="E418" s="25"/>
      <c r="F418" s="25"/>
      <c r="G418" s="25"/>
      <c r="H418" s="52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4"/>
      <c r="Y418" s="4"/>
      <c r="Z418" s="4"/>
    </row>
    <row r="419" ht="12.75" customHeight="1">
      <c r="A419" s="24"/>
      <c r="B419" s="4"/>
      <c r="C419" s="52"/>
      <c r="D419" s="25"/>
      <c r="E419" s="25"/>
      <c r="F419" s="25"/>
      <c r="G419" s="25"/>
      <c r="H419" s="52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4"/>
      <c r="Y419" s="4"/>
      <c r="Z419" s="4"/>
    </row>
    <row r="420" ht="12.75" customHeight="1">
      <c r="A420" s="24"/>
      <c r="B420" s="4"/>
      <c r="C420" s="52"/>
      <c r="D420" s="25"/>
      <c r="E420" s="25"/>
      <c r="F420" s="25"/>
      <c r="G420" s="25"/>
      <c r="H420" s="52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4"/>
      <c r="Y420" s="4"/>
      <c r="Z420" s="4"/>
    </row>
    <row r="421" ht="12.75" customHeight="1">
      <c r="A421" s="24"/>
      <c r="B421" s="4"/>
      <c r="C421" s="52"/>
      <c r="D421" s="25"/>
      <c r="E421" s="25"/>
      <c r="F421" s="25"/>
      <c r="G421" s="25"/>
      <c r="H421" s="52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4"/>
      <c r="Y421" s="4"/>
      <c r="Z421" s="4"/>
    </row>
    <row r="422" ht="12.75" customHeight="1">
      <c r="A422" s="24"/>
      <c r="B422" s="4"/>
      <c r="C422" s="52"/>
      <c r="D422" s="25"/>
      <c r="E422" s="25"/>
      <c r="F422" s="25"/>
      <c r="G422" s="25"/>
      <c r="H422" s="52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4"/>
      <c r="Y422" s="4"/>
      <c r="Z422" s="4"/>
    </row>
    <row r="423" ht="12.75" customHeight="1">
      <c r="A423" s="24"/>
      <c r="B423" s="4"/>
      <c r="C423" s="52"/>
      <c r="D423" s="25"/>
      <c r="E423" s="25"/>
      <c r="F423" s="25"/>
      <c r="G423" s="25"/>
      <c r="H423" s="52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4"/>
      <c r="Y423" s="4"/>
      <c r="Z423" s="4"/>
    </row>
    <row r="424" ht="12.75" customHeight="1">
      <c r="A424" s="24"/>
      <c r="B424" s="4"/>
      <c r="C424" s="52"/>
      <c r="D424" s="25"/>
      <c r="E424" s="25"/>
      <c r="F424" s="25"/>
      <c r="G424" s="25"/>
      <c r="H424" s="52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4"/>
      <c r="Y424" s="4"/>
      <c r="Z424" s="4"/>
    </row>
    <row r="425" ht="12.75" customHeight="1">
      <c r="A425" s="24"/>
      <c r="B425" s="4"/>
      <c r="C425" s="52"/>
      <c r="D425" s="25"/>
      <c r="E425" s="25"/>
      <c r="F425" s="25"/>
      <c r="G425" s="25"/>
      <c r="H425" s="52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4"/>
      <c r="Y425" s="4"/>
      <c r="Z425" s="4"/>
    </row>
    <row r="426" ht="12.75" customHeight="1">
      <c r="A426" s="24"/>
      <c r="B426" s="4"/>
      <c r="C426" s="52"/>
      <c r="D426" s="25"/>
      <c r="E426" s="25"/>
      <c r="F426" s="25"/>
      <c r="G426" s="25"/>
      <c r="H426" s="52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4"/>
      <c r="Y426" s="4"/>
      <c r="Z426" s="4"/>
    </row>
    <row r="427" ht="12.75" customHeight="1">
      <c r="A427" s="24"/>
      <c r="B427" s="4"/>
      <c r="C427" s="52"/>
      <c r="D427" s="25"/>
      <c r="E427" s="25"/>
      <c r="F427" s="25"/>
      <c r="G427" s="25"/>
      <c r="H427" s="52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4"/>
      <c r="Y427" s="4"/>
      <c r="Z427" s="4"/>
    </row>
    <row r="428" ht="12.75" customHeight="1">
      <c r="A428" s="24"/>
      <c r="B428" s="4"/>
      <c r="C428" s="52"/>
      <c r="D428" s="25"/>
      <c r="E428" s="25"/>
      <c r="F428" s="25"/>
      <c r="G428" s="25"/>
      <c r="H428" s="52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4"/>
      <c r="Y428" s="4"/>
      <c r="Z428" s="4"/>
    </row>
    <row r="429" ht="12.75" customHeight="1">
      <c r="A429" s="24"/>
      <c r="B429" s="4"/>
      <c r="C429" s="52"/>
      <c r="D429" s="25"/>
      <c r="E429" s="25"/>
      <c r="F429" s="25"/>
      <c r="G429" s="25"/>
      <c r="H429" s="52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4"/>
      <c r="Y429" s="4"/>
      <c r="Z429" s="4"/>
    </row>
    <row r="430" ht="12.75" customHeight="1">
      <c r="A430" s="24"/>
      <c r="B430" s="4"/>
      <c r="C430" s="52"/>
      <c r="D430" s="25"/>
      <c r="E430" s="25"/>
      <c r="F430" s="25"/>
      <c r="G430" s="25"/>
      <c r="H430" s="52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4"/>
      <c r="Y430" s="4"/>
      <c r="Z430" s="4"/>
    </row>
    <row r="431" ht="12.75" customHeight="1">
      <c r="A431" s="24"/>
      <c r="B431" s="4"/>
      <c r="C431" s="52"/>
      <c r="D431" s="25"/>
      <c r="E431" s="25"/>
      <c r="F431" s="25"/>
      <c r="G431" s="25"/>
      <c r="H431" s="52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4"/>
      <c r="Y431" s="4"/>
      <c r="Z431" s="4"/>
    </row>
    <row r="432" ht="12.75" customHeight="1">
      <c r="A432" s="24"/>
      <c r="B432" s="4"/>
      <c r="C432" s="52"/>
      <c r="D432" s="25"/>
      <c r="E432" s="25"/>
      <c r="F432" s="25"/>
      <c r="G432" s="25"/>
      <c r="H432" s="52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4"/>
      <c r="Y432" s="4"/>
      <c r="Z432" s="4"/>
    </row>
    <row r="433" ht="12.75" customHeight="1">
      <c r="A433" s="24"/>
      <c r="B433" s="4"/>
      <c r="C433" s="52"/>
      <c r="D433" s="25"/>
      <c r="E433" s="25"/>
      <c r="F433" s="25"/>
      <c r="G433" s="25"/>
      <c r="H433" s="52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4"/>
      <c r="Y433" s="4"/>
      <c r="Z433" s="4"/>
    </row>
    <row r="434" ht="12.75" customHeight="1">
      <c r="A434" s="24"/>
      <c r="B434" s="4"/>
      <c r="C434" s="52"/>
      <c r="D434" s="25"/>
      <c r="E434" s="25"/>
      <c r="F434" s="25"/>
      <c r="G434" s="25"/>
      <c r="H434" s="52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4"/>
      <c r="Y434" s="4"/>
      <c r="Z434" s="4"/>
    </row>
    <row r="435" ht="12.75" customHeight="1">
      <c r="A435" s="24"/>
      <c r="B435" s="4"/>
      <c r="C435" s="52"/>
      <c r="D435" s="25"/>
      <c r="E435" s="25"/>
      <c r="F435" s="25"/>
      <c r="G435" s="25"/>
      <c r="H435" s="52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4"/>
      <c r="Y435" s="4"/>
      <c r="Z435" s="4"/>
    </row>
    <row r="436" ht="12.75" customHeight="1">
      <c r="A436" s="24"/>
      <c r="B436" s="4"/>
      <c r="C436" s="52"/>
      <c r="D436" s="25"/>
      <c r="E436" s="25"/>
      <c r="F436" s="25"/>
      <c r="G436" s="25"/>
      <c r="H436" s="52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4"/>
      <c r="Y436" s="4"/>
      <c r="Z436" s="4"/>
    </row>
    <row r="437" ht="12.75" customHeight="1">
      <c r="A437" s="24"/>
      <c r="B437" s="4"/>
      <c r="C437" s="52"/>
      <c r="D437" s="25"/>
      <c r="E437" s="25"/>
      <c r="F437" s="25"/>
      <c r="G437" s="25"/>
      <c r="H437" s="52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4"/>
      <c r="Y437" s="4"/>
      <c r="Z437" s="4"/>
    </row>
    <row r="438" ht="12.75" customHeight="1">
      <c r="A438" s="24"/>
      <c r="B438" s="4"/>
      <c r="C438" s="52"/>
      <c r="D438" s="25"/>
      <c r="E438" s="25"/>
      <c r="F438" s="25"/>
      <c r="G438" s="25"/>
      <c r="H438" s="52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4"/>
      <c r="Y438" s="4"/>
      <c r="Z438" s="4"/>
    </row>
    <row r="439" ht="12.75" customHeight="1">
      <c r="A439" s="24"/>
      <c r="B439" s="4"/>
      <c r="C439" s="52"/>
      <c r="D439" s="25"/>
      <c r="E439" s="25"/>
      <c r="F439" s="25"/>
      <c r="G439" s="25"/>
      <c r="H439" s="52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4"/>
      <c r="Y439" s="4"/>
      <c r="Z439" s="4"/>
    </row>
    <row r="440" ht="12.75" customHeight="1">
      <c r="A440" s="24"/>
      <c r="B440" s="4"/>
      <c r="C440" s="52"/>
      <c r="D440" s="25"/>
      <c r="E440" s="25"/>
      <c r="F440" s="25"/>
      <c r="G440" s="25"/>
      <c r="H440" s="52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4"/>
      <c r="Y440" s="4"/>
      <c r="Z440" s="4"/>
    </row>
    <row r="441" ht="12.75" customHeight="1">
      <c r="A441" s="24"/>
      <c r="B441" s="4"/>
      <c r="C441" s="52"/>
      <c r="D441" s="25"/>
      <c r="E441" s="25"/>
      <c r="F441" s="25"/>
      <c r="G441" s="25"/>
      <c r="H441" s="52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4"/>
      <c r="Y441" s="4"/>
      <c r="Z441" s="4"/>
    </row>
    <row r="442" ht="12.75" customHeight="1">
      <c r="A442" s="24"/>
      <c r="B442" s="4"/>
      <c r="C442" s="52"/>
      <c r="D442" s="25"/>
      <c r="E442" s="25"/>
      <c r="F442" s="25"/>
      <c r="G442" s="25"/>
      <c r="H442" s="52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4"/>
      <c r="Y442" s="4"/>
      <c r="Z442" s="4"/>
    </row>
    <row r="443" ht="12.75" customHeight="1">
      <c r="A443" s="24"/>
      <c r="B443" s="4"/>
      <c r="C443" s="52"/>
      <c r="D443" s="25"/>
      <c r="E443" s="25"/>
      <c r="F443" s="25"/>
      <c r="G443" s="25"/>
      <c r="H443" s="52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4"/>
      <c r="Y443" s="4"/>
      <c r="Z443" s="4"/>
    </row>
    <row r="444" ht="12.75" customHeight="1">
      <c r="A444" s="24"/>
      <c r="B444" s="4"/>
      <c r="C444" s="52"/>
      <c r="D444" s="25"/>
      <c r="E444" s="25"/>
      <c r="F444" s="25"/>
      <c r="G444" s="25"/>
      <c r="H444" s="52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4"/>
      <c r="Y444" s="4"/>
      <c r="Z444" s="4"/>
    </row>
    <row r="445" ht="12.75" customHeight="1">
      <c r="A445" s="24"/>
      <c r="B445" s="4"/>
      <c r="C445" s="52"/>
      <c r="D445" s="25"/>
      <c r="E445" s="25"/>
      <c r="F445" s="25"/>
      <c r="G445" s="25"/>
      <c r="H445" s="52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4"/>
      <c r="Y445" s="4"/>
      <c r="Z445" s="4"/>
    </row>
    <row r="446" ht="12.75" customHeight="1">
      <c r="A446" s="24"/>
      <c r="B446" s="4"/>
      <c r="C446" s="52"/>
      <c r="D446" s="25"/>
      <c r="E446" s="25"/>
      <c r="F446" s="25"/>
      <c r="G446" s="25"/>
      <c r="H446" s="52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4"/>
      <c r="Y446" s="4"/>
      <c r="Z446" s="4"/>
    </row>
    <row r="447" ht="12.75" customHeight="1">
      <c r="A447" s="24"/>
      <c r="B447" s="4"/>
      <c r="C447" s="52"/>
      <c r="D447" s="25"/>
      <c r="E447" s="25"/>
      <c r="F447" s="25"/>
      <c r="G447" s="25"/>
      <c r="H447" s="52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4"/>
      <c r="Y447" s="4"/>
      <c r="Z447" s="4"/>
    </row>
    <row r="448" ht="12.75" customHeight="1">
      <c r="A448" s="24"/>
      <c r="B448" s="4"/>
      <c r="C448" s="52"/>
      <c r="D448" s="25"/>
      <c r="E448" s="25"/>
      <c r="F448" s="25"/>
      <c r="G448" s="25"/>
      <c r="H448" s="52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4"/>
      <c r="Y448" s="4"/>
      <c r="Z448" s="4"/>
    </row>
    <row r="449" ht="12.75" customHeight="1">
      <c r="A449" s="24"/>
      <c r="B449" s="4"/>
      <c r="C449" s="52"/>
      <c r="D449" s="25"/>
      <c r="E449" s="25"/>
      <c r="F449" s="25"/>
      <c r="G449" s="25"/>
      <c r="H449" s="52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4"/>
      <c r="Y449" s="4"/>
      <c r="Z449" s="4"/>
    </row>
    <row r="450" ht="12.75" customHeight="1">
      <c r="A450" s="24"/>
      <c r="B450" s="4"/>
      <c r="C450" s="52"/>
      <c r="D450" s="25"/>
      <c r="E450" s="25"/>
      <c r="F450" s="25"/>
      <c r="G450" s="25"/>
      <c r="H450" s="52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4"/>
      <c r="Y450" s="4"/>
      <c r="Z450" s="4"/>
    </row>
    <row r="451" ht="12.75" customHeight="1">
      <c r="A451" s="24"/>
      <c r="B451" s="4"/>
      <c r="C451" s="52"/>
      <c r="D451" s="25"/>
      <c r="E451" s="25"/>
      <c r="F451" s="25"/>
      <c r="G451" s="25"/>
      <c r="H451" s="52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4"/>
      <c r="Y451" s="4"/>
      <c r="Z451" s="4"/>
    </row>
    <row r="452" ht="12.75" customHeight="1">
      <c r="A452" s="24"/>
      <c r="B452" s="4"/>
      <c r="C452" s="52"/>
      <c r="D452" s="25"/>
      <c r="E452" s="25"/>
      <c r="F452" s="25"/>
      <c r="G452" s="25"/>
      <c r="H452" s="52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4"/>
      <c r="Y452" s="4"/>
      <c r="Z452" s="4"/>
    </row>
    <row r="453" ht="12.75" customHeight="1">
      <c r="A453" s="24"/>
      <c r="B453" s="4"/>
      <c r="C453" s="52"/>
      <c r="D453" s="25"/>
      <c r="E453" s="25"/>
      <c r="F453" s="25"/>
      <c r="G453" s="25"/>
      <c r="H453" s="52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4"/>
      <c r="Y453" s="4"/>
      <c r="Z453" s="4"/>
    </row>
    <row r="454" ht="12.75" customHeight="1">
      <c r="A454" s="24"/>
      <c r="B454" s="4"/>
      <c r="C454" s="52"/>
      <c r="D454" s="25"/>
      <c r="E454" s="25"/>
      <c r="F454" s="25"/>
      <c r="G454" s="25"/>
      <c r="H454" s="52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4"/>
      <c r="Y454" s="4"/>
      <c r="Z454" s="4"/>
    </row>
    <row r="455" ht="12.75" customHeight="1">
      <c r="A455" s="24"/>
      <c r="B455" s="4"/>
      <c r="C455" s="52"/>
      <c r="D455" s="25"/>
      <c r="E455" s="25"/>
      <c r="F455" s="25"/>
      <c r="G455" s="25"/>
      <c r="H455" s="52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4"/>
      <c r="Y455" s="4"/>
      <c r="Z455" s="4"/>
    </row>
    <row r="456" ht="12.75" customHeight="1">
      <c r="A456" s="24"/>
      <c r="B456" s="4"/>
      <c r="C456" s="52"/>
      <c r="D456" s="25"/>
      <c r="E456" s="25"/>
      <c r="F456" s="25"/>
      <c r="G456" s="25"/>
      <c r="H456" s="52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4"/>
      <c r="Y456" s="4"/>
      <c r="Z456" s="4"/>
    </row>
    <row r="457" ht="12.75" customHeight="1">
      <c r="A457" s="24"/>
      <c r="B457" s="4"/>
      <c r="C457" s="52"/>
      <c r="D457" s="25"/>
      <c r="E457" s="25"/>
      <c r="F457" s="25"/>
      <c r="G457" s="25"/>
      <c r="H457" s="52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4"/>
      <c r="Y457" s="4"/>
      <c r="Z457" s="4"/>
    </row>
    <row r="458" ht="12.75" customHeight="1">
      <c r="A458" s="24"/>
      <c r="B458" s="4"/>
      <c r="C458" s="52"/>
      <c r="D458" s="25"/>
      <c r="E458" s="25"/>
      <c r="F458" s="25"/>
      <c r="G458" s="25"/>
      <c r="H458" s="52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4"/>
      <c r="Y458" s="4"/>
      <c r="Z458" s="4"/>
    </row>
    <row r="459" ht="12.75" customHeight="1">
      <c r="A459" s="24"/>
      <c r="B459" s="4"/>
      <c r="C459" s="52"/>
      <c r="D459" s="25"/>
      <c r="E459" s="25"/>
      <c r="F459" s="25"/>
      <c r="G459" s="25"/>
      <c r="H459" s="52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4"/>
      <c r="Y459" s="4"/>
      <c r="Z459" s="4"/>
    </row>
    <row r="460" ht="12.75" customHeight="1">
      <c r="A460" s="24"/>
      <c r="B460" s="4"/>
      <c r="C460" s="52"/>
      <c r="D460" s="25"/>
      <c r="E460" s="25"/>
      <c r="F460" s="25"/>
      <c r="G460" s="25"/>
      <c r="H460" s="52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4"/>
      <c r="Y460" s="4"/>
      <c r="Z460" s="4"/>
    </row>
    <row r="461" ht="12.75" customHeight="1">
      <c r="A461" s="24"/>
      <c r="B461" s="4"/>
      <c r="C461" s="52"/>
      <c r="D461" s="25"/>
      <c r="E461" s="25"/>
      <c r="F461" s="25"/>
      <c r="G461" s="25"/>
      <c r="H461" s="52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4"/>
      <c r="Y461" s="4"/>
      <c r="Z461" s="4"/>
    </row>
    <row r="462" ht="12.75" customHeight="1">
      <c r="A462" s="24"/>
      <c r="B462" s="4"/>
      <c r="C462" s="52"/>
      <c r="D462" s="25"/>
      <c r="E462" s="25"/>
      <c r="F462" s="25"/>
      <c r="G462" s="25"/>
      <c r="H462" s="52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4"/>
      <c r="Y462" s="4"/>
      <c r="Z462" s="4"/>
    </row>
    <row r="463" ht="12.75" customHeight="1">
      <c r="A463" s="24"/>
      <c r="B463" s="4"/>
      <c r="C463" s="52"/>
      <c r="D463" s="25"/>
      <c r="E463" s="25"/>
      <c r="F463" s="25"/>
      <c r="G463" s="25"/>
      <c r="H463" s="52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4"/>
      <c r="Y463" s="4"/>
      <c r="Z463" s="4"/>
    </row>
    <row r="464" ht="12.75" customHeight="1">
      <c r="A464" s="24"/>
      <c r="B464" s="4"/>
      <c r="C464" s="52"/>
      <c r="D464" s="25"/>
      <c r="E464" s="25"/>
      <c r="F464" s="25"/>
      <c r="G464" s="25"/>
      <c r="H464" s="52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4"/>
      <c r="Y464" s="4"/>
      <c r="Z464" s="4"/>
    </row>
    <row r="465" ht="12.75" customHeight="1">
      <c r="A465" s="24"/>
      <c r="B465" s="4"/>
      <c r="C465" s="52"/>
      <c r="D465" s="25"/>
      <c r="E465" s="25"/>
      <c r="F465" s="25"/>
      <c r="G465" s="25"/>
      <c r="H465" s="52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4"/>
      <c r="Y465" s="4"/>
      <c r="Z465" s="4"/>
    </row>
    <row r="466" ht="12.75" customHeight="1">
      <c r="A466" s="24"/>
      <c r="B466" s="4"/>
      <c r="C466" s="52"/>
      <c r="D466" s="25"/>
      <c r="E466" s="25"/>
      <c r="F466" s="25"/>
      <c r="G466" s="25"/>
      <c r="H466" s="52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4"/>
      <c r="Y466" s="4"/>
      <c r="Z466" s="4"/>
    </row>
    <row r="467" ht="12.75" customHeight="1">
      <c r="A467" s="24"/>
      <c r="B467" s="4"/>
      <c r="C467" s="52"/>
      <c r="D467" s="25"/>
      <c r="E467" s="25"/>
      <c r="F467" s="25"/>
      <c r="G467" s="25"/>
      <c r="H467" s="52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4"/>
      <c r="Y467" s="4"/>
      <c r="Z467" s="4"/>
    </row>
    <row r="468" ht="12.75" customHeight="1">
      <c r="A468" s="24"/>
      <c r="B468" s="4"/>
      <c r="C468" s="52"/>
      <c r="D468" s="25"/>
      <c r="E468" s="25"/>
      <c r="F468" s="25"/>
      <c r="G468" s="25"/>
      <c r="H468" s="52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4"/>
      <c r="Y468" s="4"/>
      <c r="Z468" s="4"/>
    </row>
    <row r="469" ht="12.75" customHeight="1">
      <c r="A469" s="24"/>
      <c r="B469" s="4"/>
      <c r="C469" s="52"/>
      <c r="D469" s="25"/>
      <c r="E469" s="25"/>
      <c r="F469" s="25"/>
      <c r="G469" s="25"/>
      <c r="H469" s="52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4"/>
      <c r="Y469" s="4"/>
      <c r="Z469" s="4"/>
    </row>
    <row r="470" ht="12.75" customHeight="1">
      <c r="A470" s="24"/>
      <c r="B470" s="4"/>
      <c r="C470" s="52"/>
      <c r="D470" s="25"/>
      <c r="E470" s="25"/>
      <c r="F470" s="25"/>
      <c r="G470" s="25"/>
      <c r="H470" s="52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4"/>
      <c r="Y470" s="4"/>
      <c r="Z470" s="4"/>
    </row>
    <row r="471" ht="12.75" customHeight="1">
      <c r="A471" s="24"/>
      <c r="B471" s="4"/>
      <c r="C471" s="52"/>
      <c r="D471" s="25"/>
      <c r="E471" s="25"/>
      <c r="F471" s="25"/>
      <c r="G471" s="25"/>
      <c r="H471" s="52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4"/>
      <c r="Y471" s="4"/>
      <c r="Z471" s="4"/>
    </row>
    <row r="472" ht="12.75" customHeight="1">
      <c r="A472" s="24"/>
      <c r="B472" s="4"/>
      <c r="C472" s="52"/>
      <c r="D472" s="25"/>
      <c r="E472" s="25"/>
      <c r="F472" s="25"/>
      <c r="G472" s="25"/>
      <c r="H472" s="52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4"/>
      <c r="Y472" s="4"/>
      <c r="Z472" s="4"/>
    </row>
    <row r="473" ht="12.75" customHeight="1">
      <c r="A473" s="24"/>
      <c r="B473" s="4"/>
      <c r="C473" s="52"/>
      <c r="D473" s="25"/>
      <c r="E473" s="25"/>
      <c r="F473" s="25"/>
      <c r="G473" s="25"/>
      <c r="H473" s="52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4"/>
      <c r="Y473" s="4"/>
      <c r="Z473" s="4"/>
    </row>
    <row r="474" ht="12.75" customHeight="1">
      <c r="A474" s="24"/>
      <c r="B474" s="4"/>
      <c r="C474" s="52"/>
      <c r="D474" s="25"/>
      <c r="E474" s="25"/>
      <c r="F474" s="25"/>
      <c r="G474" s="25"/>
      <c r="H474" s="52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4"/>
      <c r="Y474" s="4"/>
      <c r="Z474" s="4"/>
    </row>
    <row r="475" ht="12.75" customHeight="1">
      <c r="A475" s="24"/>
      <c r="B475" s="4"/>
      <c r="C475" s="52"/>
      <c r="D475" s="25"/>
      <c r="E475" s="25"/>
      <c r="F475" s="25"/>
      <c r="G475" s="25"/>
      <c r="H475" s="52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4"/>
      <c r="Y475" s="4"/>
      <c r="Z475" s="4"/>
    </row>
    <row r="476" ht="12.75" customHeight="1">
      <c r="A476" s="24"/>
      <c r="B476" s="4"/>
      <c r="C476" s="52"/>
      <c r="D476" s="25"/>
      <c r="E476" s="25"/>
      <c r="F476" s="25"/>
      <c r="G476" s="25"/>
      <c r="H476" s="52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4"/>
      <c r="Y476" s="4"/>
      <c r="Z476" s="4"/>
    </row>
    <row r="477" ht="12.75" customHeight="1">
      <c r="A477" s="24"/>
      <c r="B477" s="4"/>
      <c r="C477" s="52"/>
      <c r="D477" s="25"/>
      <c r="E477" s="25"/>
      <c r="F477" s="25"/>
      <c r="G477" s="25"/>
      <c r="H477" s="52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4"/>
      <c r="Y477" s="4"/>
      <c r="Z477" s="4"/>
    </row>
    <row r="478" ht="12.75" customHeight="1">
      <c r="A478" s="24"/>
      <c r="B478" s="4"/>
      <c r="C478" s="52"/>
      <c r="D478" s="25"/>
      <c r="E478" s="25"/>
      <c r="F478" s="25"/>
      <c r="G478" s="25"/>
      <c r="H478" s="52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4"/>
      <c r="Y478" s="4"/>
      <c r="Z478" s="4"/>
    </row>
    <row r="479" ht="12.75" customHeight="1">
      <c r="A479" s="24"/>
      <c r="B479" s="4"/>
      <c r="C479" s="52"/>
      <c r="D479" s="25"/>
      <c r="E479" s="25"/>
      <c r="F479" s="25"/>
      <c r="G479" s="25"/>
      <c r="H479" s="52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4"/>
      <c r="Y479" s="4"/>
      <c r="Z479" s="4"/>
    </row>
    <row r="480" ht="12.75" customHeight="1">
      <c r="A480" s="24"/>
      <c r="B480" s="4"/>
      <c r="C480" s="52"/>
      <c r="D480" s="25"/>
      <c r="E480" s="25"/>
      <c r="F480" s="25"/>
      <c r="G480" s="25"/>
      <c r="H480" s="52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4"/>
      <c r="Y480" s="4"/>
      <c r="Z480" s="4"/>
    </row>
    <row r="481" ht="12.75" customHeight="1">
      <c r="A481" s="24"/>
      <c r="B481" s="4"/>
      <c r="C481" s="52"/>
      <c r="D481" s="25"/>
      <c r="E481" s="25"/>
      <c r="F481" s="25"/>
      <c r="G481" s="25"/>
      <c r="H481" s="52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4"/>
      <c r="Y481" s="4"/>
      <c r="Z481" s="4"/>
    </row>
    <row r="482" ht="12.75" customHeight="1">
      <c r="A482" s="24"/>
      <c r="B482" s="4"/>
      <c r="C482" s="52"/>
      <c r="D482" s="25"/>
      <c r="E482" s="25"/>
      <c r="F482" s="25"/>
      <c r="G482" s="25"/>
      <c r="H482" s="52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4"/>
      <c r="Y482" s="4"/>
      <c r="Z482" s="4"/>
    </row>
    <row r="483" ht="12.75" customHeight="1">
      <c r="A483" s="24"/>
      <c r="B483" s="4"/>
      <c r="C483" s="52"/>
      <c r="D483" s="25"/>
      <c r="E483" s="25"/>
      <c r="F483" s="25"/>
      <c r="G483" s="25"/>
      <c r="H483" s="52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4"/>
      <c r="Y483" s="4"/>
      <c r="Z483" s="4"/>
    </row>
    <row r="484" ht="12.75" customHeight="1">
      <c r="A484" s="24"/>
      <c r="B484" s="4"/>
      <c r="C484" s="52"/>
      <c r="D484" s="25"/>
      <c r="E484" s="25"/>
      <c r="F484" s="25"/>
      <c r="G484" s="25"/>
      <c r="H484" s="52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4"/>
      <c r="Y484" s="4"/>
      <c r="Z484" s="4"/>
    </row>
    <row r="485" ht="12.75" customHeight="1">
      <c r="A485" s="24"/>
      <c r="B485" s="4"/>
      <c r="C485" s="52"/>
      <c r="D485" s="25"/>
      <c r="E485" s="25"/>
      <c r="F485" s="25"/>
      <c r="G485" s="25"/>
      <c r="H485" s="52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4"/>
      <c r="Y485" s="4"/>
      <c r="Z485" s="4"/>
    </row>
    <row r="486" ht="12.75" customHeight="1">
      <c r="A486" s="24"/>
      <c r="B486" s="4"/>
      <c r="C486" s="52"/>
      <c r="D486" s="25"/>
      <c r="E486" s="25"/>
      <c r="F486" s="25"/>
      <c r="G486" s="25"/>
      <c r="H486" s="52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4"/>
      <c r="Y486" s="4"/>
      <c r="Z486" s="4"/>
    </row>
    <row r="487" ht="12.75" customHeight="1">
      <c r="A487" s="24"/>
      <c r="B487" s="4"/>
      <c r="C487" s="52"/>
      <c r="D487" s="25"/>
      <c r="E487" s="25"/>
      <c r="F487" s="25"/>
      <c r="G487" s="25"/>
      <c r="H487" s="52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4"/>
      <c r="Y487" s="4"/>
      <c r="Z487" s="4"/>
    </row>
    <row r="488" ht="12.75" customHeight="1">
      <c r="A488" s="24"/>
      <c r="B488" s="4"/>
      <c r="C488" s="52"/>
      <c r="D488" s="25"/>
      <c r="E488" s="25"/>
      <c r="F488" s="25"/>
      <c r="G488" s="25"/>
      <c r="H488" s="52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4"/>
      <c r="Y488" s="4"/>
      <c r="Z488" s="4"/>
    </row>
    <row r="489" ht="12.75" customHeight="1">
      <c r="A489" s="24"/>
      <c r="B489" s="4"/>
      <c r="C489" s="52"/>
      <c r="D489" s="25"/>
      <c r="E489" s="25"/>
      <c r="F489" s="25"/>
      <c r="G489" s="25"/>
      <c r="H489" s="52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4"/>
      <c r="Y489" s="4"/>
      <c r="Z489" s="4"/>
    </row>
    <row r="490" ht="12.75" customHeight="1">
      <c r="A490" s="24"/>
      <c r="B490" s="4"/>
      <c r="C490" s="52"/>
      <c r="D490" s="25"/>
      <c r="E490" s="25"/>
      <c r="F490" s="25"/>
      <c r="G490" s="25"/>
      <c r="H490" s="52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4"/>
      <c r="Y490" s="4"/>
      <c r="Z490" s="4"/>
    </row>
    <row r="491" ht="12.75" customHeight="1">
      <c r="A491" s="24"/>
      <c r="B491" s="4"/>
      <c r="C491" s="52"/>
      <c r="D491" s="25"/>
      <c r="E491" s="25"/>
      <c r="F491" s="25"/>
      <c r="G491" s="25"/>
      <c r="H491" s="52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4"/>
      <c r="Y491" s="4"/>
      <c r="Z491" s="4"/>
    </row>
    <row r="492" ht="12.75" customHeight="1">
      <c r="A492" s="24"/>
      <c r="B492" s="4"/>
      <c r="C492" s="52"/>
      <c r="D492" s="25"/>
      <c r="E492" s="25"/>
      <c r="F492" s="25"/>
      <c r="G492" s="25"/>
      <c r="H492" s="52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4"/>
      <c r="Y492" s="4"/>
      <c r="Z492" s="4"/>
    </row>
    <row r="493" ht="12.75" customHeight="1">
      <c r="A493" s="24"/>
      <c r="B493" s="4"/>
      <c r="C493" s="52"/>
      <c r="D493" s="25"/>
      <c r="E493" s="25"/>
      <c r="F493" s="25"/>
      <c r="G493" s="25"/>
      <c r="H493" s="52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4"/>
      <c r="Y493" s="4"/>
      <c r="Z493" s="4"/>
    </row>
    <row r="494" ht="12.75" customHeight="1">
      <c r="A494" s="24"/>
      <c r="B494" s="4"/>
      <c r="C494" s="52"/>
      <c r="D494" s="25"/>
      <c r="E494" s="25"/>
      <c r="F494" s="25"/>
      <c r="G494" s="25"/>
      <c r="H494" s="52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4"/>
      <c r="Y494" s="4"/>
      <c r="Z494" s="4"/>
    </row>
    <row r="495" ht="12.75" customHeight="1">
      <c r="A495" s="24"/>
      <c r="B495" s="4"/>
      <c r="C495" s="52"/>
      <c r="D495" s="25"/>
      <c r="E495" s="25"/>
      <c r="F495" s="25"/>
      <c r="G495" s="25"/>
      <c r="H495" s="52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4"/>
      <c r="Y495" s="4"/>
      <c r="Z495" s="4"/>
    </row>
    <row r="496" ht="12.75" customHeight="1">
      <c r="A496" s="24"/>
      <c r="B496" s="4"/>
      <c r="C496" s="52"/>
      <c r="D496" s="25"/>
      <c r="E496" s="25"/>
      <c r="F496" s="25"/>
      <c r="G496" s="25"/>
      <c r="H496" s="52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4"/>
      <c r="Y496" s="4"/>
      <c r="Z496" s="4"/>
    </row>
    <row r="497" ht="12.75" customHeight="1">
      <c r="A497" s="24"/>
      <c r="B497" s="4"/>
      <c r="C497" s="52"/>
      <c r="D497" s="25"/>
      <c r="E497" s="25"/>
      <c r="F497" s="25"/>
      <c r="G497" s="25"/>
      <c r="H497" s="52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4"/>
      <c r="Y497" s="4"/>
      <c r="Z497" s="4"/>
    </row>
    <row r="498" ht="12.75" customHeight="1">
      <c r="A498" s="24"/>
      <c r="B498" s="4"/>
      <c r="C498" s="52"/>
      <c r="D498" s="25"/>
      <c r="E498" s="25"/>
      <c r="F498" s="25"/>
      <c r="G498" s="25"/>
      <c r="H498" s="52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4"/>
      <c r="Y498" s="4"/>
      <c r="Z498" s="4"/>
    </row>
    <row r="499" ht="12.75" customHeight="1">
      <c r="A499" s="24"/>
      <c r="B499" s="4"/>
      <c r="C499" s="52"/>
      <c r="D499" s="25"/>
      <c r="E499" s="25"/>
      <c r="F499" s="25"/>
      <c r="G499" s="25"/>
      <c r="H499" s="52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4"/>
      <c r="Y499" s="4"/>
      <c r="Z499" s="4"/>
    </row>
    <row r="500" ht="12.75" customHeight="1">
      <c r="A500" s="24"/>
      <c r="B500" s="4"/>
      <c r="C500" s="52"/>
      <c r="D500" s="25"/>
      <c r="E500" s="25"/>
      <c r="F500" s="25"/>
      <c r="G500" s="25"/>
      <c r="H500" s="52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4"/>
      <c r="Y500" s="4"/>
      <c r="Z500" s="4"/>
    </row>
    <row r="501" ht="12.75" customHeight="1">
      <c r="A501" s="24"/>
      <c r="B501" s="4"/>
      <c r="C501" s="52"/>
      <c r="D501" s="25"/>
      <c r="E501" s="25"/>
      <c r="F501" s="25"/>
      <c r="G501" s="25"/>
      <c r="H501" s="52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4"/>
      <c r="Y501" s="4"/>
      <c r="Z501" s="4"/>
    </row>
    <row r="502" ht="12.75" customHeight="1">
      <c r="A502" s="24"/>
      <c r="B502" s="4"/>
      <c r="C502" s="52"/>
      <c r="D502" s="25"/>
      <c r="E502" s="25"/>
      <c r="F502" s="25"/>
      <c r="G502" s="25"/>
      <c r="H502" s="52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4"/>
      <c r="Y502" s="4"/>
      <c r="Z502" s="4"/>
    </row>
    <row r="503" ht="12.75" customHeight="1">
      <c r="A503" s="24"/>
      <c r="B503" s="4"/>
      <c r="C503" s="52"/>
      <c r="D503" s="25"/>
      <c r="E503" s="25"/>
      <c r="F503" s="25"/>
      <c r="G503" s="25"/>
      <c r="H503" s="52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4"/>
      <c r="Y503" s="4"/>
      <c r="Z503" s="4"/>
    </row>
    <row r="504" ht="12.75" customHeight="1">
      <c r="A504" s="24"/>
      <c r="B504" s="4"/>
      <c r="C504" s="52"/>
      <c r="D504" s="25"/>
      <c r="E504" s="25"/>
      <c r="F504" s="25"/>
      <c r="G504" s="25"/>
      <c r="H504" s="52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4"/>
      <c r="Y504" s="4"/>
      <c r="Z504" s="4"/>
    </row>
    <row r="505" ht="12.75" customHeight="1">
      <c r="A505" s="24"/>
      <c r="B505" s="4"/>
      <c r="C505" s="52"/>
      <c r="D505" s="25"/>
      <c r="E505" s="25"/>
      <c r="F505" s="25"/>
      <c r="G505" s="25"/>
      <c r="H505" s="52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4"/>
      <c r="Y505" s="4"/>
      <c r="Z505" s="4"/>
    </row>
    <row r="506" ht="12.75" customHeight="1">
      <c r="A506" s="24"/>
      <c r="B506" s="4"/>
      <c r="C506" s="52"/>
      <c r="D506" s="25"/>
      <c r="E506" s="25"/>
      <c r="F506" s="25"/>
      <c r="G506" s="25"/>
      <c r="H506" s="52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4"/>
      <c r="Y506" s="4"/>
      <c r="Z506" s="4"/>
    </row>
    <row r="507" ht="12.75" customHeight="1">
      <c r="A507" s="24"/>
      <c r="B507" s="4"/>
      <c r="C507" s="52"/>
      <c r="D507" s="25"/>
      <c r="E507" s="25"/>
      <c r="F507" s="25"/>
      <c r="G507" s="25"/>
      <c r="H507" s="52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4"/>
      <c r="Y507" s="4"/>
      <c r="Z507" s="4"/>
    </row>
    <row r="508" ht="12.75" customHeight="1">
      <c r="A508" s="24"/>
      <c r="B508" s="4"/>
      <c r="C508" s="52"/>
      <c r="D508" s="25"/>
      <c r="E508" s="25"/>
      <c r="F508" s="25"/>
      <c r="G508" s="25"/>
      <c r="H508" s="52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4"/>
      <c r="Y508" s="4"/>
      <c r="Z508" s="4"/>
    </row>
    <row r="509" ht="12.75" customHeight="1">
      <c r="A509" s="24"/>
      <c r="B509" s="4"/>
      <c r="C509" s="52"/>
      <c r="D509" s="25"/>
      <c r="E509" s="25"/>
      <c r="F509" s="25"/>
      <c r="G509" s="25"/>
      <c r="H509" s="52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4"/>
      <c r="Y509" s="4"/>
      <c r="Z509" s="4"/>
    </row>
    <row r="510" ht="12.75" customHeight="1">
      <c r="A510" s="24"/>
      <c r="B510" s="4"/>
      <c r="C510" s="52"/>
      <c r="D510" s="25"/>
      <c r="E510" s="25"/>
      <c r="F510" s="25"/>
      <c r="G510" s="25"/>
      <c r="H510" s="52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4"/>
      <c r="Y510" s="4"/>
      <c r="Z510" s="4"/>
    </row>
    <row r="511" ht="12.75" customHeight="1">
      <c r="A511" s="24"/>
      <c r="B511" s="4"/>
      <c r="C511" s="52"/>
      <c r="D511" s="25"/>
      <c r="E511" s="25"/>
      <c r="F511" s="25"/>
      <c r="G511" s="25"/>
      <c r="H511" s="52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4"/>
      <c r="Y511" s="4"/>
      <c r="Z511" s="4"/>
    </row>
    <row r="512" ht="12.75" customHeight="1">
      <c r="A512" s="24"/>
      <c r="B512" s="4"/>
      <c r="C512" s="52"/>
      <c r="D512" s="25"/>
      <c r="E512" s="25"/>
      <c r="F512" s="25"/>
      <c r="G512" s="25"/>
      <c r="H512" s="52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4"/>
      <c r="Y512" s="4"/>
      <c r="Z512" s="4"/>
    </row>
    <row r="513" ht="12.75" customHeight="1">
      <c r="A513" s="24"/>
      <c r="B513" s="4"/>
      <c r="C513" s="52"/>
      <c r="D513" s="25"/>
      <c r="E513" s="25"/>
      <c r="F513" s="25"/>
      <c r="G513" s="25"/>
      <c r="H513" s="52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4"/>
      <c r="Y513" s="4"/>
      <c r="Z513" s="4"/>
    </row>
    <row r="514" ht="12.75" customHeight="1">
      <c r="A514" s="24"/>
      <c r="B514" s="4"/>
      <c r="C514" s="52"/>
      <c r="D514" s="25"/>
      <c r="E514" s="25"/>
      <c r="F514" s="25"/>
      <c r="G514" s="25"/>
      <c r="H514" s="52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4"/>
      <c r="Y514" s="4"/>
      <c r="Z514" s="4"/>
    </row>
    <row r="515" ht="12.75" customHeight="1">
      <c r="A515" s="24"/>
      <c r="B515" s="4"/>
      <c r="C515" s="52"/>
      <c r="D515" s="25"/>
      <c r="E515" s="25"/>
      <c r="F515" s="25"/>
      <c r="G515" s="25"/>
      <c r="H515" s="52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4"/>
      <c r="Y515" s="4"/>
      <c r="Z515" s="4"/>
    </row>
    <row r="516" ht="12.75" customHeight="1">
      <c r="A516" s="24"/>
      <c r="B516" s="4"/>
      <c r="C516" s="52"/>
      <c r="D516" s="25"/>
      <c r="E516" s="25"/>
      <c r="F516" s="25"/>
      <c r="G516" s="25"/>
      <c r="H516" s="52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4"/>
      <c r="Y516" s="4"/>
      <c r="Z516" s="4"/>
    </row>
    <row r="517" ht="12.75" customHeight="1">
      <c r="A517" s="24"/>
      <c r="B517" s="4"/>
      <c r="C517" s="52"/>
      <c r="D517" s="25"/>
      <c r="E517" s="25"/>
      <c r="F517" s="25"/>
      <c r="G517" s="25"/>
      <c r="H517" s="52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4"/>
      <c r="Y517" s="4"/>
      <c r="Z517" s="4"/>
    </row>
    <row r="518" ht="12.75" customHeight="1">
      <c r="A518" s="24"/>
      <c r="B518" s="4"/>
      <c r="C518" s="52"/>
      <c r="D518" s="25"/>
      <c r="E518" s="25"/>
      <c r="F518" s="25"/>
      <c r="G518" s="25"/>
      <c r="H518" s="5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4"/>
      <c r="Y518" s="4"/>
      <c r="Z518" s="4"/>
    </row>
    <row r="519" ht="12.75" customHeight="1">
      <c r="A519" s="24"/>
      <c r="B519" s="4"/>
      <c r="C519" s="52"/>
      <c r="D519" s="25"/>
      <c r="E519" s="25"/>
      <c r="F519" s="25"/>
      <c r="G519" s="25"/>
      <c r="H519" s="52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4"/>
      <c r="Y519" s="4"/>
      <c r="Z519" s="4"/>
    </row>
    <row r="520" ht="12.75" customHeight="1">
      <c r="A520" s="24"/>
      <c r="B520" s="4"/>
      <c r="C520" s="52"/>
      <c r="D520" s="25"/>
      <c r="E520" s="25"/>
      <c r="F520" s="25"/>
      <c r="G520" s="25"/>
      <c r="H520" s="52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4"/>
      <c r="Y520" s="4"/>
      <c r="Z520" s="4"/>
    </row>
    <row r="521" ht="12.75" customHeight="1">
      <c r="A521" s="24"/>
      <c r="B521" s="4"/>
      <c r="C521" s="52"/>
      <c r="D521" s="25"/>
      <c r="E521" s="25"/>
      <c r="F521" s="25"/>
      <c r="G521" s="25"/>
      <c r="H521" s="52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4"/>
      <c r="Y521" s="4"/>
      <c r="Z521" s="4"/>
    </row>
    <row r="522" ht="12.75" customHeight="1">
      <c r="A522" s="24"/>
      <c r="B522" s="4"/>
      <c r="C522" s="52"/>
      <c r="D522" s="25"/>
      <c r="E522" s="25"/>
      <c r="F522" s="25"/>
      <c r="G522" s="25"/>
      <c r="H522" s="52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4"/>
      <c r="Y522" s="4"/>
      <c r="Z522" s="4"/>
    </row>
    <row r="523" ht="12.75" customHeight="1">
      <c r="A523" s="24"/>
      <c r="B523" s="4"/>
      <c r="C523" s="52"/>
      <c r="D523" s="25"/>
      <c r="E523" s="25"/>
      <c r="F523" s="25"/>
      <c r="G523" s="25"/>
      <c r="H523" s="52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4"/>
      <c r="Y523" s="4"/>
      <c r="Z523" s="4"/>
    </row>
    <row r="524" ht="12.75" customHeight="1">
      <c r="A524" s="24"/>
      <c r="B524" s="4"/>
      <c r="C524" s="52"/>
      <c r="D524" s="25"/>
      <c r="E524" s="25"/>
      <c r="F524" s="25"/>
      <c r="G524" s="25"/>
      <c r="H524" s="52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4"/>
      <c r="Y524" s="4"/>
      <c r="Z524" s="4"/>
    </row>
    <row r="525" ht="12.75" customHeight="1">
      <c r="A525" s="24"/>
      <c r="B525" s="4"/>
      <c r="C525" s="52"/>
      <c r="D525" s="25"/>
      <c r="E525" s="25"/>
      <c r="F525" s="25"/>
      <c r="G525" s="25"/>
      <c r="H525" s="52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4"/>
      <c r="Y525" s="4"/>
      <c r="Z525" s="4"/>
    </row>
    <row r="526" ht="12.75" customHeight="1">
      <c r="A526" s="24"/>
      <c r="B526" s="4"/>
      <c r="C526" s="52"/>
      <c r="D526" s="25"/>
      <c r="E526" s="25"/>
      <c r="F526" s="25"/>
      <c r="G526" s="25"/>
      <c r="H526" s="5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4"/>
      <c r="Y526" s="4"/>
      <c r="Z526" s="4"/>
    </row>
    <row r="527" ht="12.75" customHeight="1">
      <c r="A527" s="24"/>
      <c r="B527" s="4"/>
      <c r="C527" s="52"/>
      <c r="D527" s="25"/>
      <c r="E527" s="25"/>
      <c r="F527" s="25"/>
      <c r="G527" s="25"/>
      <c r="H527" s="5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4"/>
      <c r="Y527" s="4"/>
      <c r="Z527" s="4"/>
    </row>
    <row r="528" ht="12.75" customHeight="1">
      <c r="A528" s="24"/>
      <c r="B528" s="4"/>
      <c r="C528" s="52"/>
      <c r="D528" s="25"/>
      <c r="E528" s="25"/>
      <c r="F528" s="25"/>
      <c r="G528" s="25"/>
      <c r="H528" s="5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4"/>
      <c r="Y528" s="4"/>
      <c r="Z528" s="4"/>
    </row>
    <row r="529" ht="12.75" customHeight="1">
      <c r="A529" s="24"/>
      <c r="B529" s="4"/>
      <c r="C529" s="52"/>
      <c r="D529" s="25"/>
      <c r="E529" s="25"/>
      <c r="F529" s="25"/>
      <c r="G529" s="25"/>
      <c r="H529" s="5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4"/>
      <c r="Y529" s="4"/>
      <c r="Z529" s="4"/>
    </row>
    <row r="530" ht="12.75" customHeight="1">
      <c r="A530" s="24"/>
      <c r="B530" s="4"/>
      <c r="C530" s="52"/>
      <c r="D530" s="25"/>
      <c r="E530" s="25"/>
      <c r="F530" s="25"/>
      <c r="G530" s="25"/>
      <c r="H530" s="52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4"/>
      <c r="Y530" s="4"/>
      <c r="Z530" s="4"/>
    </row>
    <row r="531" ht="12.75" customHeight="1">
      <c r="A531" s="24"/>
      <c r="B531" s="4"/>
      <c r="C531" s="52"/>
      <c r="D531" s="25"/>
      <c r="E531" s="25"/>
      <c r="F531" s="25"/>
      <c r="G531" s="25"/>
      <c r="H531" s="5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4"/>
      <c r="Y531" s="4"/>
      <c r="Z531" s="4"/>
    </row>
    <row r="532" ht="12.75" customHeight="1">
      <c r="A532" s="24"/>
      <c r="B532" s="4"/>
      <c r="C532" s="52"/>
      <c r="D532" s="25"/>
      <c r="E532" s="25"/>
      <c r="F532" s="25"/>
      <c r="G532" s="25"/>
      <c r="H532" s="52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4"/>
      <c r="Y532" s="4"/>
      <c r="Z532" s="4"/>
    </row>
    <row r="533" ht="12.75" customHeight="1">
      <c r="A533" s="24"/>
      <c r="B533" s="4"/>
      <c r="C533" s="52"/>
      <c r="D533" s="25"/>
      <c r="E533" s="25"/>
      <c r="F533" s="25"/>
      <c r="G533" s="25"/>
      <c r="H533" s="52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4"/>
      <c r="Y533" s="4"/>
      <c r="Z533" s="4"/>
    </row>
    <row r="534" ht="12.75" customHeight="1">
      <c r="A534" s="24"/>
      <c r="B534" s="4"/>
      <c r="C534" s="52"/>
      <c r="D534" s="25"/>
      <c r="E534" s="25"/>
      <c r="F534" s="25"/>
      <c r="G534" s="25"/>
      <c r="H534" s="52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4"/>
      <c r="Y534" s="4"/>
      <c r="Z534" s="4"/>
    </row>
    <row r="535" ht="12.75" customHeight="1">
      <c r="A535" s="24"/>
      <c r="B535" s="4"/>
      <c r="C535" s="52"/>
      <c r="D535" s="25"/>
      <c r="E535" s="25"/>
      <c r="F535" s="25"/>
      <c r="G535" s="25"/>
      <c r="H535" s="52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4"/>
      <c r="Y535" s="4"/>
      <c r="Z535" s="4"/>
    </row>
    <row r="536" ht="12.75" customHeight="1">
      <c r="A536" s="24"/>
      <c r="B536" s="4"/>
      <c r="C536" s="52"/>
      <c r="D536" s="25"/>
      <c r="E536" s="25"/>
      <c r="F536" s="25"/>
      <c r="G536" s="25"/>
      <c r="H536" s="52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4"/>
      <c r="Y536" s="4"/>
      <c r="Z536" s="4"/>
    </row>
    <row r="537" ht="12.75" customHeight="1">
      <c r="A537" s="24"/>
      <c r="B537" s="4"/>
      <c r="C537" s="52"/>
      <c r="D537" s="25"/>
      <c r="E537" s="25"/>
      <c r="F537" s="25"/>
      <c r="G537" s="25"/>
      <c r="H537" s="52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4"/>
      <c r="Y537" s="4"/>
      <c r="Z537" s="4"/>
    </row>
    <row r="538" ht="12.75" customHeight="1">
      <c r="A538" s="24"/>
      <c r="B538" s="4"/>
      <c r="C538" s="52"/>
      <c r="D538" s="25"/>
      <c r="E538" s="25"/>
      <c r="F538" s="25"/>
      <c r="G538" s="25"/>
      <c r="H538" s="52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4"/>
      <c r="Y538" s="4"/>
      <c r="Z538" s="4"/>
    </row>
    <row r="539" ht="12.75" customHeight="1">
      <c r="A539" s="24"/>
      <c r="B539" s="4"/>
      <c r="C539" s="52"/>
      <c r="D539" s="25"/>
      <c r="E539" s="25"/>
      <c r="F539" s="25"/>
      <c r="G539" s="25"/>
      <c r="H539" s="52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4"/>
      <c r="Y539" s="4"/>
      <c r="Z539" s="4"/>
    </row>
    <row r="540" ht="12.75" customHeight="1">
      <c r="A540" s="24"/>
      <c r="B540" s="4"/>
      <c r="C540" s="52"/>
      <c r="D540" s="25"/>
      <c r="E540" s="25"/>
      <c r="F540" s="25"/>
      <c r="G540" s="25"/>
      <c r="H540" s="52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4"/>
      <c r="Y540" s="4"/>
      <c r="Z540" s="4"/>
    </row>
    <row r="541" ht="12.75" customHeight="1">
      <c r="A541" s="24"/>
      <c r="B541" s="4"/>
      <c r="C541" s="52"/>
      <c r="D541" s="25"/>
      <c r="E541" s="25"/>
      <c r="F541" s="25"/>
      <c r="G541" s="25"/>
      <c r="H541" s="52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4"/>
      <c r="Y541" s="4"/>
      <c r="Z541" s="4"/>
    </row>
    <row r="542" ht="12.75" customHeight="1">
      <c r="A542" s="24"/>
      <c r="B542" s="4"/>
      <c r="C542" s="52"/>
      <c r="D542" s="25"/>
      <c r="E542" s="25"/>
      <c r="F542" s="25"/>
      <c r="G542" s="25"/>
      <c r="H542" s="52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4"/>
      <c r="Y542" s="4"/>
      <c r="Z542" s="4"/>
    </row>
    <row r="543" ht="12.75" customHeight="1">
      <c r="A543" s="24"/>
      <c r="B543" s="4"/>
      <c r="C543" s="52"/>
      <c r="D543" s="25"/>
      <c r="E543" s="25"/>
      <c r="F543" s="25"/>
      <c r="G543" s="25"/>
      <c r="H543" s="52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4"/>
      <c r="Y543" s="4"/>
      <c r="Z543" s="4"/>
    </row>
    <row r="544" ht="12.75" customHeight="1">
      <c r="A544" s="24"/>
      <c r="B544" s="4"/>
      <c r="C544" s="52"/>
      <c r="D544" s="25"/>
      <c r="E544" s="25"/>
      <c r="F544" s="25"/>
      <c r="G544" s="25"/>
      <c r="H544" s="52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4"/>
      <c r="Y544" s="4"/>
      <c r="Z544" s="4"/>
    </row>
    <row r="545" ht="12.75" customHeight="1">
      <c r="A545" s="24"/>
      <c r="B545" s="4"/>
      <c r="C545" s="52"/>
      <c r="D545" s="25"/>
      <c r="E545" s="25"/>
      <c r="F545" s="25"/>
      <c r="G545" s="25"/>
      <c r="H545" s="52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4"/>
      <c r="Y545" s="4"/>
      <c r="Z545" s="4"/>
    </row>
    <row r="546" ht="12.75" customHeight="1">
      <c r="A546" s="24"/>
      <c r="B546" s="4"/>
      <c r="C546" s="52"/>
      <c r="D546" s="25"/>
      <c r="E546" s="25"/>
      <c r="F546" s="25"/>
      <c r="G546" s="25"/>
      <c r="H546" s="5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4"/>
      <c r="Y546" s="4"/>
      <c r="Z546" s="4"/>
    </row>
    <row r="547" ht="12.75" customHeight="1">
      <c r="A547" s="24"/>
      <c r="B547" s="4"/>
      <c r="C547" s="52"/>
      <c r="D547" s="25"/>
      <c r="E547" s="25"/>
      <c r="F547" s="25"/>
      <c r="G547" s="25"/>
      <c r="H547" s="52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4"/>
      <c r="Y547" s="4"/>
      <c r="Z547" s="4"/>
    </row>
    <row r="548" ht="12.75" customHeight="1">
      <c r="A548" s="24"/>
      <c r="B548" s="4"/>
      <c r="C548" s="52"/>
      <c r="D548" s="25"/>
      <c r="E548" s="25"/>
      <c r="F548" s="25"/>
      <c r="G548" s="25"/>
      <c r="H548" s="52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4"/>
      <c r="Y548" s="4"/>
      <c r="Z548" s="4"/>
    </row>
    <row r="549" ht="12.75" customHeight="1">
      <c r="A549" s="24"/>
      <c r="B549" s="4"/>
      <c r="C549" s="52"/>
      <c r="D549" s="25"/>
      <c r="E549" s="25"/>
      <c r="F549" s="25"/>
      <c r="G549" s="25"/>
      <c r="H549" s="52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4"/>
      <c r="Y549" s="4"/>
      <c r="Z549" s="4"/>
    </row>
    <row r="550" ht="12.75" customHeight="1">
      <c r="A550" s="24"/>
      <c r="B550" s="4"/>
      <c r="C550" s="52"/>
      <c r="D550" s="25"/>
      <c r="E550" s="25"/>
      <c r="F550" s="25"/>
      <c r="G550" s="25"/>
      <c r="H550" s="52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4"/>
      <c r="Y550" s="4"/>
      <c r="Z550" s="4"/>
    </row>
    <row r="551" ht="12.75" customHeight="1">
      <c r="A551" s="24"/>
      <c r="B551" s="4"/>
      <c r="C551" s="52"/>
      <c r="D551" s="25"/>
      <c r="E551" s="25"/>
      <c r="F551" s="25"/>
      <c r="G551" s="25"/>
      <c r="H551" s="52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4"/>
      <c r="Y551" s="4"/>
      <c r="Z551" s="4"/>
    </row>
    <row r="552" ht="12.75" customHeight="1">
      <c r="A552" s="24"/>
      <c r="B552" s="4"/>
      <c r="C552" s="52"/>
      <c r="D552" s="25"/>
      <c r="E552" s="25"/>
      <c r="F552" s="25"/>
      <c r="G552" s="25"/>
      <c r="H552" s="52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4"/>
      <c r="Y552" s="4"/>
      <c r="Z552" s="4"/>
    </row>
    <row r="553" ht="12.75" customHeight="1">
      <c r="A553" s="24"/>
      <c r="B553" s="4"/>
      <c r="C553" s="52"/>
      <c r="D553" s="25"/>
      <c r="E553" s="25"/>
      <c r="F553" s="25"/>
      <c r="G553" s="25"/>
      <c r="H553" s="52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4"/>
      <c r="Y553" s="4"/>
      <c r="Z553" s="4"/>
    </row>
    <row r="554" ht="12.75" customHeight="1">
      <c r="A554" s="24"/>
      <c r="B554" s="4"/>
      <c r="C554" s="52"/>
      <c r="D554" s="25"/>
      <c r="E554" s="25"/>
      <c r="F554" s="25"/>
      <c r="G554" s="25"/>
      <c r="H554" s="52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4"/>
      <c r="Y554" s="4"/>
      <c r="Z554" s="4"/>
    </row>
    <row r="555" ht="12.75" customHeight="1">
      <c r="A555" s="24"/>
      <c r="B555" s="4"/>
      <c r="C555" s="52"/>
      <c r="D555" s="25"/>
      <c r="E555" s="25"/>
      <c r="F555" s="25"/>
      <c r="G555" s="25"/>
      <c r="H555" s="52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4"/>
      <c r="Y555" s="4"/>
      <c r="Z555" s="4"/>
    </row>
    <row r="556" ht="12.75" customHeight="1">
      <c r="A556" s="24"/>
      <c r="B556" s="4"/>
      <c r="C556" s="52"/>
      <c r="D556" s="25"/>
      <c r="E556" s="25"/>
      <c r="F556" s="25"/>
      <c r="G556" s="25"/>
      <c r="H556" s="52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4"/>
      <c r="Y556" s="4"/>
      <c r="Z556" s="4"/>
    </row>
    <row r="557" ht="12.75" customHeight="1">
      <c r="A557" s="24"/>
      <c r="B557" s="4"/>
      <c r="C557" s="52"/>
      <c r="D557" s="25"/>
      <c r="E557" s="25"/>
      <c r="F557" s="25"/>
      <c r="G557" s="25"/>
      <c r="H557" s="5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4"/>
      <c r="Y557" s="4"/>
      <c r="Z557" s="4"/>
    </row>
    <row r="558" ht="12.75" customHeight="1">
      <c r="A558" s="24"/>
      <c r="B558" s="4"/>
      <c r="C558" s="52"/>
      <c r="D558" s="25"/>
      <c r="E558" s="25"/>
      <c r="F558" s="25"/>
      <c r="G558" s="25"/>
      <c r="H558" s="52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4"/>
      <c r="Y558" s="4"/>
      <c r="Z558" s="4"/>
    </row>
    <row r="559" ht="12.75" customHeight="1">
      <c r="A559" s="24"/>
      <c r="B559" s="4"/>
      <c r="C559" s="52"/>
      <c r="D559" s="25"/>
      <c r="E559" s="25"/>
      <c r="F559" s="25"/>
      <c r="G559" s="25"/>
      <c r="H559" s="52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4"/>
      <c r="Y559" s="4"/>
      <c r="Z559" s="4"/>
    </row>
    <row r="560" ht="12.75" customHeight="1">
      <c r="A560" s="24"/>
      <c r="B560" s="4"/>
      <c r="C560" s="52"/>
      <c r="D560" s="25"/>
      <c r="E560" s="25"/>
      <c r="F560" s="25"/>
      <c r="G560" s="25"/>
      <c r="H560" s="52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4"/>
      <c r="Y560" s="4"/>
      <c r="Z560" s="4"/>
    </row>
    <row r="561" ht="12.75" customHeight="1">
      <c r="A561" s="24"/>
      <c r="B561" s="4"/>
      <c r="C561" s="52"/>
      <c r="D561" s="25"/>
      <c r="E561" s="25"/>
      <c r="F561" s="25"/>
      <c r="G561" s="25"/>
      <c r="H561" s="52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4"/>
      <c r="Y561" s="4"/>
      <c r="Z561" s="4"/>
    </row>
    <row r="562" ht="12.75" customHeight="1">
      <c r="A562" s="24"/>
      <c r="B562" s="4"/>
      <c r="C562" s="52"/>
      <c r="D562" s="25"/>
      <c r="E562" s="25"/>
      <c r="F562" s="25"/>
      <c r="G562" s="25"/>
      <c r="H562" s="52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4"/>
      <c r="Y562" s="4"/>
      <c r="Z562" s="4"/>
    </row>
    <row r="563" ht="12.75" customHeight="1">
      <c r="A563" s="24"/>
      <c r="B563" s="4"/>
      <c r="C563" s="52"/>
      <c r="D563" s="25"/>
      <c r="E563" s="25"/>
      <c r="F563" s="25"/>
      <c r="G563" s="25"/>
      <c r="H563" s="5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4"/>
      <c r="Y563" s="4"/>
      <c r="Z563" s="4"/>
    </row>
    <row r="564" ht="12.75" customHeight="1">
      <c r="A564" s="24"/>
      <c r="B564" s="4"/>
      <c r="C564" s="52"/>
      <c r="D564" s="25"/>
      <c r="E564" s="25"/>
      <c r="F564" s="25"/>
      <c r="G564" s="25"/>
      <c r="H564" s="52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4"/>
      <c r="Y564" s="4"/>
      <c r="Z564" s="4"/>
    </row>
    <row r="565" ht="12.75" customHeight="1">
      <c r="A565" s="24"/>
      <c r="B565" s="4"/>
      <c r="C565" s="52"/>
      <c r="D565" s="25"/>
      <c r="E565" s="25"/>
      <c r="F565" s="25"/>
      <c r="G565" s="25"/>
      <c r="H565" s="52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4"/>
      <c r="Y565" s="4"/>
      <c r="Z565" s="4"/>
    </row>
    <row r="566" ht="12.75" customHeight="1">
      <c r="A566" s="24"/>
      <c r="B566" s="4"/>
      <c r="C566" s="52"/>
      <c r="D566" s="25"/>
      <c r="E566" s="25"/>
      <c r="F566" s="25"/>
      <c r="G566" s="25"/>
      <c r="H566" s="52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4"/>
      <c r="Y566" s="4"/>
      <c r="Z566" s="4"/>
    </row>
    <row r="567" ht="12.75" customHeight="1">
      <c r="A567" s="24"/>
      <c r="B567" s="4"/>
      <c r="C567" s="52"/>
      <c r="D567" s="25"/>
      <c r="E567" s="25"/>
      <c r="F567" s="25"/>
      <c r="G567" s="25"/>
      <c r="H567" s="5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4"/>
      <c r="Y567" s="4"/>
      <c r="Z567" s="4"/>
    </row>
    <row r="568" ht="12.75" customHeight="1">
      <c r="A568" s="24"/>
      <c r="B568" s="4"/>
      <c r="C568" s="52"/>
      <c r="D568" s="25"/>
      <c r="E568" s="25"/>
      <c r="F568" s="25"/>
      <c r="G568" s="25"/>
      <c r="H568" s="52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4"/>
      <c r="Y568" s="4"/>
      <c r="Z568" s="4"/>
    </row>
    <row r="569" ht="12.75" customHeight="1">
      <c r="A569" s="24"/>
      <c r="B569" s="4"/>
      <c r="C569" s="52"/>
      <c r="D569" s="25"/>
      <c r="E569" s="25"/>
      <c r="F569" s="25"/>
      <c r="G569" s="25"/>
      <c r="H569" s="52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4"/>
      <c r="Y569" s="4"/>
      <c r="Z569" s="4"/>
    </row>
    <row r="570" ht="12.75" customHeight="1">
      <c r="A570" s="24"/>
      <c r="B570" s="4"/>
      <c r="C570" s="52"/>
      <c r="D570" s="25"/>
      <c r="E570" s="25"/>
      <c r="F570" s="25"/>
      <c r="G570" s="25"/>
      <c r="H570" s="52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4"/>
      <c r="Y570" s="4"/>
      <c r="Z570" s="4"/>
    </row>
    <row r="571" ht="12.75" customHeight="1">
      <c r="A571" s="24"/>
      <c r="B571" s="4"/>
      <c r="C571" s="52"/>
      <c r="D571" s="25"/>
      <c r="E571" s="25"/>
      <c r="F571" s="25"/>
      <c r="G571" s="25"/>
      <c r="H571" s="5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4"/>
      <c r="Y571" s="4"/>
      <c r="Z571" s="4"/>
    </row>
    <row r="572" ht="12.75" customHeight="1">
      <c r="A572" s="24"/>
      <c r="B572" s="4"/>
      <c r="C572" s="52"/>
      <c r="D572" s="25"/>
      <c r="E572" s="25"/>
      <c r="F572" s="25"/>
      <c r="G572" s="25"/>
      <c r="H572" s="52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4"/>
      <c r="Y572" s="4"/>
      <c r="Z572" s="4"/>
    </row>
    <row r="573" ht="12.75" customHeight="1">
      <c r="A573" s="24"/>
      <c r="B573" s="4"/>
      <c r="C573" s="52"/>
      <c r="D573" s="25"/>
      <c r="E573" s="25"/>
      <c r="F573" s="25"/>
      <c r="G573" s="25"/>
      <c r="H573" s="52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4"/>
      <c r="Y573" s="4"/>
      <c r="Z573" s="4"/>
    </row>
    <row r="574" ht="12.75" customHeight="1">
      <c r="A574" s="24"/>
      <c r="B574" s="4"/>
      <c r="C574" s="52"/>
      <c r="D574" s="25"/>
      <c r="E574" s="25"/>
      <c r="F574" s="25"/>
      <c r="G574" s="25"/>
      <c r="H574" s="52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4"/>
      <c r="Y574" s="4"/>
      <c r="Z574" s="4"/>
    </row>
    <row r="575" ht="12.75" customHeight="1">
      <c r="A575" s="24"/>
      <c r="B575" s="4"/>
      <c r="C575" s="52"/>
      <c r="D575" s="25"/>
      <c r="E575" s="25"/>
      <c r="F575" s="25"/>
      <c r="G575" s="25"/>
      <c r="H575" s="52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4"/>
      <c r="Y575" s="4"/>
      <c r="Z575" s="4"/>
    </row>
    <row r="576" ht="12.75" customHeight="1">
      <c r="A576" s="24"/>
      <c r="B576" s="4"/>
      <c r="C576" s="52"/>
      <c r="D576" s="25"/>
      <c r="E576" s="25"/>
      <c r="F576" s="25"/>
      <c r="G576" s="25"/>
      <c r="H576" s="52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4"/>
      <c r="Y576" s="4"/>
      <c r="Z576" s="4"/>
    </row>
    <row r="577" ht="12.75" customHeight="1">
      <c r="A577" s="24"/>
      <c r="B577" s="4"/>
      <c r="C577" s="52"/>
      <c r="D577" s="25"/>
      <c r="E577" s="25"/>
      <c r="F577" s="25"/>
      <c r="G577" s="25"/>
      <c r="H577" s="52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4"/>
      <c r="Y577" s="4"/>
      <c r="Z577" s="4"/>
    </row>
    <row r="578" ht="12.75" customHeight="1">
      <c r="A578" s="24"/>
      <c r="B578" s="4"/>
      <c r="C578" s="52"/>
      <c r="D578" s="25"/>
      <c r="E578" s="25"/>
      <c r="F578" s="25"/>
      <c r="G578" s="25"/>
      <c r="H578" s="52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4"/>
      <c r="Y578" s="4"/>
      <c r="Z578" s="4"/>
    </row>
    <row r="579" ht="12.75" customHeight="1">
      <c r="A579" s="24"/>
      <c r="B579" s="4"/>
      <c r="C579" s="52"/>
      <c r="D579" s="25"/>
      <c r="E579" s="25"/>
      <c r="F579" s="25"/>
      <c r="G579" s="25"/>
      <c r="H579" s="52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4"/>
      <c r="Y579" s="4"/>
      <c r="Z579" s="4"/>
    </row>
    <row r="580" ht="12.75" customHeight="1">
      <c r="A580" s="24"/>
      <c r="B580" s="4"/>
      <c r="C580" s="52"/>
      <c r="D580" s="25"/>
      <c r="E580" s="25"/>
      <c r="F580" s="25"/>
      <c r="G580" s="25"/>
      <c r="H580" s="52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4"/>
      <c r="Y580" s="4"/>
      <c r="Z580" s="4"/>
    </row>
    <row r="581" ht="12.75" customHeight="1">
      <c r="A581" s="24"/>
      <c r="B581" s="4"/>
      <c r="C581" s="52"/>
      <c r="D581" s="25"/>
      <c r="E581" s="25"/>
      <c r="F581" s="25"/>
      <c r="G581" s="25"/>
      <c r="H581" s="52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4"/>
      <c r="Y581" s="4"/>
      <c r="Z581" s="4"/>
    </row>
    <row r="582" ht="12.75" customHeight="1">
      <c r="A582" s="24"/>
      <c r="B582" s="4"/>
      <c r="C582" s="52"/>
      <c r="D582" s="25"/>
      <c r="E582" s="25"/>
      <c r="F582" s="25"/>
      <c r="G582" s="25"/>
      <c r="H582" s="52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4"/>
      <c r="Y582" s="4"/>
      <c r="Z582" s="4"/>
    </row>
    <row r="583" ht="12.75" customHeight="1">
      <c r="A583" s="24"/>
      <c r="B583" s="4"/>
      <c r="C583" s="52"/>
      <c r="D583" s="25"/>
      <c r="E583" s="25"/>
      <c r="F583" s="25"/>
      <c r="G583" s="25"/>
      <c r="H583" s="52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4"/>
      <c r="Y583" s="4"/>
      <c r="Z583" s="4"/>
    </row>
    <row r="584" ht="12.75" customHeight="1">
      <c r="A584" s="24"/>
      <c r="B584" s="4"/>
      <c r="C584" s="52"/>
      <c r="D584" s="25"/>
      <c r="E584" s="25"/>
      <c r="F584" s="25"/>
      <c r="G584" s="25"/>
      <c r="H584" s="52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4"/>
      <c r="Y584" s="4"/>
      <c r="Z584" s="4"/>
    </row>
    <row r="585" ht="12.75" customHeight="1">
      <c r="A585" s="24"/>
      <c r="B585" s="4"/>
      <c r="C585" s="52"/>
      <c r="D585" s="25"/>
      <c r="E585" s="25"/>
      <c r="F585" s="25"/>
      <c r="G585" s="25"/>
      <c r="H585" s="52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4"/>
      <c r="Y585" s="4"/>
      <c r="Z585" s="4"/>
    </row>
    <row r="586" ht="12.75" customHeight="1">
      <c r="A586" s="24"/>
      <c r="B586" s="4"/>
      <c r="C586" s="52"/>
      <c r="D586" s="25"/>
      <c r="E586" s="25"/>
      <c r="F586" s="25"/>
      <c r="G586" s="25"/>
      <c r="H586" s="52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4"/>
      <c r="Y586" s="4"/>
      <c r="Z586" s="4"/>
    </row>
    <row r="587" ht="12.75" customHeight="1">
      <c r="A587" s="24"/>
      <c r="B587" s="4"/>
      <c r="C587" s="52"/>
      <c r="D587" s="25"/>
      <c r="E587" s="25"/>
      <c r="F587" s="25"/>
      <c r="G587" s="25"/>
      <c r="H587" s="52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4"/>
      <c r="Y587" s="4"/>
      <c r="Z587" s="4"/>
    </row>
    <row r="588" ht="12.75" customHeight="1">
      <c r="A588" s="24"/>
      <c r="B588" s="4"/>
      <c r="C588" s="52"/>
      <c r="D588" s="25"/>
      <c r="E588" s="25"/>
      <c r="F588" s="25"/>
      <c r="G588" s="25"/>
      <c r="H588" s="52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4"/>
      <c r="Y588" s="4"/>
      <c r="Z588" s="4"/>
    </row>
    <row r="589" ht="12.75" customHeight="1">
      <c r="A589" s="24"/>
      <c r="B589" s="4"/>
      <c r="C589" s="52"/>
      <c r="D589" s="25"/>
      <c r="E589" s="25"/>
      <c r="F589" s="25"/>
      <c r="G589" s="25"/>
      <c r="H589" s="52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4"/>
      <c r="Y589" s="4"/>
      <c r="Z589" s="4"/>
    </row>
    <row r="590" ht="12.75" customHeight="1">
      <c r="A590" s="24"/>
      <c r="B590" s="4"/>
      <c r="C590" s="52"/>
      <c r="D590" s="25"/>
      <c r="E590" s="25"/>
      <c r="F590" s="25"/>
      <c r="G590" s="25"/>
      <c r="H590" s="52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4"/>
      <c r="Y590" s="4"/>
      <c r="Z590" s="4"/>
    </row>
    <row r="591" ht="12.75" customHeight="1">
      <c r="A591" s="24"/>
      <c r="B591" s="4"/>
      <c r="C591" s="52"/>
      <c r="D591" s="25"/>
      <c r="E591" s="25"/>
      <c r="F591" s="25"/>
      <c r="G591" s="25"/>
      <c r="H591" s="52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4"/>
      <c r="Y591" s="4"/>
      <c r="Z591" s="4"/>
    </row>
    <row r="592" ht="12.75" customHeight="1">
      <c r="A592" s="24"/>
      <c r="B592" s="4"/>
      <c r="C592" s="52"/>
      <c r="D592" s="25"/>
      <c r="E592" s="25"/>
      <c r="F592" s="25"/>
      <c r="G592" s="25"/>
      <c r="H592" s="52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4"/>
      <c r="Y592" s="4"/>
      <c r="Z592" s="4"/>
    </row>
    <row r="593" ht="12.75" customHeight="1">
      <c r="A593" s="24"/>
      <c r="B593" s="4"/>
      <c r="C593" s="52"/>
      <c r="D593" s="25"/>
      <c r="E593" s="25"/>
      <c r="F593" s="25"/>
      <c r="G593" s="25"/>
      <c r="H593" s="52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4"/>
      <c r="Y593" s="4"/>
      <c r="Z593" s="4"/>
    </row>
    <row r="594" ht="12.75" customHeight="1">
      <c r="A594" s="24"/>
      <c r="B594" s="4"/>
      <c r="C594" s="52"/>
      <c r="D594" s="25"/>
      <c r="E594" s="25"/>
      <c r="F594" s="25"/>
      <c r="G594" s="25"/>
      <c r="H594" s="52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4"/>
      <c r="Y594" s="4"/>
      <c r="Z594" s="4"/>
    </row>
    <row r="595" ht="12.75" customHeight="1">
      <c r="A595" s="24"/>
      <c r="B595" s="4"/>
      <c r="C595" s="52"/>
      <c r="D595" s="25"/>
      <c r="E595" s="25"/>
      <c r="F595" s="25"/>
      <c r="G595" s="25"/>
      <c r="H595" s="52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4"/>
      <c r="Y595" s="4"/>
      <c r="Z595" s="4"/>
    </row>
    <row r="596" ht="12.75" customHeight="1">
      <c r="A596" s="24"/>
      <c r="B596" s="4"/>
      <c r="C596" s="52"/>
      <c r="D596" s="25"/>
      <c r="E596" s="25"/>
      <c r="F596" s="25"/>
      <c r="G596" s="25"/>
      <c r="H596" s="52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4"/>
      <c r="Y596" s="4"/>
      <c r="Z596" s="4"/>
    </row>
    <row r="597" ht="12.75" customHeight="1">
      <c r="A597" s="24"/>
      <c r="B597" s="4"/>
      <c r="C597" s="52"/>
      <c r="D597" s="25"/>
      <c r="E597" s="25"/>
      <c r="F597" s="25"/>
      <c r="G597" s="25"/>
      <c r="H597" s="52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4"/>
      <c r="Y597" s="4"/>
      <c r="Z597" s="4"/>
    </row>
    <row r="598" ht="12.75" customHeight="1">
      <c r="A598" s="24"/>
      <c r="B598" s="4"/>
      <c r="C598" s="52"/>
      <c r="D598" s="25"/>
      <c r="E598" s="25"/>
      <c r="F598" s="25"/>
      <c r="G598" s="25"/>
      <c r="H598" s="52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4"/>
      <c r="Y598" s="4"/>
      <c r="Z598" s="4"/>
    </row>
    <row r="599" ht="12.75" customHeight="1">
      <c r="A599" s="24"/>
      <c r="B599" s="4"/>
      <c r="C599" s="52"/>
      <c r="D599" s="25"/>
      <c r="E599" s="25"/>
      <c r="F599" s="25"/>
      <c r="G599" s="25"/>
      <c r="H599" s="52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4"/>
      <c r="Y599" s="4"/>
      <c r="Z599" s="4"/>
    </row>
    <row r="600" ht="12.75" customHeight="1">
      <c r="A600" s="24"/>
      <c r="B600" s="4"/>
      <c r="C600" s="52"/>
      <c r="D600" s="25"/>
      <c r="E600" s="25"/>
      <c r="F600" s="25"/>
      <c r="G600" s="25"/>
      <c r="H600" s="52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4"/>
      <c r="Y600" s="4"/>
      <c r="Z600" s="4"/>
    </row>
    <row r="601" ht="12.75" customHeight="1">
      <c r="A601" s="24"/>
      <c r="B601" s="4"/>
      <c r="C601" s="52"/>
      <c r="D601" s="25"/>
      <c r="E601" s="25"/>
      <c r="F601" s="25"/>
      <c r="G601" s="25"/>
      <c r="H601" s="52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4"/>
      <c r="Y601" s="4"/>
      <c r="Z601" s="4"/>
    </row>
    <row r="602" ht="12.75" customHeight="1">
      <c r="A602" s="24"/>
      <c r="B602" s="4"/>
      <c r="C602" s="52"/>
      <c r="D602" s="25"/>
      <c r="E602" s="25"/>
      <c r="F602" s="25"/>
      <c r="G602" s="25"/>
      <c r="H602" s="52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4"/>
      <c r="Y602" s="4"/>
      <c r="Z602" s="4"/>
    </row>
    <row r="603" ht="12.75" customHeight="1">
      <c r="A603" s="24"/>
      <c r="B603" s="4"/>
      <c r="C603" s="52"/>
      <c r="D603" s="25"/>
      <c r="E603" s="25"/>
      <c r="F603" s="25"/>
      <c r="G603" s="25"/>
      <c r="H603" s="52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4"/>
      <c r="Y603" s="4"/>
      <c r="Z603" s="4"/>
    </row>
    <row r="604" ht="12.75" customHeight="1">
      <c r="A604" s="24"/>
      <c r="B604" s="4"/>
      <c r="C604" s="52"/>
      <c r="D604" s="25"/>
      <c r="E604" s="25"/>
      <c r="F604" s="25"/>
      <c r="G604" s="25"/>
      <c r="H604" s="52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4"/>
      <c r="Y604" s="4"/>
      <c r="Z604" s="4"/>
    </row>
    <row r="605" ht="12.75" customHeight="1">
      <c r="A605" s="24"/>
      <c r="B605" s="4"/>
      <c r="C605" s="52"/>
      <c r="D605" s="25"/>
      <c r="E605" s="25"/>
      <c r="F605" s="25"/>
      <c r="G605" s="25"/>
      <c r="H605" s="52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4"/>
      <c r="Y605" s="4"/>
      <c r="Z605" s="4"/>
    </row>
    <row r="606" ht="12.75" customHeight="1">
      <c r="A606" s="24"/>
      <c r="B606" s="4"/>
      <c r="C606" s="52"/>
      <c r="D606" s="25"/>
      <c r="E606" s="25"/>
      <c r="F606" s="25"/>
      <c r="G606" s="25"/>
      <c r="H606" s="52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4"/>
      <c r="Y606" s="4"/>
      <c r="Z606" s="4"/>
    </row>
    <row r="607" ht="12.75" customHeight="1">
      <c r="A607" s="24"/>
      <c r="B607" s="4"/>
      <c r="C607" s="52"/>
      <c r="D607" s="25"/>
      <c r="E607" s="25"/>
      <c r="F607" s="25"/>
      <c r="G607" s="25"/>
      <c r="H607" s="52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4"/>
      <c r="Y607" s="4"/>
      <c r="Z607" s="4"/>
    </row>
    <row r="608" ht="12.75" customHeight="1">
      <c r="A608" s="24"/>
      <c r="B608" s="4"/>
      <c r="C608" s="52"/>
      <c r="D608" s="25"/>
      <c r="E608" s="25"/>
      <c r="F608" s="25"/>
      <c r="G608" s="25"/>
      <c r="H608" s="52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4"/>
      <c r="Y608" s="4"/>
      <c r="Z608" s="4"/>
    </row>
    <row r="609" ht="12.75" customHeight="1">
      <c r="A609" s="24"/>
      <c r="B609" s="4"/>
      <c r="C609" s="52"/>
      <c r="D609" s="25"/>
      <c r="E609" s="25"/>
      <c r="F609" s="25"/>
      <c r="G609" s="25"/>
      <c r="H609" s="52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4"/>
      <c r="Y609" s="4"/>
      <c r="Z609" s="4"/>
    </row>
    <row r="610" ht="12.75" customHeight="1">
      <c r="A610" s="24"/>
      <c r="B610" s="4"/>
      <c r="C610" s="52"/>
      <c r="D610" s="25"/>
      <c r="E610" s="25"/>
      <c r="F610" s="25"/>
      <c r="G610" s="25"/>
      <c r="H610" s="52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4"/>
      <c r="Y610" s="4"/>
      <c r="Z610" s="4"/>
    </row>
    <row r="611" ht="12.75" customHeight="1">
      <c r="A611" s="24"/>
      <c r="B611" s="4"/>
      <c r="C611" s="52"/>
      <c r="D611" s="25"/>
      <c r="E611" s="25"/>
      <c r="F611" s="25"/>
      <c r="G611" s="25"/>
      <c r="H611" s="52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4"/>
      <c r="Y611" s="4"/>
      <c r="Z611" s="4"/>
    </row>
    <row r="612" ht="12.75" customHeight="1">
      <c r="A612" s="24"/>
      <c r="B612" s="4"/>
      <c r="C612" s="52"/>
      <c r="D612" s="25"/>
      <c r="E612" s="25"/>
      <c r="F612" s="25"/>
      <c r="G612" s="25"/>
      <c r="H612" s="52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4"/>
      <c r="Y612" s="4"/>
      <c r="Z612" s="4"/>
    </row>
    <row r="613" ht="12.75" customHeight="1">
      <c r="A613" s="24"/>
      <c r="B613" s="4"/>
      <c r="C613" s="52"/>
      <c r="D613" s="25"/>
      <c r="E613" s="25"/>
      <c r="F613" s="25"/>
      <c r="G613" s="25"/>
      <c r="H613" s="52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4"/>
      <c r="Y613" s="4"/>
      <c r="Z613" s="4"/>
    </row>
    <row r="614" ht="12.75" customHeight="1">
      <c r="A614" s="24"/>
      <c r="B614" s="4"/>
      <c r="C614" s="52"/>
      <c r="D614" s="25"/>
      <c r="E614" s="25"/>
      <c r="F614" s="25"/>
      <c r="G614" s="25"/>
      <c r="H614" s="52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4"/>
      <c r="Y614" s="4"/>
      <c r="Z614" s="4"/>
    </row>
    <row r="615" ht="12.75" customHeight="1">
      <c r="A615" s="24"/>
      <c r="B615" s="4"/>
      <c r="C615" s="52"/>
      <c r="D615" s="25"/>
      <c r="E615" s="25"/>
      <c r="F615" s="25"/>
      <c r="G615" s="25"/>
      <c r="H615" s="52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4"/>
      <c r="Y615" s="4"/>
      <c r="Z615" s="4"/>
    </row>
    <row r="616" ht="12.75" customHeight="1">
      <c r="A616" s="24"/>
      <c r="B616" s="4"/>
      <c r="C616" s="52"/>
      <c r="D616" s="25"/>
      <c r="E616" s="25"/>
      <c r="F616" s="25"/>
      <c r="G616" s="25"/>
      <c r="H616" s="52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4"/>
      <c r="Y616" s="4"/>
      <c r="Z616" s="4"/>
    </row>
    <row r="617" ht="12.75" customHeight="1">
      <c r="A617" s="24"/>
      <c r="B617" s="4"/>
      <c r="C617" s="52"/>
      <c r="D617" s="25"/>
      <c r="E617" s="25"/>
      <c r="F617" s="25"/>
      <c r="G617" s="25"/>
      <c r="H617" s="52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4"/>
      <c r="Y617" s="4"/>
      <c r="Z617" s="4"/>
    </row>
    <row r="618" ht="12.75" customHeight="1">
      <c r="A618" s="24"/>
      <c r="B618" s="4"/>
      <c r="C618" s="52"/>
      <c r="D618" s="25"/>
      <c r="E618" s="25"/>
      <c r="F618" s="25"/>
      <c r="G618" s="25"/>
      <c r="H618" s="52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4"/>
      <c r="Y618" s="4"/>
      <c r="Z618" s="4"/>
    </row>
    <row r="619" ht="12.75" customHeight="1">
      <c r="A619" s="24"/>
      <c r="B619" s="4"/>
      <c r="C619" s="52"/>
      <c r="D619" s="25"/>
      <c r="E619" s="25"/>
      <c r="F619" s="25"/>
      <c r="G619" s="25"/>
      <c r="H619" s="52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4"/>
      <c r="Y619" s="4"/>
      <c r="Z619" s="4"/>
    </row>
    <row r="620" ht="12.75" customHeight="1">
      <c r="A620" s="24"/>
      <c r="B620" s="4"/>
      <c r="C620" s="52"/>
      <c r="D620" s="25"/>
      <c r="E620" s="25"/>
      <c r="F620" s="25"/>
      <c r="G620" s="25"/>
      <c r="H620" s="52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4"/>
      <c r="Y620" s="4"/>
      <c r="Z620" s="4"/>
    </row>
    <row r="621" ht="12.75" customHeight="1">
      <c r="A621" s="24"/>
      <c r="B621" s="4"/>
      <c r="C621" s="52"/>
      <c r="D621" s="25"/>
      <c r="E621" s="25"/>
      <c r="F621" s="25"/>
      <c r="G621" s="25"/>
      <c r="H621" s="52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4"/>
      <c r="Y621" s="4"/>
      <c r="Z621" s="4"/>
    </row>
    <row r="622" ht="12.75" customHeight="1">
      <c r="A622" s="24"/>
      <c r="B622" s="4"/>
      <c r="C622" s="52"/>
      <c r="D622" s="25"/>
      <c r="E622" s="25"/>
      <c r="F622" s="25"/>
      <c r="G622" s="25"/>
      <c r="H622" s="52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4"/>
      <c r="Y622" s="4"/>
      <c r="Z622" s="4"/>
    </row>
    <row r="623" ht="12.75" customHeight="1">
      <c r="A623" s="24"/>
      <c r="B623" s="4"/>
      <c r="C623" s="52"/>
      <c r="D623" s="25"/>
      <c r="E623" s="25"/>
      <c r="F623" s="25"/>
      <c r="G623" s="25"/>
      <c r="H623" s="52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4"/>
      <c r="Y623" s="4"/>
      <c r="Z623" s="4"/>
    </row>
    <row r="624" ht="12.75" customHeight="1">
      <c r="A624" s="24"/>
      <c r="B624" s="4"/>
      <c r="C624" s="52"/>
      <c r="D624" s="25"/>
      <c r="E624" s="25"/>
      <c r="F624" s="25"/>
      <c r="G624" s="25"/>
      <c r="H624" s="52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4"/>
      <c r="Y624" s="4"/>
      <c r="Z624" s="4"/>
    </row>
    <row r="625" ht="12.75" customHeight="1">
      <c r="A625" s="24"/>
      <c r="B625" s="4"/>
      <c r="C625" s="52"/>
      <c r="D625" s="25"/>
      <c r="E625" s="25"/>
      <c r="F625" s="25"/>
      <c r="G625" s="25"/>
      <c r="H625" s="52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4"/>
      <c r="Y625" s="4"/>
      <c r="Z625" s="4"/>
    </row>
    <row r="626" ht="12.75" customHeight="1">
      <c r="A626" s="24"/>
      <c r="B626" s="4"/>
      <c r="C626" s="52"/>
      <c r="D626" s="25"/>
      <c r="E626" s="25"/>
      <c r="F626" s="25"/>
      <c r="G626" s="25"/>
      <c r="H626" s="52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4"/>
      <c r="Y626" s="4"/>
      <c r="Z626" s="4"/>
    </row>
    <row r="627" ht="12.75" customHeight="1">
      <c r="A627" s="24"/>
      <c r="B627" s="4"/>
      <c r="C627" s="52"/>
      <c r="D627" s="25"/>
      <c r="E627" s="25"/>
      <c r="F627" s="25"/>
      <c r="G627" s="25"/>
      <c r="H627" s="52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4"/>
      <c r="Y627" s="4"/>
      <c r="Z627" s="4"/>
    </row>
    <row r="628" ht="12.75" customHeight="1">
      <c r="A628" s="24"/>
      <c r="B628" s="4"/>
      <c r="C628" s="52"/>
      <c r="D628" s="25"/>
      <c r="E628" s="25"/>
      <c r="F628" s="25"/>
      <c r="G628" s="25"/>
      <c r="H628" s="52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4"/>
      <c r="Y628" s="4"/>
      <c r="Z628" s="4"/>
    </row>
    <row r="629" ht="12.75" customHeight="1">
      <c r="A629" s="24"/>
      <c r="B629" s="4"/>
      <c r="C629" s="52"/>
      <c r="D629" s="25"/>
      <c r="E629" s="25"/>
      <c r="F629" s="25"/>
      <c r="G629" s="25"/>
      <c r="H629" s="52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4"/>
      <c r="Y629" s="4"/>
      <c r="Z629" s="4"/>
    </row>
    <row r="630" ht="12.75" customHeight="1">
      <c r="A630" s="24"/>
      <c r="B630" s="4"/>
      <c r="C630" s="52"/>
      <c r="D630" s="25"/>
      <c r="E630" s="25"/>
      <c r="F630" s="25"/>
      <c r="G630" s="25"/>
      <c r="H630" s="52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4"/>
      <c r="Y630" s="4"/>
      <c r="Z630" s="4"/>
    </row>
    <row r="631" ht="12.75" customHeight="1">
      <c r="A631" s="24"/>
      <c r="B631" s="4"/>
      <c r="C631" s="52"/>
      <c r="D631" s="25"/>
      <c r="E631" s="25"/>
      <c r="F631" s="25"/>
      <c r="G631" s="25"/>
      <c r="H631" s="52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4"/>
      <c r="Y631" s="4"/>
      <c r="Z631" s="4"/>
    </row>
    <row r="632" ht="12.75" customHeight="1">
      <c r="A632" s="24"/>
      <c r="B632" s="4"/>
      <c r="C632" s="52"/>
      <c r="D632" s="25"/>
      <c r="E632" s="25"/>
      <c r="F632" s="25"/>
      <c r="G632" s="25"/>
      <c r="H632" s="52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4"/>
      <c r="Y632" s="4"/>
      <c r="Z632" s="4"/>
    </row>
    <row r="633" ht="12.75" customHeight="1">
      <c r="A633" s="24"/>
      <c r="B633" s="4"/>
      <c r="C633" s="52"/>
      <c r="D633" s="25"/>
      <c r="E633" s="25"/>
      <c r="F633" s="25"/>
      <c r="G633" s="25"/>
      <c r="H633" s="52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4"/>
      <c r="Y633" s="4"/>
      <c r="Z633" s="4"/>
    </row>
    <row r="634" ht="12.75" customHeight="1">
      <c r="A634" s="24"/>
      <c r="B634" s="4"/>
      <c r="C634" s="52"/>
      <c r="D634" s="25"/>
      <c r="E634" s="25"/>
      <c r="F634" s="25"/>
      <c r="G634" s="25"/>
      <c r="H634" s="52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4"/>
      <c r="Y634" s="4"/>
      <c r="Z634" s="4"/>
    </row>
    <row r="635" ht="12.75" customHeight="1">
      <c r="A635" s="24"/>
      <c r="B635" s="4"/>
      <c r="C635" s="52"/>
      <c r="D635" s="25"/>
      <c r="E635" s="25"/>
      <c r="F635" s="25"/>
      <c r="G635" s="25"/>
      <c r="H635" s="52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4"/>
      <c r="Y635" s="4"/>
      <c r="Z635" s="4"/>
    </row>
    <row r="636" ht="12.75" customHeight="1">
      <c r="A636" s="24"/>
      <c r="B636" s="4"/>
      <c r="C636" s="52"/>
      <c r="D636" s="25"/>
      <c r="E636" s="25"/>
      <c r="F636" s="25"/>
      <c r="G636" s="25"/>
      <c r="H636" s="52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4"/>
      <c r="Y636" s="4"/>
      <c r="Z636" s="4"/>
    </row>
    <row r="637" ht="12.75" customHeight="1">
      <c r="A637" s="24"/>
      <c r="B637" s="4"/>
      <c r="C637" s="52"/>
      <c r="D637" s="25"/>
      <c r="E637" s="25"/>
      <c r="F637" s="25"/>
      <c r="G637" s="25"/>
      <c r="H637" s="52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4"/>
      <c r="Y637" s="4"/>
      <c r="Z637" s="4"/>
    </row>
    <row r="638" ht="12.75" customHeight="1">
      <c r="A638" s="24"/>
      <c r="B638" s="4"/>
      <c r="C638" s="52"/>
      <c r="D638" s="25"/>
      <c r="E638" s="25"/>
      <c r="F638" s="25"/>
      <c r="G638" s="25"/>
      <c r="H638" s="52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4"/>
      <c r="Y638" s="4"/>
      <c r="Z638" s="4"/>
    </row>
    <row r="639" ht="12.75" customHeight="1">
      <c r="A639" s="24"/>
      <c r="B639" s="4"/>
      <c r="C639" s="52"/>
      <c r="D639" s="25"/>
      <c r="E639" s="25"/>
      <c r="F639" s="25"/>
      <c r="G639" s="25"/>
      <c r="H639" s="52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4"/>
      <c r="Y639" s="4"/>
      <c r="Z639" s="4"/>
    </row>
    <row r="640" ht="12.75" customHeight="1">
      <c r="A640" s="24"/>
      <c r="B640" s="4"/>
      <c r="C640" s="52"/>
      <c r="D640" s="25"/>
      <c r="E640" s="25"/>
      <c r="F640" s="25"/>
      <c r="G640" s="25"/>
      <c r="H640" s="52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4"/>
      <c r="Y640" s="4"/>
      <c r="Z640" s="4"/>
    </row>
    <row r="641" ht="12.75" customHeight="1">
      <c r="A641" s="24"/>
      <c r="B641" s="4"/>
      <c r="C641" s="52"/>
      <c r="D641" s="25"/>
      <c r="E641" s="25"/>
      <c r="F641" s="25"/>
      <c r="G641" s="25"/>
      <c r="H641" s="52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4"/>
      <c r="Y641" s="4"/>
      <c r="Z641" s="4"/>
    </row>
    <row r="642" ht="12.75" customHeight="1">
      <c r="A642" s="24"/>
      <c r="B642" s="4"/>
      <c r="C642" s="52"/>
      <c r="D642" s="25"/>
      <c r="E642" s="25"/>
      <c r="F642" s="25"/>
      <c r="G642" s="25"/>
      <c r="H642" s="52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4"/>
      <c r="Y642" s="4"/>
      <c r="Z642" s="4"/>
    </row>
    <row r="643" ht="12.75" customHeight="1">
      <c r="A643" s="24"/>
      <c r="B643" s="4"/>
      <c r="C643" s="52"/>
      <c r="D643" s="25"/>
      <c r="E643" s="25"/>
      <c r="F643" s="25"/>
      <c r="G643" s="25"/>
      <c r="H643" s="52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4"/>
      <c r="Y643" s="4"/>
      <c r="Z643" s="4"/>
    </row>
    <row r="644" ht="12.75" customHeight="1">
      <c r="A644" s="24"/>
      <c r="B644" s="4"/>
      <c r="C644" s="52"/>
      <c r="D644" s="25"/>
      <c r="E644" s="25"/>
      <c r="F644" s="25"/>
      <c r="G644" s="25"/>
      <c r="H644" s="52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4"/>
      <c r="Y644" s="4"/>
      <c r="Z644" s="4"/>
    </row>
    <row r="645" ht="12.75" customHeight="1">
      <c r="A645" s="24"/>
      <c r="B645" s="4"/>
      <c r="C645" s="52"/>
      <c r="D645" s="25"/>
      <c r="E645" s="25"/>
      <c r="F645" s="25"/>
      <c r="G645" s="25"/>
      <c r="H645" s="52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4"/>
      <c r="Y645" s="4"/>
      <c r="Z645" s="4"/>
    </row>
    <row r="646" ht="12.75" customHeight="1">
      <c r="A646" s="24"/>
      <c r="B646" s="4"/>
      <c r="C646" s="52"/>
      <c r="D646" s="25"/>
      <c r="E646" s="25"/>
      <c r="F646" s="25"/>
      <c r="G646" s="25"/>
      <c r="H646" s="52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4"/>
      <c r="Y646" s="4"/>
      <c r="Z646" s="4"/>
    </row>
    <row r="647" ht="12.75" customHeight="1">
      <c r="A647" s="24"/>
      <c r="B647" s="4"/>
      <c r="C647" s="52"/>
      <c r="D647" s="25"/>
      <c r="E647" s="25"/>
      <c r="F647" s="25"/>
      <c r="G647" s="25"/>
      <c r="H647" s="52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4"/>
      <c r="Y647" s="4"/>
      <c r="Z647" s="4"/>
    </row>
    <row r="648" ht="12.75" customHeight="1">
      <c r="A648" s="24"/>
      <c r="B648" s="4"/>
      <c r="C648" s="52"/>
      <c r="D648" s="25"/>
      <c r="E648" s="25"/>
      <c r="F648" s="25"/>
      <c r="G648" s="25"/>
      <c r="H648" s="52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4"/>
      <c r="Y648" s="4"/>
      <c r="Z648" s="4"/>
    </row>
    <row r="649" ht="12.75" customHeight="1">
      <c r="A649" s="24"/>
      <c r="B649" s="4"/>
      <c r="C649" s="52"/>
      <c r="D649" s="25"/>
      <c r="E649" s="25"/>
      <c r="F649" s="25"/>
      <c r="G649" s="25"/>
      <c r="H649" s="52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4"/>
      <c r="Y649" s="4"/>
      <c r="Z649" s="4"/>
    </row>
    <row r="650" ht="12.75" customHeight="1">
      <c r="A650" s="24"/>
      <c r="B650" s="4"/>
      <c r="C650" s="52"/>
      <c r="D650" s="25"/>
      <c r="E650" s="25"/>
      <c r="F650" s="25"/>
      <c r="G650" s="25"/>
      <c r="H650" s="52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4"/>
      <c r="Y650" s="4"/>
      <c r="Z650" s="4"/>
    </row>
    <row r="651" ht="12.75" customHeight="1">
      <c r="A651" s="24"/>
      <c r="B651" s="4"/>
      <c r="C651" s="52"/>
      <c r="D651" s="25"/>
      <c r="E651" s="25"/>
      <c r="F651" s="25"/>
      <c r="G651" s="25"/>
      <c r="H651" s="52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4"/>
      <c r="Y651" s="4"/>
      <c r="Z651" s="4"/>
    </row>
    <row r="652" ht="12.75" customHeight="1">
      <c r="A652" s="24"/>
      <c r="B652" s="4"/>
      <c r="C652" s="52"/>
      <c r="D652" s="25"/>
      <c r="E652" s="25"/>
      <c r="F652" s="25"/>
      <c r="G652" s="25"/>
      <c r="H652" s="52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4"/>
      <c r="Y652" s="4"/>
      <c r="Z652" s="4"/>
    </row>
    <row r="653" ht="12.75" customHeight="1">
      <c r="A653" s="24"/>
      <c r="B653" s="4"/>
      <c r="C653" s="52"/>
      <c r="D653" s="25"/>
      <c r="E653" s="25"/>
      <c r="F653" s="25"/>
      <c r="G653" s="25"/>
      <c r="H653" s="52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4"/>
      <c r="Y653" s="4"/>
      <c r="Z653" s="4"/>
    </row>
    <row r="654" ht="12.75" customHeight="1">
      <c r="A654" s="24"/>
      <c r="B654" s="4"/>
      <c r="C654" s="52"/>
      <c r="D654" s="25"/>
      <c r="E654" s="25"/>
      <c r="F654" s="25"/>
      <c r="G654" s="25"/>
      <c r="H654" s="52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4"/>
      <c r="Y654" s="4"/>
      <c r="Z654" s="4"/>
    </row>
    <row r="655" ht="12.75" customHeight="1">
      <c r="A655" s="24"/>
      <c r="B655" s="4"/>
      <c r="C655" s="52"/>
      <c r="D655" s="25"/>
      <c r="E655" s="25"/>
      <c r="F655" s="25"/>
      <c r="G655" s="25"/>
      <c r="H655" s="52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4"/>
      <c r="Y655" s="4"/>
      <c r="Z655" s="4"/>
    </row>
    <row r="656" ht="12.75" customHeight="1">
      <c r="A656" s="24"/>
      <c r="B656" s="4"/>
      <c r="C656" s="52"/>
      <c r="D656" s="25"/>
      <c r="E656" s="25"/>
      <c r="F656" s="25"/>
      <c r="G656" s="25"/>
      <c r="H656" s="52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4"/>
      <c r="Y656" s="4"/>
      <c r="Z656" s="4"/>
    </row>
    <row r="657" ht="12.75" customHeight="1">
      <c r="A657" s="24"/>
      <c r="B657" s="4"/>
      <c r="C657" s="52"/>
      <c r="D657" s="25"/>
      <c r="E657" s="25"/>
      <c r="F657" s="25"/>
      <c r="G657" s="25"/>
      <c r="H657" s="52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4"/>
      <c r="Y657" s="4"/>
      <c r="Z657" s="4"/>
    </row>
    <row r="658" ht="12.75" customHeight="1">
      <c r="A658" s="24"/>
      <c r="B658" s="4"/>
      <c r="C658" s="52"/>
      <c r="D658" s="25"/>
      <c r="E658" s="25"/>
      <c r="F658" s="25"/>
      <c r="G658" s="25"/>
      <c r="H658" s="52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4"/>
      <c r="Y658" s="4"/>
      <c r="Z658" s="4"/>
    </row>
    <row r="659" ht="12.75" customHeight="1">
      <c r="A659" s="24"/>
      <c r="B659" s="4"/>
      <c r="C659" s="52"/>
      <c r="D659" s="25"/>
      <c r="E659" s="25"/>
      <c r="F659" s="25"/>
      <c r="G659" s="25"/>
      <c r="H659" s="52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4"/>
      <c r="Y659" s="4"/>
      <c r="Z659" s="4"/>
    </row>
    <row r="660" ht="12.75" customHeight="1">
      <c r="A660" s="24"/>
      <c r="B660" s="4"/>
      <c r="C660" s="52"/>
      <c r="D660" s="25"/>
      <c r="E660" s="25"/>
      <c r="F660" s="25"/>
      <c r="G660" s="25"/>
      <c r="H660" s="52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4"/>
      <c r="Y660" s="4"/>
      <c r="Z660" s="4"/>
    </row>
    <row r="661" ht="12.75" customHeight="1">
      <c r="A661" s="24"/>
      <c r="B661" s="4"/>
      <c r="C661" s="52"/>
      <c r="D661" s="25"/>
      <c r="E661" s="25"/>
      <c r="F661" s="25"/>
      <c r="G661" s="25"/>
      <c r="H661" s="52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4"/>
      <c r="Y661" s="4"/>
      <c r="Z661" s="4"/>
    </row>
    <row r="662" ht="12.75" customHeight="1">
      <c r="A662" s="24"/>
      <c r="B662" s="4"/>
      <c r="C662" s="52"/>
      <c r="D662" s="25"/>
      <c r="E662" s="25"/>
      <c r="F662" s="25"/>
      <c r="G662" s="25"/>
      <c r="H662" s="52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4"/>
      <c r="Y662" s="4"/>
      <c r="Z662" s="4"/>
    </row>
    <row r="663" ht="12.75" customHeight="1">
      <c r="A663" s="24"/>
      <c r="B663" s="4"/>
      <c r="C663" s="52"/>
      <c r="D663" s="25"/>
      <c r="E663" s="25"/>
      <c r="F663" s="25"/>
      <c r="G663" s="25"/>
      <c r="H663" s="52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4"/>
      <c r="Y663" s="4"/>
      <c r="Z663" s="4"/>
    </row>
    <row r="664" ht="12.75" customHeight="1">
      <c r="A664" s="24"/>
      <c r="B664" s="4"/>
      <c r="C664" s="52"/>
      <c r="D664" s="25"/>
      <c r="E664" s="25"/>
      <c r="F664" s="25"/>
      <c r="G664" s="25"/>
      <c r="H664" s="52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4"/>
      <c r="Y664" s="4"/>
      <c r="Z664" s="4"/>
    </row>
    <row r="665" ht="12.75" customHeight="1">
      <c r="A665" s="24"/>
      <c r="B665" s="4"/>
      <c r="C665" s="52"/>
      <c r="D665" s="25"/>
      <c r="E665" s="25"/>
      <c r="F665" s="25"/>
      <c r="G665" s="25"/>
      <c r="H665" s="52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4"/>
      <c r="Y665" s="4"/>
      <c r="Z665" s="4"/>
    </row>
    <row r="666" ht="12.75" customHeight="1">
      <c r="A666" s="24"/>
      <c r="B666" s="4"/>
      <c r="C666" s="52"/>
      <c r="D666" s="25"/>
      <c r="E666" s="25"/>
      <c r="F666" s="25"/>
      <c r="G666" s="25"/>
      <c r="H666" s="52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4"/>
      <c r="Y666" s="4"/>
      <c r="Z666" s="4"/>
    </row>
    <row r="667" ht="12.75" customHeight="1">
      <c r="A667" s="24"/>
      <c r="B667" s="4"/>
      <c r="C667" s="52"/>
      <c r="D667" s="25"/>
      <c r="E667" s="25"/>
      <c r="F667" s="25"/>
      <c r="G667" s="25"/>
      <c r="H667" s="52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4"/>
      <c r="Y667" s="4"/>
      <c r="Z667" s="4"/>
    </row>
    <row r="668" ht="12.75" customHeight="1">
      <c r="A668" s="24"/>
      <c r="B668" s="4"/>
      <c r="C668" s="52"/>
      <c r="D668" s="25"/>
      <c r="E668" s="25"/>
      <c r="F668" s="25"/>
      <c r="G668" s="25"/>
      <c r="H668" s="52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4"/>
      <c r="Y668" s="4"/>
      <c r="Z668" s="4"/>
    </row>
    <row r="669" ht="12.75" customHeight="1">
      <c r="A669" s="24"/>
      <c r="B669" s="4"/>
      <c r="C669" s="52"/>
      <c r="D669" s="25"/>
      <c r="E669" s="25"/>
      <c r="F669" s="25"/>
      <c r="G669" s="25"/>
      <c r="H669" s="52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4"/>
      <c r="Y669" s="4"/>
      <c r="Z669" s="4"/>
    </row>
    <row r="670" ht="12.75" customHeight="1">
      <c r="A670" s="24"/>
      <c r="B670" s="4"/>
      <c r="C670" s="52"/>
      <c r="D670" s="25"/>
      <c r="E670" s="25"/>
      <c r="F670" s="25"/>
      <c r="G670" s="25"/>
      <c r="H670" s="52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4"/>
      <c r="Y670" s="4"/>
      <c r="Z670" s="4"/>
    </row>
    <row r="671" ht="12.75" customHeight="1">
      <c r="A671" s="24"/>
      <c r="B671" s="4"/>
      <c r="C671" s="52"/>
      <c r="D671" s="25"/>
      <c r="E671" s="25"/>
      <c r="F671" s="25"/>
      <c r="G671" s="25"/>
      <c r="H671" s="52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4"/>
      <c r="Y671" s="4"/>
      <c r="Z671" s="4"/>
    </row>
    <row r="672" ht="12.75" customHeight="1">
      <c r="A672" s="24"/>
      <c r="B672" s="4"/>
      <c r="C672" s="52"/>
      <c r="D672" s="25"/>
      <c r="E672" s="25"/>
      <c r="F672" s="25"/>
      <c r="G672" s="25"/>
      <c r="H672" s="52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4"/>
      <c r="Y672" s="4"/>
      <c r="Z672" s="4"/>
    </row>
    <row r="673" ht="12.75" customHeight="1">
      <c r="A673" s="24"/>
      <c r="B673" s="4"/>
      <c r="C673" s="52"/>
      <c r="D673" s="25"/>
      <c r="E673" s="25"/>
      <c r="F673" s="25"/>
      <c r="G673" s="25"/>
      <c r="H673" s="52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4"/>
      <c r="Y673" s="4"/>
      <c r="Z673" s="4"/>
    </row>
    <row r="674" ht="12.75" customHeight="1">
      <c r="A674" s="24"/>
      <c r="B674" s="4"/>
      <c r="C674" s="52"/>
      <c r="D674" s="25"/>
      <c r="E674" s="25"/>
      <c r="F674" s="25"/>
      <c r="G674" s="25"/>
      <c r="H674" s="52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4"/>
      <c r="Y674" s="4"/>
      <c r="Z674" s="4"/>
    </row>
    <row r="675" ht="12.75" customHeight="1">
      <c r="A675" s="24"/>
      <c r="B675" s="4"/>
      <c r="C675" s="52"/>
      <c r="D675" s="25"/>
      <c r="E675" s="25"/>
      <c r="F675" s="25"/>
      <c r="G675" s="25"/>
      <c r="H675" s="52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4"/>
      <c r="Y675" s="4"/>
      <c r="Z675" s="4"/>
    </row>
    <row r="676" ht="12.75" customHeight="1">
      <c r="A676" s="24"/>
      <c r="B676" s="4"/>
      <c r="C676" s="52"/>
      <c r="D676" s="25"/>
      <c r="E676" s="25"/>
      <c r="F676" s="25"/>
      <c r="G676" s="25"/>
      <c r="H676" s="52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4"/>
      <c r="Y676" s="4"/>
      <c r="Z676" s="4"/>
    </row>
    <row r="677" ht="12.75" customHeight="1">
      <c r="A677" s="24"/>
      <c r="B677" s="4"/>
      <c r="C677" s="52"/>
      <c r="D677" s="25"/>
      <c r="E677" s="25"/>
      <c r="F677" s="25"/>
      <c r="G677" s="25"/>
      <c r="H677" s="52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4"/>
      <c r="Y677" s="4"/>
      <c r="Z677" s="4"/>
    </row>
    <row r="678" ht="12.75" customHeight="1">
      <c r="A678" s="24"/>
      <c r="B678" s="4"/>
      <c r="C678" s="52"/>
      <c r="D678" s="25"/>
      <c r="E678" s="25"/>
      <c r="F678" s="25"/>
      <c r="G678" s="25"/>
      <c r="H678" s="52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4"/>
      <c r="Y678" s="4"/>
      <c r="Z678" s="4"/>
    </row>
    <row r="679" ht="12.75" customHeight="1">
      <c r="A679" s="24"/>
      <c r="B679" s="4"/>
      <c r="C679" s="52"/>
      <c r="D679" s="25"/>
      <c r="E679" s="25"/>
      <c r="F679" s="25"/>
      <c r="G679" s="25"/>
      <c r="H679" s="52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4"/>
      <c r="Y679" s="4"/>
      <c r="Z679" s="4"/>
    </row>
    <row r="680" ht="12.75" customHeight="1">
      <c r="A680" s="24"/>
      <c r="B680" s="4"/>
      <c r="C680" s="52"/>
      <c r="D680" s="25"/>
      <c r="E680" s="25"/>
      <c r="F680" s="25"/>
      <c r="G680" s="25"/>
      <c r="H680" s="52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4"/>
      <c r="Y680" s="4"/>
      <c r="Z680" s="4"/>
    </row>
    <row r="681" ht="12.75" customHeight="1">
      <c r="A681" s="24"/>
      <c r="B681" s="4"/>
      <c r="C681" s="52"/>
      <c r="D681" s="25"/>
      <c r="E681" s="25"/>
      <c r="F681" s="25"/>
      <c r="G681" s="25"/>
      <c r="H681" s="52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4"/>
      <c r="Y681" s="4"/>
      <c r="Z681" s="4"/>
    </row>
    <row r="682" ht="12.75" customHeight="1">
      <c r="A682" s="24"/>
      <c r="B682" s="4"/>
      <c r="C682" s="52"/>
      <c r="D682" s="25"/>
      <c r="E682" s="25"/>
      <c r="F682" s="25"/>
      <c r="G682" s="25"/>
      <c r="H682" s="52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4"/>
      <c r="Y682" s="4"/>
      <c r="Z682" s="4"/>
    </row>
    <row r="683" ht="12.75" customHeight="1">
      <c r="A683" s="24"/>
      <c r="B683" s="4"/>
      <c r="C683" s="52"/>
      <c r="D683" s="25"/>
      <c r="E683" s="25"/>
      <c r="F683" s="25"/>
      <c r="G683" s="25"/>
      <c r="H683" s="52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4"/>
      <c r="Y683" s="4"/>
      <c r="Z683" s="4"/>
    </row>
    <row r="684" ht="12.75" customHeight="1">
      <c r="A684" s="24"/>
      <c r="B684" s="4"/>
      <c r="C684" s="52"/>
      <c r="D684" s="25"/>
      <c r="E684" s="25"/>
      <c r="F684" s="25"/>
      <c r="G684" s="25"/>
      <c r="H684" s="52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4"/>
      <c r="Y684" s="4"/>
      <c r="Z684" s="4"/>
    </row>
    <row r="685" ht="12.75" customHeight="1">
      <c r="A685" s="24"/>
      <c r="B685" s="4"/>
      <c r="C685" s="52"/>
      <c r="D685" s="25"/>
      <c r="E685" s="25"/>
      <c r="F685" s="25"/>
      <c r="G685" s="25"/>
      <c r="H685" s="52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4"/>
      <c r="Y685" s="4"/>
      <c r="Z685" s="4"/>
    </row>
    <row r="686" ht="12.75" customHeight="1">
      <c r="A686" s="24"/>
      <c r="B686" s="4"/>
      <c r="C686" s="52"/>
      <c r="D686" s="25"/>
      <c r="E686" s="25"/>
      <c r="F686" s="25"/>
      <c r="G686" s="25"/>
      <c r="H686" s="52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4"/>
      <c r="Y686" s="4"/>
      <c r="Z686" s="4"/>
    </row>
    <row r="687" ht="12.75" customHeight="1">
      <c r="A687" s="24"/>
      <c r="B687" s="4"/>
      <c r="C687" s="52"/>
      <c r="D687" s="25"/>
      <c r="E687" s="25"/>
      <c r="F687" s="25"/>
      <c r="G687" s="25"/>
      <c r="H687" s="52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4"/>
      <c r="Y687" s="4"/>
      <c r="Z687" s="4"/>
    </row>
    <row r="688" ht="12.75" customHeight="1">
      <c r="A688" s="24"/>
      <c r="B688" s="4"/>
      <c r="C688" s="52"/>
      <c r="D688" s="25"/>
      <c r="E688" s="25"/>
      <c r="F688" s="25"/>
      <c r="G688" s="25"/>
      <c r="H688" s="52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4"/>
      <c r="Y688" s="4"/>
      <c r="Z688" s="4"/>
    </row>
    <row r="689" ht="12.75" customHeight="1">
      <c r="A689" s="24"/>
      <c r="B689" s="4"/>
      <c r="C689" s="52"/>
      <c r="D689" s="25"/>
      <c r="E689" s="25"/>
      <c r="F689" s="25"/>
      <c r="G689" s="25"/>
      <c r="H689" s="52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4"/>
      <c r="Y689" s="4"/>
      <c r="Z689" s="4"/>
    </row>
    <row r="690" ht="12.75" customHeight="1">
      <c r="A690" s="24"/>
      <c r="B690" s="4"/>
      <c r="C690" s="52"/>
      <c r="D690" s="25"/>
      <c r="E690" s="25"/>
      <c r="F690" s="25"/>
      <c r="G690" s="25"/>
      <c r="H690" s="52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4"/>
      <c r="Y690" s="4"/>
      <c r="Z690" s="4"/>
    </row>
    <row r="691" ht="12.75" customHeight="1">
      <c r="A691" s="24"/>
      <c r="B691" s="4"/>
      <c r="C691" s="52"/>
      <c r="D691" s="25"/>
      <c r="E691" s="25"/>
      <c r="F691" s="25"/>
      <c r="G691" s="25"/>
      <c r="H691" s="52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4"/>
      <c r="Y691" s="4"/>
      <c r="Z691" s="4"/>
    </row>
    <row r="692" ht="12.75" customHeight="1">
      <c r="A692" s="24"/>
      <c r="B692" s="4"/>
      <c r="C692" s="52"/>
      <c r="D692" s="25"/>
      <c r="E692" s="25"/>
      <c r="F692" s="25"/>
      <c r="G692" s="25"/>
      <c r="H692" s="52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4"/>
      <c r="Y692" s="4"/>
      <c r="Z692" s="4"/>
    </row>
    <row r="693" ht="12.75" customHeight="1">
      <c r="A693" s="24"/>
      <c r="B693" s="4"/>
      <c r="C693" s="52"/>
      <c r="D693" s="25"/>
      <c r="E693" s="25"/>
      <c r="F693" s="25"/>
      <c r="G693" s="25"/>
      <c r="H693" s="52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4"/>
      <c r="Y693" s="4"/>
      <c r="Z693" s="4"/>
    </row>
    <row r="694" ht="12.75" customHeight="1">
      <c r="A694" s="24"/>
      <c r="B694" s="4"/>
      <c r="C694" s="52"/>
      <c r="D694" s="25"/>
      <c r="E694" s="25"/>
      <c r="F694" s="25"/>
      <c r="G694" s="25"/>
      <c r="H694" s="52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4"/>
      <c r="Y694" s="4"/>
      <c r="Z694" s="4"/>
    </row>
    <row r="695" ht="12.75" customHeight="1">
      <c r="A695" s="24"/>
      <c r="B695" s="4"/>
      <c r="C695" s="52"/>
      <c r="D695" s="25"/>
      <c r="E695" s="25"/>
      <c r="F695" s="25"/>
      <c r="G695" s="25"/>
      <c r="H695" s="52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4"/>
      <c r="Y695" s="4"/>
      <c r="Z695" s="4"/>
    </row>
    <row r="696" ht="12.75" customHeight="1">
      <c r="A696" s="24"/>
      <c r="B696" s="4"/>
      <c r="C696" s="52"/>
      <c r="D696" s="25"/>
      <c r="E696" s="25"/>
      <c r="F696" s="25"/>
      <c r="G696" s="25"/>
      <c r="H696" s="52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4"/>
      <c r="Y696" s="4"/>
      <c r="Z696" s="4"/>
    </row>
    <row r="697" ht="12.75" customHeight="1">
      <c r="A697" s="24"/>
      <c r="B697" s="4"/>
      <c r="C697" s="52"/>
      <c r="D697" s="25"/>
      <c r="E697" s="25"/>
      <c r="F697" s="25"/>
      <c r="G697" s="25"/>
      <c r="H697" s="52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4"/>
      <c r="Y697" s="4"/>
      <c r="Z697" s="4"/>
    </row>
    <row r="698" ht="12.75" customHeight="1">
      <c r="A698" s="24"/>
      <c r="B698" s="4"/>
      <c r="C698" s="52"/>
      <c r="D698" s="25"/>
      <c r="E698" s="25"/>
      <c r="F698" s="25"/>
      <c r="G698" s="25"/>
      <c r="H698" s="52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4"/>
      <c r="Y698" s="4"/>
      <c r="Z698" s="4"/>
    </row>
    <row r="699" ht="12.75" customHeight="1">
      <c r="A699" s="24"/>
      <c r="B699" s="4"/>
      <c r="C699" s="52"/>
      <c r="D699" s="25"/>
      <c r="E699" s="25"/>
      <c r="F699" s="25"/>
      <c r="G699" s="25"/>
      <c r="H699" s="52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4"/>
      <c r="Y699" s="4"/>
      <c r="Z699" s="4"/>
    </row>
    <row r="700" ht="12.75" customHeight="1">
      <c r="A700" s="24"/>
      <c r="B700" s="4"/>
      <c r="C700" s="52"/>
      <c r="D700" s="25"/>
      <c r="E700" s="25"/>
      <c r="F700" s="25"/>
      <c r="G700" s="25"/>
      <c r="H700" s="52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4"/>
      <c r="Y700" s="4"/>
      <c r="Z700" s="4"/>
    </row>
    <row r="701" ht="12.75" customHeight="1">
      <c r="A701" s="24"/>
      <c r="B701" s="4"/>
      <c r="C701" s="52"/>
      <c r="D701" s="25"/>
      <c r="E701" s="25"/>
      <c r="F701" s="25"/>
      <c r="G701" s="25"/>
      <c r="H701" s="52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4"/>
      <c r="Y701" s="4"/>
      <c r="Z701" s="4"/>
    </row>
    <row r="702" ht="12.75" customHeight="1">
      <c r="A702" s="24"/>
      <c r="B702" s="4"/>
      <c r="C702" s="52"/>
      <c r="D702" s="25"/>
      <c r="E702" s="25"/>
      <c r="F702" s="25"/>
      <c r="G702" s="25"/>
      <c r="H702" s="52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4"/>
      <c r="Y702" s="4"/>
      <c r="Z702" s="4"/>
    </row>
    <row r="703" ht="12.75" customHeight="1">
      <c r="A703" s="24"/>
      <c r="B703" s="4"/>
      <c r="C703" s="52"/>
      <c r="D703" s="25"/>
      <c r="E703" s="25"/>
      <c r="F703" s="25"/>
      <c r="G703" s="25"/>
      <c r="H703" s="52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4"/>
      <c r="Y703" s="4"/>
      <c r="Z703" s="4"/>
    </row>
    <row r="704" ht="12.75" customHeight="1">
      <c r="A704" s="24"/>
      <c r="B704" s="4"/>
      <c r="C704" s="52"/>
      <c r="D704" s="25"/>
      <c r="E704" s="25"/>
      <c r="F704" s="25"/>
      <c r="G704" s="25"/>
      <c r="H704" s="52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4"/>
      <c r="Y704" s="4"/>
      <c r="Z704" s="4"/>
    </row>
    <row r="705" ht="12.75" customHeight="1">
      <c r="A705" s="24"/>
      <c r="B705" s="4"/>
      <c r="C705" s="52"/>
      <c r="D705" s="25"/>
      <c r="E705" s="25"/>
      <c r="F705" s="25"/>
      <c r="G705" s="25"/>
      <c r="H705" s="52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4"/>
      <c r="Y705" s="4"/>
      <c r="Z705" s="4"/>
    </row>
    <row r="706" ht="12.75" customHeight="1">
      <c r="A706" s="24"/>
      <c r="B706" s="4"/>
      <c r="C706" s="52"/>
      <c r="D706" s="25"/>
      <c r="E706" s="25"/>
      <c r="F706" s="25"/>
      <c r="G706" s="25"/>
      <c r="H706" s="52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4"/>
      <c r="Y706" s="4"/>
      <c r="Z706" s="4"/>
    </row>
    <row r="707" ht="12.75" customHeight="1">
      <c r="A707" s="24"/>
      <c r="B707" s="4"/>
      <c r="C707" s="52"/>
      <c r="D707" s="25"/>
      <c r="E707" s="25"/>
      <c r="F707" s="25"/>
      <c r="G707" s="25"/>
      <c r="H707" s="52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4"/>
      <c r="Y707" s="4"/>
      <c r="Z707" s="4"/>
    </row>
    <row r="708" ht="12.75" customHeight="1">
      <c r="A708" s="24"/>
      <c r="B708" s="4"/>
      <c r="C708" s="52"/>
      <c r="D708" s="25"/>
      <c r="E708" s="25"/>
      <c r="F708" s="25"/>
      <c r="G708" s="25"/>
      <c r="H708" s="52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4"/>
      <c r="Y708" s="4"/>
      <c r="Z708" s="4"/>
    </row>
    <row r="709" ht="12.75" customHeight="1">
      <c r="A709" s="24"/>
      <c r="B709" s="4"/>
      <c r="C709" s="52"/>
      <c r="D709" s="25"/>
      <c r="E709" s="25"/>
      <c r="F709" s="25"/>
      <c r="G709" s="25"/>
      <c r="H709" s="52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4"/>
      <c r="Y709" s="4"/>
      <c r="Z709" s="4"/>
    </row>
    <row r="710" ht="12.75" customHeight="1">
      <c r="A710" s="24"/>
      <c r="B710" s="4"/>
      <c r="C710" s="52"/>
      <c r="D710" s="25"/>
      <c r="E710" s="25"/>
      <c r="F710" s="25"/>
      <c r="G710" s="25"/>
      <c r="H710" s="52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4"/>
      <c r="Y710" s="4"/>
      <c r="Z710" s="4"/>
    </row>
    <row r="711" ht="12.75" customHeight="1">
      <c r="A711" s="24"/>
      <c r="B711" s="4"/>
      <c r="C711" s="52"/>
      <c r="D711" s="25"/>
      <c r="E711" s="25"/>
      <c r="F711" s="25"/>
      <c r="G711" s="25"/>
      <c r="H711" s="52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4"/>
      <c r="Y711" s="4"/>
      <c r="Z711" s="4"/>
    </row>
    <row r="712" ht="12.75" customHeight="1">
      <c r="A712" s="24"/>
      <c r="B712" s="4"/>
      <c r="C712" s="52"/>
      <c r="D712" s="25"/>
      <c r="E712" s="25"/>
      <c r="F712" s="25"/>
      <c r="G712" s="25"/>
      <c r="H712" s="52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4"/>
      <c r="Y712" s="4"/>
      <c r="Z712" s="4"/>
    </row>
    <row r="713" ht="12.75" customHeight="1">
      <c r="A713" s="24"/>
      <c r="B713" s="4"/>
      <c r="C713" s="52"/>
      <c r="D713" s="25"/>
      <c r="E713" s="25"/>
      <c r="F713" s="25"/>
      <c r="G713" s="25"/>
      <c r="H713" s="52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4"/>
      <c r="Y713" s="4"/>
      <c r="Z713" s="4"/>
    </row>
    <row r="714" ht="12.75" customHeight="1">
      <c r="A714" s="24"/>
      <c r="B714" s="4"/>
      <c r="C714" s="52"/>
      <c r="D714" s="25"/>
      <c r="E714" s="25"/>
      <c r="F714" s="25"/>
      <c r="G714" s="25"/>
      <c r="H714" s="52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4"/>
      <c r="Y714" s="4"/>
      <c r="Z714" s="4"/>
    </row>
    <row r="715" ht="12.75" customHeight="1">
      <c r="A715" s="24"/>
      <c r="B715" s="4"/>
      <c r="C715" s="52"/>
      <c r="D715" s="25"/>
      <c r="E715" s="25"/>
      <c r="F715" s="25"/>
      <c r="G715" s="25"/>
      <c r="H715" s="52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4"/>
      <c r="Y715" s="4"/>
      <c r="Z715" s="4"/>
    </row>
    <row r="716" ht="12.75" customHeight="1">
      <c r="A716" s="24"/>
      <c r="B716" s="4"/>
      <c r="C716" s="52"/>
      <c r="D716" s="25"/>
      <c r="E716" s="25"/>
      <c r="F716" s="25"/>
      <c r="G716" s="25"/>
      <c r="H716" s="52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4"/>
      <c r="Y716" s="4"/>
      <c r="Z716" s="4"/>
    </row>
    <row r="717" ht="12.75" customHeight="1">
      <c r="A717" s="24"/>
      <c r="B717" s="4"/>
      <c r="C717" s="52"/>
      <c r="D717" s="25"/>
      <c r="E717" s="25"/>
      <c r="F717" s="25"/>
      <c r="G717" s="25"/>
      <c r="H717" s="52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4"/>
      <c r="Y717" s="4"/>
      <c r="Z717" s="4"/>
    </row>
    <row r="718" ht="12.75" customHeight="1">
      <c r="A718" s="24"/>
      <c r="B718" s="4"/>
      <c r="C718" s="52"/>
      <c r="D718" s="25"/>
      <c r="E718" s="25"/>
      <c r="F718" s="25"/>
      <c r="G718" s="25"/>
      <c r="H718" s="52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4"/>
      <c r="Y718" s="4"/>
      <c r="Z718" s="4"/>
    </row>
    <row r="719" ht="12.75" customHeight="1">
      <c r="A719" s="24"/>
      <c r="B719" s="4"/>
      <c r="C719" s="52"/>
      <c r="D719" s="25"/>
      <c r="E719" s="25"/>
      <c r="F719" s="25"/>
      <c r="G719" s="25"/>
      <c r="H719" s="52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4"/>
      <c r="Y719" s="4"/>
      <c r="Z719" s="4"/>
    </row>
    <row r="720" ht="12.75" customHeight="1">
      <c r="A720" s="24"/>
      <c r="B720" s="4"/>
      <c r="C720" s="52"/>
      <c r="D720" s="25"/>
      <c r="E720" s="25"/>
      <c r="F720" s="25"/>
      <c r="G720" s="25"/>
      <c r="H720" s="52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4"/>
      <c r="Y720" s="4"/>
      <c r="Z720" s="4"/>
    </row>
    <row r="721" ht="12.75" customHeight="1">
      <c r="A721" s="24"/>
      <c r="B721" s="4"/>
      <c r="C721" s="52"/>
      <c r="D721" s="25"/>
      <c r="E721" s="25"/>
      <c r="F721" s="25"/>
      <c r="G721" s="25"/>
      <c r="H721" s="52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4"/>
      <c r="Y721" s="4"/>
      <c r="Z721" s="4"/>
    </row>
    <row r="722" ht="12.75" customHeight="1">
      <c r="A722" s="24"/>
      <c r="B722" s="4"/>
      <c r="C722" s="52"/>
      <c r="D722" s="25"/>
      <c r="E722" s="25"/>
      <c r="F722" s="25"/>
      <c r="G722" s="25"/>
      <c r="H722" s="52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4"/>
      <c r="Y722" s="4"/>
      <c r="Z722" s="4"/>
    </row>
    <row r="723" ht="12.75" customHeight="1">
      <c r="A723" s="24"/>
      <c r="B723" s="4"/>
      <c r="C723" s="52"/>
      <c r="D723" s="25"/>
      <c r="E723" s="25"/>
      <c r="F723" s="25"/>
      <c r="G723" s="25"/>
      <c r="H723" s="52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4"/>
      <c r="Y723" s="4"/>
      <c r="Z723" s="4"/>
    </row>
    <row r="724" ht="12.75" customHeight="1">
      <c r="A724" s="24"/>
      <c r="B724" s="4"/>
      <c r="C724" s="52"/>
      <c r="D724" s="25"/>
      <c r="E724" s="25"/>
      <c r="F724" s="25"/>
      <c r="G724" s="25"/>
      <c r="H724" s="52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4"/>
      <c r="Y724" s="4"/>
      <c r="Z724" s="4"/>
    </row>
    <row r="725" ht="12.75" customHeight="1">
      <c r="A725" s="24"/>
      <c r="B725" s="4"/>
      <c r="C725" s="52"/>
      <c r="D725" s="25"/>
      <c r="E725" s="25"/>
      <c r="F725" s="25"/>
      <c r="G725" s="25"/>
      <c r="H725" s="52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4"/>
      <c r="Y725" s="4"/>
      <c r="Z725" s="4"/>
    </row>
    <row r="726" ht="12.75" customHeight="1">
      <c r="A726" s="24"/>
      <c r="B726" s="4"/>
      <c r="C726" s="52"/>
      <c r="D726" s="25"/>
      <c r="E726" s="25"/>
      <c r="F726" s="25"/>
      <c r="G726" s="25"/>
      <c r="H726" s="52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4"/>
      <c r="Y726" s="4"/>
      <c r="Z726" s="4"/>
    </row>
    <row r="727" ht="12.75" customHeight="1">
      <c r="A727" s="24"/>
      <c r="B727" s="4"/>
      <c r="C727" s="52"/>
      <c r="D727" s="25"/>
      <c r="E727" s="25"/>
      <c r="F727" s="25"/>
      <c r="G727" s="25"/>
      <c r="H727" s="52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4"/>
      <c r="Y727" s="4"/>
      <c r="Z727" s="4"/>
    </row>
    <row r="728" ht="12.75" customHeight="1">
      <c r="A728" s="24"/>
      <c r="B728" s="4"/>
      <c r="C728" s="52"/>
      <c r="D728" s="25"/>
      <c r="E728" s="25"/>
      <c r="F728" s="25"/>
      <c r="G728" s="25"/>
      <c r="H728" s="52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4"/>
      <c r="Y728" s="4"/>
      <c r="Z728" s="4"/>
    </row>
    <row r="729" ht="12.75" customHeight="1">
      <c r="A729" s="24"/>
      <c r="B729" s="4"/>
      <c r="C729" s="52"/>
      <c r="D729" s="25"/>
      <c r="E729" s="25"/>
      <c r="F729" s="25"/>
      <c r="G729" s="25"/>
      <c r="H729" s="52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4"/>
      <c r="Y729" s="4"/>
      <c r="Z729" s="4"/>
    </row>
    <row r="730" ht="12.75" customHeight="1">
      <c r="A730" s="24"/>
      <c r="B730" s="4"/>
      <c r="C730" s="52"/>
      <c r="D730" s="25"/>
      <c r="E730" s="25"/>
      <c r="F730" s="25"/>
      <c r="G730" s="25"/>
      <c r="H730" s="52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4"/>
      <c r="Y730" s="4"/>
      <c r="Z730" s="4"/>
    </row>
    <row r="731" ht="12.75" customHeight="1">
      <c r="A731" s="24"/>
      <c r="B731" s="4"/>
      <c r="C731" s="52"/>
      <c r="D731" s="25"/>
      <c r="E731" s="25"/>
      <c r="F731" s="25"/>
      <c r="G731" s="25"/>
      <c r="H731" s="52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4"/>
      <c r="Y731" s="4"/>
      <c r="Z731" s="4"/>
    </row>
    <row r="732" ht="12.75" customHeight="1">
      <c r="A732" s="24"/>
      <c r="B732" s="4"/>
      <c r="C732" s="52"/>
      <c r="D732" s="25"/>
      <c r="E732" s="25"/>
      <c r="F732" s="25"/>
      <c r="G732" s="25"/>
      <c r="H732" s="52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4"/>
      <c r="Y732" s="4"/>
      <c r="Z732" s="4"/>
    </row>
    <row r="733" ht="12.75" customHeight="1">
      <c r="A733" s="24"/>
      <c r="B733" s="4"/>
      <c r="C733" s="52"/>
      <c r="D733" s="25"/>
      <c r="E733" s="25"/>
      <c r="F733" s="25"/>
      <c r="G733" s="25"/>
      <c r="H733" s="52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4"/>
      <c r="Y733" s="4"/>
      <c r="Z733" s="4"/>
    </row>
    <row r="734" ht="12.75" customHeight="1">
      <c r="A734" s="24"/>
      <c r="B734" s="4"/>
      <c r="C734" s="52"/>
      <c r="D734" s="25"/>
      <c r="E734" s="25"/>
      <c r="F734" s="25"/>
      <c r="G734" s="25"/>
      <c r="H734" s="52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4"/>
      <c r="Y734" s="4"/>
      <c r="Z734" s="4"/>
    </row>
    <row r="735" ht="12.75" customHeight="1">
      <c r="A735" s="24"/>
      <c r="B735" s="4"/>
      <c r="C735" s="52"/>
      <c r="D735" s="25"/>
      <c r="E735" s="25"/>
      <c r="F735" s="25"/>
      <c r="G735" s="25"/>
      <c r="H735" s="52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4"/>
      <c r="Y735" s="4"/>
      <c r="Z735" s="4"/>
    </row>
    <row r="736" ht="12.75" customHeight="1">
      <c r="A736" s="24"/>
      <c r="B736" s="4"/>
      <c r="C736" s="52"/>
      <c r="D736" s="25"/>
      <c r="E736" s="25"/>
      <c r="F736" s="25"/>
      <c r="G736" s="25"/>
      <c r="H736" s="52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4"/>
      <c r="Y736" s="4"/>
      <c r="Z736" s="4"/>
    </row>
    <row r="737" ht="12.75" customHeight="1">
      <c r="A737" s="24"/>
      <c r="B737" s="4"/>
      <c r="C737" s="52"/>
      <c r="D737" s="25"/>
      <c r="E737" s="25"/>
      <c r="F737" s="25"/>
      <c r="G737" s="25"/>
      <c r="H737" s="52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4"/>
      <c r="Y737" s="4"/>
      <c r="Z737" s="4"/>
    </row>
    <row r="738" ht="12.75" customHeight="1">
      <c r="A738" s="24"/>
      <c r="B738" s="4"/>
      <c r="C738" s="52"/>
      <c r="D738" s="25"/>
      <c r="E738" s="25"/>
      <c r="F738" s="25"/>
      <c r="G738" s="25"/>
      <c r="H738" s="52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4"/>
      <c r="Y738" s="4"/>
      <c r="Z738" s="4"/>
    </row>
    <row r="739" ht="12.75" customHeight="1">
      <c r="A739" s="24"/>
      <c r="B739" s="4"/>
      <c r="C739" s="52"/>
      <c r="D739" s="25"/>
      <c r="E739" s="25"/>
      <c r="F739" s="25"/>
      <c r="G739" s="25"/>
      <c r="H739" s="52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4"/>
      <c r="Y739" s="4"/>
      <c r="Z739" s="4"/>
    </row>
    <row r="740" ht="12.75" customHeight="1">
      <c r="A740" s="24"/>
      <c r="B740" s="4"/>
      <c r="C740" s="52"/>
      <c r="D740" s="25"/>
      <c r="E740" s="25"/>
      <c r="F740" s="25"/>
      <c r="G740" s="25"/>
      <c r="H740" s="52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4"/>
      <c r="Y740" s="4"/>
      <c r="Z740" s="4"/>
    </row>
    <row r="741" ht="12.75" customHeight="1">
      <c r="A741" s="24"/>
      <c r="B741" s="4"/>
      <c r="C741" s="52"/>
      <c r="D741" s="25"/>
      <c r="E741" s="25"/>
      <c r="F741" s="25"/>
      <c r="G741" s="25"/>
      <c r="H741" s="52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4"/>
      <c r="Y741" s="4"/>
      <c r="Z741" s="4"/>
    </row>
    <row r="742" ht="12.75" customHeight="1">
      <c r="A742" s="24"/>
      <c r="B742" s="4"/>
      <c r="C742" s="52"/>
      <c r="D742" s="25"/>
      <c r="E742" s="25"/>
      <c r="F742" s="25"/>
      <c r="G742" s="25"/>
      <c r="H742" s="52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4"/>
      <c r="Y742" s="4"/>
      <c r="Z742" s="4"/>
    </row>
    <row r="743" ht="12.75" customHeight="1">
      <c r="A743" s="24"/>
      <c r="B743" s="4"/>
      <c r="C743" s="52"/>
      <c r="D743" s="25"/>
      <c r="E743" s="25"/>
      <c r="F743" s="25"/>
      <c r="G743" s="25"/>
      <c r="H743" s="52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4"/>
      <c r="Y743" s="4"/>
      <c r="Z743" s="4"/>
    </row>
    <row r="744" ht="12.75" customHeight="1">
      <c r="A744" s="24"/>
      <c r="B744" s="4"/>
      <c r="C744" s="52"/>
      <c r="D744" s="25"/>
      <c r="E744" s="25"/>
      <c r="F744" s="25"/>
      <c r="G744" s="25"/>
      <c r="H744" s="52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4"/>
      <c r="Y744" s="4"/>
      <c r="Z744" s="4"/>
    </row>
    <row r="745" ht="12.75" customHeight="1">
      <c r="A745" s="24"/>
      <c r="B745" s="4"/>
      <c r="C745" s="52"/>
      <c r="D745" s="25"/>
      <c r="E745" s="25"/>
      <c r="F745" s="25"/>
      <c r="G745" s="25"/>
      <c r="H745" s="52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4"/>
      <c r="Y745" s="4"/>
      <c r="Z745" s="4"/>
    </row>
    <row r="746" ht="12.75" customHeight="1">
      <c r="A746" s="24"/>
      <c r="B746" s="4"/>
      <c r="C746" s="52"/>
      <c r="D746" s="25"/>
      <c r="E746" s="25"/>
      <c r="F746" s="25"/>
      <c r="G746" s="25"/>
      <c r="H746" s="52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4"/>
      <c r="Y746" s="4"/>
      <c r="Z746" s="4"/>
    </row>
    <row r="747" ht="12.75" customHeight="1">
      <c r="A747" s="24"/>
      <c r="B747" s="4"/>
      <c r="C747" s="52"/>
      <c r="D747" s="25"/>
      <c r="E747" s="25"/>
      <c r="F747" s="25"/>
      <c r="G747" s="25"/>
      <c r="H747" s="52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4"/>
      <c r="Y747" s="4"/>
      <c r="Z747" s="4"/>
    </row>
    <row r="748" ht="12.75" customHeight="1">
      <c r="A748" s="24"/>
      <c r="B748" s="4"/>
      <c r="C748" s="52"/>
      <c r="D748" s="25"/>
      <c r="E748" s="25"/>
      <c r="F748" s="25"/>
      <c r="G748" s="25"/>
      <c r="H748" s="52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4"/>
      <c r="Y748" s="4"/>
      <c r="Z748" s="4"/>
    </row>
    <row r="749" ht="12.75" customHeight="1">
      <c r="A749" s="24"/>
      <c r="B749" s="4"/>
      <c r="C749" s="52"/>
      <c r="D749" s="25"/>
      <c r="E749" s="25"/>
      <c r="F749" s="25"/>
      <c r="G749" s="25"/>
      <c r="H749" s="52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4"/>
      <c r="Y749" s="4"/>
      <c r="Z749" s="4"/>
    </row>
    <row r="750" ht="12.75" customHeight="1">
      <c r="A750" s="24"/>
      <c r="B750" s="4"/>
      <c r="C750" s="52"/>
      <c r="D750" s="25"/>
      <c r="E750" s="25"/>
      <c r="F750" s="25"/>
      <c r="G750" s="25"/>
      <c r="H750" s="52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4"/>
      <c r="Y750" s="4"/>
      <c r="Z750" s="4"/>
    </row>
    <row r="751" ht="12.75" customHeight="1">
      <c r="A751" s="24"/>
      <c r="B751" s="4"/>
      <c r="C751" s="52"/>
      <c r="D751" s="25"/>
      <c r="E751" s="25"/>
      <c r="F751" s="25"/>
      <c r="G751" s="25"/>
      <c r="H751" s="52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4"/>
      <c r="Y751" s="4"/>
      <c r="Z751" s="4"/>
    </row>
    <row r="752" ht="12.75" customHeight="1">
      <c r="A752" s="24"/>
      <c r="B752" s="4"/>
      <c r="C752" s="52"/>
      <c r="D752" s="25"/>
      <c r="E752" s="25"/>
      <c r="F752" s="25"/>
      <c r="G752" s="25"/>
      <c r="H752" s="52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4"/>
      <c r="Y752" s="4"/>
      <c r="Z752" s="4"/>
    </row>
    <row r="753" ht="12.75" customHeight="1">
      <c r="A753" s="24"/>
      <c r="B753" s="4"/>
      <c r="C753" s="52"/>
      <c r="D753" s="25"/>
      <c r="E753" s="25"/>
      <c r="F753" s="25"/>
      <c r="G753" s="25"/>
      <c r="H753" s="52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4"/>
      <c r="Y753" s="4"/>
      <c r="Z753" s="4"/>
    </row>
    <row r="754" ht="12.75" customHeight="1">
      <c r="A754" s="24"/>
      <c r="B754" s="4"/>
      <c r="C754" s="52"/>
      <c r="D754" s="25"/>
      <c r="E754" s="25"/>
      <c r="F754" s="25"/>
      <c r="G754" s="25"/>
      <c r="H754" s="52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4"/>
      <c r="Y754" s="4"/>
      <c r="Z754" s="4"/>
    </row>
    <row r="755" ht="12.75" customHeight="1">
      <c r="A755" s="24"/>
      <c r="B755" s="4"/>
      <c r="C755" s="52"/>
      <c r="D755" s="25"/>
      <c r="E755" s="25"/>
      <c r="F755" s="25"/>
      <c r="G755" s="25"/>
      <c r="H755" s="52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4"/>
      <c r="Y755" s="4"/>
      <c r="Z755" s="4"/>
    </row>
    <row r="756" ht="12.75" customHeight="1">
      <c r="A756" s="24"/>
      <c r="B756" s="4"/>
      <c r="C756" s="52"/>
      <c r="D756" s="25"/>
      <c r="E756" s="25"/>
      <c r="F756" s="25"/>
      <c r="G756" s="25"/>
      <c r="H756" s="52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4"/>
      <c r="Y756" s="4"/>
      <c r="Z756" s="4"/>
    </row>
    <row r="757" ht="12.75" customHeight="1">
      <c r="A757" s="24"/>
      <c r="B757" s="4"/>
      <c r="C757" s="52"/>
      <c r="D757" s="25"/>
      <c r="E757" s="25"/>
      <c r="F757" s="25"/>
      <c r="G757" s="25"/>
      <c r="H757" s="52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4"/>
      <c r="Y757" s="4"/>
      <c r="Z757" s="4"/>
    </row>
    <row r="758" ht="12.75" customHeight="1">
      <c r="A758" s="24"/>
      <c r="B758" s="4"/>
      <c r="C758" s="52"/>
      <c r="D758" s="25"/>
      <c r="E758" s="25"/>
      <c r="F758" s="25"/>
      <c r="G758" s="25"/>
      <c r="H758" s="52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4"/>
      <c r="Y758" s="4"/>
      <c r="Z758" s="4"/>
    </row>
    <row r="759" ht="12.75" customHeight="1">
      <c r="A759" s="24"/>
      <c r="B759" s="4"/>
      <c r="C759" s="52"/>
      <c r="D759" s="25"/>
      <c r="E759" s="25"/>
      <c r="F759" s="25"/>
      <c r="G759" s="25"/>
      <c r="H759" s="52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4"/>
      <c r="Y759" s="4"/>
      <c r="Z759" s="4"/>
    </row>
    <row r="760" ht="12.75" customHeight="1">
      <c r="A760" s="24"/>
      <c r="B760" s="4"/>
      <c r="C760" s="52"/>
      <c r="D760" s="25"/>
      <c r="E760" s="25"/>
      <c r="F760" s="25"/>
      <c r="G760" s="25"/>
      <c r="H760" s="52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4"/>
      <c r="Y760" s="4"/>
      <c r="Z760" s="4"/>
    </row>
    <row r="761" ht="12.75" customHeight="1">
      <c r="A761" s="24"/>
      <c r="B761" s="4"/>
      <c r="C761" s="52"/>
      <c r="D761" s="25"/>
      <c r="E761" s="25"/>
      <c r="F761" s="25"/>
      <c r="G761" s="25"/>
      <c r="H761" s="52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4"/>
      <c r="Y761" s="4"/>
      <c r="Z761" s="4"/>
    </row>
    <row r="762" ht="12.75" customHeight="1">
      <c r="A762" s="24"/>
      <c r="B762" s="4"/>
      <c r="C762" s="52"/>
      <c r="D762" s="25"/>
      <c r="E762" s="25"/>
      <c r="F762" s="25"/>
      <c r="G762" s="25"/>
      <c r="H762" s="52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4"/>
      <c r="Y762" s="4"/>
      <c r="Z762" s="4"/>
    </row>
    <row r="763" ht="12.75" customHeight="1">
      <c r="A763" s="24"/>
      <c r="B763" s="4"/>
      <c r="C763" s="52"/>
      <c r="D763" s="25"/>
      <c r="E763" s="25"/>
      <c r="F763" s="25"/>
      <c r="G763" s="25"/>
      <c r="H763" s="52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4"/>
      <c r="Y763" s="4"/>
      <c r="Z763" s="4"/>
    </row>
    <row r="764" ht="12.75" customHeight="1">
      <c r="A764" s="24"/>
      <c r="B764" s="4"/>
      <c r="C764" s="52"/>
      <c r="D764" s="25"/>
      <c r="E764" s="25"/>
      <c r="F764" s="25"/>
      <c r="G764" s="25"/>
      <c r="H764" s="52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4"/>
      <c r="Y764" s="4"/>
      <c r="Z764" s="4"/>
    </row>
    <row r="765" ht="12.75" customHeight="1">
      <c r="A765" s="24"/>
      <c r="B765" s="4"/>
      <c r="C765" s="52"/>
      <c r="D765" s="25"/>
      <c r="E765" s="25"/>
      <c r="F765" s="25"/>
      <c r="G765" s="25"/>
      <c r="H765" s="52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4"/>
      <c r="Y765" s="4"/>
      <c r="Z765" s="4"/>
    </row>
    <row r="766" ht="12.75" customHeight="1">
      <c r="A766" s="24"/>
      <c r="B766" s="4"/>
      <c r="C766" s="52"/>
      <c r="D766" s="25"/>
      <c r="E766" s="25"/>
      <c r="F766" s="25"/>
      <c r="G766" s="25"/>
      <c r="H766" s="52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4"/>
      <c r="Y766" s="4"/>
      <c r="Z766" s="4"/>
    </row>
    <row r="767" ht="12.75" customHeight="1">
      <c r="A767" s="24"/>
      <c r="B767" s="4"/>
      <c r="C767" s="52"/>
      <c r="D767" s="25"/>
      <c r="E767" s="25"/>
      <c r="F767" s="25"/>
      <c r="G767" s="25"/>
      <c r="H767" s="52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4"/>
      <c r="Y767" s="4"/>
      <c r="Z767" s="4"/>
    </row>
    <row r="768" ht="12.75" customHeight="1">
      <c r="A768" s="24"/>
      <c r="B768" s="4"/>
      <c r="C768" s="52"/>
      <c r="D768" s="25"/>
      <c r="E768" s="25"/>
      <c r="F768" s="25"/>
      <c r="G768" s="25"/>
      <c r="H768" s="52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4"/>
      <c r="Y768" s="4"/>
      <c r="Z768" s="4"/>
    </row>
    <row r="769" ht="12.75" customHeight="1">
      <c r="A769" s="24"/>
      <c r="B769" s="4"/>
      <c r="C769" s="52"/>
      <c r="D769" s="25"/>
      <c r="E769" s="25"/>
      <c r="F769" s="25"/>
      <c r="G769" s="25"/>
      <c r="H769" s="52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4"/>
      <c r="Y769" s="4"/>
      <c r="Z769" s="4"/>
    </row>
    <row r="770" ht="12.75" customHeight="1">
      <c r="A770" s="24"/>
      <c r="B770" s="4"/>
      <c r="C770" s="52"/>
      <c r="D770" s="25"/>
      <c r="E770" s="25"/>
      <c r="F770" s="25"/>
      <c r="G770" s="25"/>
      <c r="H770" s="52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4"/>
      <c r="Y770" s="4"/>
      <c r="Z770" s="4"/>
    </row>
    <row r="771" ht="12.75" customHeight="1">
      <c r="A771" s="24"/>
      <c r="B771" s="4"/>
      <c r="C771" s="52"/>
      <c r="D771" s="25"/>
      <c r="E771" s="25"/>
      <c r="F771" s="25"/>
      <c r="G771" s="25"/>
      <c r="H771" s="52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4"/>
      <c r="Y771" s="4"/>
      <c r="Z771" s="4"/>
    </row>
    <row r="772" ht="12.75" customHeight="1">
      <c r="A772" s="24"/>
      <c r="B772" s="4"/>
      <c r="C772" s="52"/>
      <c r="D772" s="25"/>
      <c r="E772" s="25"/>
      <c r="F772" s="25"/>
      <c r="G772" s="25"/>
      <c r="H772" s="52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4"/>
      <c r="Y772" s="4"/>
      <c r="Z772" s="4"/>
    </row>
    <row r="773" ht="12.75" customHeight="1">
      <c r="A773" s="24"/>
      <c r="B773" s="4"/>
      <c r="C773" s="52"/>
      <c r="D773" s="25"/>
      <c r="E773" s="25"/>
      <c r="F773" s="25"/>
      <c r="G773" s="25"/>
      <c r="H773" s="52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4"/>
      <c r="Y773" s="4"/>
      <c r="Z773" s="4"/>
    </row>
    <row r="774" ht="12.75" customHeight="1">
      <c r="A774" s="24"/>
      <c r="B774" s="4"/>
      <c r="C774" s="52"/>
      <c r="D774" s="25"/>
      <c r="E774" s="25"/>
      <c r="F774" s="25"/>
      <c r="G774" s="25"/>
      <c r="H774" s="52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4"/>
      <c r="Y774" s="4"/>
      <c r="Z774" s="4"/>
    </row>
    <row r="775" ht="12.75" customHeight="1">
      <c r="A775" s="24"/>
      <c r="B775" s="4"/>
      <c r="C775" s="52"/>
      <c r="D775" s="25"/>
      <c r="E775" s="25"/>
      <c r="F775" s="25"/>
      <c r="G775" s="25"/>
      <c r="H775" s="52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4"/>
      <c r="Y775" s="4"/>
      <c r="Z775" s="4"/>
    </row>
    <row r="776" ht="12.75" customHeight="1">
      <c r="A776" s="24"/>
      <c r="B776" s="4"/>
      <c r="C776" s="52"/>
      <c r="D776" s="25"/>
      <c r="E776" s="25"/>
      <c r="F776" s="25"/>
      <c r="G776" s="25"/>
      <c r="H776" s="52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4"/>
      <c r="Y776" s="4"/>
      <c r="Z776" s="4"/>
    </row>
    <row r="777" ht="12.75" customHeight="1">
      <c r="A777" s="24"/>
      <c r="B777" s="4"/>
      <c r="C777" s="52"/>
      <c r="D777" s="25"/>
      <c r="E777" s="25"/>
      <c r="F777" s="25"/>
      <c r="G777" s="25"/>
      <c r="H777" s="52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4"/>
      <c r="Y777" s="4"/>
      <c r="Z777" s="4"/>
    </row>
    <row r="778" ht="12.75" customHeight="1">
      <c r="A778" s="24"/>
      <c r="B778" s="4"/>
      <c r="C778" s="52"/>
      <c r="D778" s="25"/>
      <c r="E778" s="25"/>
      <c r="F778" s="25"/>
      <c r="G778" s="25"/>
      <c r="H778" s="52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4"/>
      <c r="Y778" s="4"/>
      <c r="Z778" s="4"/>
    </row>
    <row r="779" ht="12.75" customHeight="1">
      <c r="A779" s="24"/>
      <c r="B779" s="4"/>
      <c r="C779" s="52"/>
      <c r="D779" s="25"/>
      <c r="E779" s="25"/>
      <c r="F779" s="25"/>
      <c r="G779" s="25"/>
      <c r="H779" s="52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4"/>
      <c r="Y779" s="4"/>
      <c r="Z779" s="4"/>
    </row>
    <row r="780" ht="12.75" customHeight="1">
      <c r="A780" s="24"/>
      <c r="B780" s="4"/>
      <c r="C780" s="52"/>
      <c r="D780" s="25"/>
      <c r="E780" s="25"/>
      <c r="F780" s="25"/>
      <c r="G780" s="25"/>
      <c r="H780" s="52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4"/>
      <c r="Y780" s="4"/>
      <c r="Z780" s="4"/>
    </row>
    <row r="781" ht="12.75" customHeight="1">
      <c r="A781" s="24"/>
      <c r="B781" s="4"/>
      <c r="C781" s="52"/>
      <c r="D781" s="25"/>
      <c r="E781" s="25"/>
      <c r="F781" s="25"/>
      <c r="G781" s="25"/>
      <c r="H781" s="52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4"/>
      <c r="Y781" s="4"/>
      <c r="Z781" s="4"/>
    </row>
    <row r="782" ht="12.75" customHeight="1">
      <c r="A782" s="24"/>
      <c r="B782" s="4"/>
      <c r="C782" s="52"/>
      <c r="D782" s="25"/>
      <c r="E782" s="25"/>
      <c r="F782" s="25"/>
      <c r="G782" s="25"/>
      <c r="H782" s="52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4"/>
      <c r="Y782" s="4"/>
      <c r="Z782" s="4"/>
    </row>
    <row r="783" ht="12.75" customHeight="1">
      <c r="A783" s="24"/>
      <c r="B783" s="4"/>
      <c r="C783" s="52"/>
      <c r="D783" s="25"/>
      <c r="E783" s="25"/>
      <c r="F783" s="25"/>
      <c r="G783" s="25"/>
      <c r="H783" s="52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4"/>
      <c r="Y783" s="4"/>
      <c r="Z783" s="4"/>
    </row>
    <row r="784" ht="12.75" customHeight="1">
      <c r="A784" s="24"/>
      <c r="B784" s="4"/>
      <c r="C784" s="52"/>
      <c r="D784" s="25"/>
      <c r="E784" s="25"/>
      <c r="F784" s="25"/>
      <c r="G784" s="25"/>
      <c r="H784" s="52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4"/>
      <c r="Y784" s="4"/>
      <c r="Z784" s="4"/>
    </row>
    <row r="785" ht="12.75" customHeight="1">
      <c r="A785" s="24"/>
      <c r="B785" s="4"/>
      <c r="C785" s="52"/>
      <c r="D785" s="25"/>
      <c r="E785" s="25"/>
      <c r="F785" s="25"/>
      <c r="G785" s="25"/>
      <c r="H785" s="52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4"/>
      <c r="Y785" s="4"/>
      <c r="Z785" s="4"/>
    </row>
    <row r="786" ht="12.75" customHeight="1">
      <c r="A786" s="24"/>
      <c r="B786" s="4"/>
      <c r="C786" s="52"/>
      <c r="D786" s="25"/>
      <c r="E786" s="25"/>
      <c r="F786" s="25"/>
      <c r="G786" s="25"/>
      <c r="H786" s="52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4"/>
      <c r="Y786" s="4"/>
      <c r="Z786" s="4"/>
    </row>
    <row r="787" ht="12.75" customHeight="1">
      <c r="A787" s="24"/>
      <c r="B787" s="4"/>
      <c r="C787" s="52"/>
      <c r="D787" s="25"/>
      <c r="E787" s="25"/>
      <c r="F787" s="25"/>
      <c r="G787" s="25"/>
      <c r="H787" s="52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4"/>
      <c r="Y787" s="4"/>
      <c r="Z787" s="4"/>
    </row>
    <row r="788" ht="12.75" customHeight="1">
      <c r="A788" s="24"/>
      <c r="B788" s="4"/>
      <c r="C788" s="52"/>
      <c r="D788" s="25"/>
      <c r="E788" s="25"/>
      <c r="F788" s="25"/>
      <c r="G788" s="25"/>
      <c r="H788" s="52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4"/>
      <c r="Y788" s="4"/>
      <c r="Z788" s="4"/>
    </row>
    <row r="789" ht="12.75" customHeight="1">
      <c r="A789" s="24"/>
      <c r="B789" s="4"/>
      <c r="C789" s="52"/>
      <c r="D789" s="25"/>
      <c r="E789" s="25"/>
      <c r="F789" s="25"/>
      <c r="G789" s="25"/>
      <c r="H789" s="52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4"/>
      <c r="Y789" s="4"/>
      <c r="Z789" s="4"/>
    </row>
    <row r="790" ht="12.75" customHeight="1">
      <c r="A790" s="24"/>
      <c r="B790" s="4"/>
      <c r="C790" s="52"/>
      <c r="D790" s="25"/>
      <c r="E790" s="25"/>
      <c r="F790" s="25"/>
      <c r="G790" s="25"/>
      <c r="H790" s="52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4"/>
      <c r="Y790" s="4"/>
      <c r="Z790" s="4"/>
    </row>
    <row r="791" ht="12.75" customHeight="1">
      <c r="A791" s="24"/>
      <c r="B791" s="4"/>
      <c r="C791" s="52"/>
      <c r="D791" s="25"/>
      <c r="E791" s="25"/>
      <c r="F791" s="25"/>
      <c r="G791" s="25"/>
      <c r="H791" s="52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4"/>
      <c r="Y791" s="4"/>
      <c r="Z791" s="4"/>
    </row>
    <row r="792" ht="12.75" customHeight="1">
      <c r="A792" s="24"/>
      <c r="B792" s="4"/>
      <c r="C792" s="52"/>
      <c r="D792" s="25"/>
      <c r="E792" s="25"/>
      <c r="F792" s="25"/>
      <c r="G792" s="25"/>
      <c r="H792" s="52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4"/>
      <c r="Y792" s="4"/>
      <c r="Z792" s="4"/>
    </row>
    <row r="793" ht="12.75" customHeight="1">
      <c r="A793" s="24"/>
      <c r="B793" s="4"/>
      <c r="C793" s="52"/>
      <c r="D793" s="25"/>
      <c r="E793" s="25"/>
      <c r="F793" s="25"/>
      <c r="G793" s="25"/>
      <c r="H793" s="52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4"/>
      <c r="Y793" s="4"/>
      <c r="Z793" s="4"/>
    </row>
    <row r="794" ht="12.75" customHeight="1">
      <c r="A794" s="24"/>
      <c r="B794" s="4"/>
      <c r="C794" s="52"/>
      <c r="D794" s="25"/>
      <c r="E794" s="25"/>
      <c r="F794" s="25"/>
      <c r="G794" s="25"/>
      <c r="H794" s="52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4"/>
      <c r="Y794" s="4"/>
      <c r="Z794" s="4"/>
    </row>
    <row r="795" ht="12.75" customHeight="1">
      <c r="A795" s="24"/>
      <c r="B795" s="4"/>
      <c r="C795" s="52"/>
      <c r="D795" s="25"/>
      <c r="E795" s="25"/>
      <c r="F795" s="25"/>
      <c r="G795" s="25"/>
      <c r="H795" s="52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4"/>
      <c r="Y795" s="4"/>
      <c r="Z795" s="4"/>
    </row>
    <row r="796" ht="12.75" customHeight="1">
      <c r="A796" s="24"/>
      <c r="B796" s="4"/>
      <c r="C796" s="52"/>
      <c r="D796" s="25"/>
      <c r="E796" s="25"/>
      <c r="F796" s="25"/>
      <c r="G796" s="25"/>
      <c r="H796" s="52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4"/>
      <c r="Y796" s="4"/>
      <c r="Z796" s="4"/>
    </row>
    <row r="797" ht="12.75" customHeight="1">
      <c r="A797" s="24"/>
      <c r="B797" s="4"/>
      <c r="C797" s="52"/>
      <c r="D797" s="25"/>
      <c r="E797" s="25"/>
      <c r="F797" s="25"/>
      <c r="G797" s="25"/>
      <c r="H797" s="52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4"/>
      <c r="Y797" s="4"/>
      <c r="Z797" s="4"/>
    </row>
    <row r="798" ht="12.75" customHeight="1">
      <c r="A798" s="24"/>
      <c r="B798" s="4"/>
      <c r="C798" s="52"/>
      <c r="D798" s="25"/>
      <c r="E798" s="25"/>
      <c r="F798" s="25"/>
      <c r="G798" s="25"/>
      <c r="H798" s="52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4"/>
      <c r="Y798" s="4"/>
      <c r="Z798" s="4"/>
    </row>
    <row r="799" ht="12.75" customHeight="1">
      <c r="A799" s="24"/>
      <c r="B799" s="4"/>
      <c r="C799" s="52"/>
      <c r="D799" s="25"/>
      <c r="E799" s="25"/>
      <c r="F799" s="25"/>
      <c r="G799" s="25"/>
      <c r="H799" s="52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4"/>
      <c r="Y799" s="4"/>
      <c r="Z799" s="4"/>
    </row>
    <row r="800" ht="12.75" customHeight="1">
      <c r="A800" s="24"/>
      <c r="B800" s="4"/>
      <c r="C800" s="52"/>
      <c r="D800" s="25"/>
      <c r="E800" s="25"/>
      <c r="F800" s="25"/>
      <c r="G800" s="25"/>
      <c r="H800" s="52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4"/>
      <c r="Y800" s="4"/>
      <c r="Z800" s="4"/>
    </row>
    <row r="801" ht="12.75" customHeight="1">
      <c r="A801" s="24"/>
      <c r="B801" s="4"/>
      <c r="C801" s="52"/>
      <c r="D801" s="25"/>
      <c r="E801" s="25"/>
      <c r="F801" s="25"/>
      <c r="G801" s="25"/>
      <c r="H801" s="52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4"/>
      <c r="Y801" s="4"/>
      <c r="Z801" s="4"/>
    </row>
    <row r="802" ht="12.75" customHeight="1">
      <c r="A802" s="24"/>
      <c r="B802" s="4"/>
      <c r="C802" s="52"/>
      <c r="D802" s="25"/>
      <c r="E802" s="25"/>
      <c r="F802" s="25"/>
      <c r="G802" s="25"/>
      <c r="H802" s="52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4"/>
      <c r="Y802" s="4"/>
      <c r="Z802" s="4"/>
    </row>
    <row r="803" ht="12.75" customHeight="1">
      <c r="A803" s="24"/>
      <c r="B803" s="4"/>
      <c r="C803" s="52"/>
      <c r="D803" s="25"/>
      <c r="E803" s="25"/>
      <c r="F803" s="25"/>
      <c r="G803" s="25"/>
      <c r="H803" s="52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4"/>
      <c r="Y803" s="4"/>
      <c r="Z803" s="4"/>
    </row>
    <row r="804" ht="12.75" customHeight="1">
      <c r="A804" s="24"/>
      <c r="B804" s="4"/>
      <c r="C804" s="52"/>
      <c r="D804" s="25"/>
      <c r="E804" s="25"/>
      <c r="F804" s="25"/>
      <c r="G804" s="25"/>
      <c r="H804" s="52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4"/>
      <c r="Y804" s="4"/>
      <c r="Z804" s="4"/>
    </row>
    <row r="805" ht="12.75" customHeight="1">
      <c r="A805" s="24"/>
      <c r="B805" s="4"/>
      <c r="C805" s="52"/>
      <c r="D805" s="25"/>
      <c r="E805" s="25"/>
      <c r="F805" s="25"/>
      <c r="G805" s="25"/>
      <c r="H805" s="52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4"/>
      <c r="Y805" s="4"/>
      <c r="Z805" s="4"/>
    </row>
    <row r="806" ht="12.75" customHeight="1">
      <c r="A806" s="24"/>
      <c r="B806" s="4"/>
      <c r="C806" s="52"/>
      <c r="D806" s="25"/>
      <c r="E806" s="25"/>
      <c r="F806" s="25"/>
      <c r="G806" s="25"/>
      <c r="H806" s="52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4"/>
      <c r="Y806" s="4"/>
      <c r="Z806" s="4"/>
    </row>
    <row r="807" ht="12.75" customHeight="1">
      <c r="A807" s="24"/>
      <c r="B807" s="4"/>
      <c r="C807" s="52"/>
      <c r="D807" s="25"/>
      <c r="E807" s="25"/>
      <c r="F807" s="25"/>
      <c r="G807" s="25"/>
      <c r="H807" s="52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4"/>
      <c r="Y807" s="4"/>
      <c r="Z807" s="4"/>
    </row>
    <row r="808" ht="12.75" customHeight="1">
      <c r="A808" s="24"/>
      <c r="B808" s="4"/>
      <c r="C808" s="52"/>
      <c r="D808" s="25"/>
      <c r="E808" s="25"/>
      <c r="F808" s="25"/>
      <c r="G808" s="25"/>
      <c r="H808" s="52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4"/>
      <c r="Y808" s="4"/>
      <c r="Z808" s="4"/>
    </row>
    <row r="809" ht="12.75" customHeight="1">
      <c r="A809" s="24"/>
      <c r="B809" s="4"/>
      <c r="C809" s="52"/>
      <c r="D809" s="25"/>
      <c r="E809" s="25"/>
      <c r="F809" s="25"/>
      <c r="G809" s="25"/>
      <c r="H809" s="52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4"/>
      <c r="Y809" s="4"/>
      <c r="Z809" s="4"/>
    </row>
    <row r="810" ht="12.75" customHeight="1">
      <c r="A810" s="24"/>
      <c r="B810" s="4"/>
      <c r="C810" s="52"/>
      <c r="D810" s="25"/>
      <c r="E810" s="25"/>
      <c r="F810" s="25"/>
      <c r="G810" s="25"/>
      <c r="H810" s="52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4"/>
      <c r="Y810" s="4"/>
      <c r="Z810" s="4"/>
    </row>
    <row r="811" ht="12.75" customHeight="1">
      <c r="A811" s="24"/>
      <c r="B811" s="4"/>
      <c r="C811" s="52"/>
      <c r="D811" s="25"/>
      <c r="E811" s="25"/>
      <c r="F811" s="25"/>
      <c r="G811" s="25"/>
      <c r="H811" s="52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4"/>
      <c r="Y811" s="4"/>
      <c r="Z811" s="4"/>
    </row>
    <row r="812" ht="12.75" customHeight="1">
      <c r="A812" s="24"/>
      <c r="B812" s="4"/>
      <c r="C812" s="52"/>
      <c r="D812" s="25"/>
      <c r="E812" s="25"/>
      <c r="F812" s="25"/>
      <c r="G812" s="25"/>
      <c r="H812" s="52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4"/>
      <c r="Y812" s="4"/>
      <c r="Z812" s="4"/>
    </row>
    <row r="813" ht="12.75" customHeight="1">
      <c r="A813" s="24"/>
      <c r="B813" s="4"/>
      <c r="C813" s="52"/>
      <c r="D813" s="25"/>
      <c r="E813" s="25"/>
      <c r="F813" s="25"/>
      <c r="G813" s="25"/>
      <c r="H813" s="52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4"/>
      <c r="Y813" s="4"/>
      <c r="Z813" s="4"/>
    </row>
    <row r="814" ht="12.75" customHeight="1">
      <c r="A814" s="24"/>
      <c r="B814" s="4"/>
      <c r="C814" s="52"/>
      <c r="D814" s="25"/>
      <c r="E814" s="25"/>
      <c r="F814" s="25"/>
      <c r="G814" s="25"/>
      <c r="H814" s="52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4"/>
      <c r="Y814" s="4"/>
      <c r="Z814" s="4"/>
    </row>
    <row r="815" ht="12.75" customHeight="1">
      <c r="A815" s="24"/>
      <c r="B815" s="4"/>
      <c r="C815" s="52"/>
      <c r="D815" s="25"/>
      <c r="E815" s="25"/>
      <c r="F815" s="25"/>
      <c r="G815" s="25"/>
      <c r="H815" s="52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4"/>
      <c r="Y815" s="4"/>
      <c r="Z815" s="4"/>
    </row>
    <row r="816" ht="12.75" customHeight="1">
      <c r="A816" s="24"/>
      <c r="B816" s="4"/>
      <c r="C816" s="52"/>
      <c r="D816" s="25"/>
      <c r="E816" s="25"/>
      <c r="F816" s="25"/>
      <c r="G816" s="25"/>
      <c r="H816" s="52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4"/>
      <c r="Y816" s="4"/>
      <c r="Z816" s="4"/>
    </row>
    <row r="817" ht="12.75" customHeight="1">
      <c r="A817" s="24"/>
      <c r="B817" s="4"/>
      <c r="C817" s="52"/>
      <c r="D817" s="25"/>
      <c r="E817" s="25"/>
      <c r="F817" s="25"/>
      <c r="G817" s="25"/>
      <c r="H817" s="52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4"/>
      <c r="Y817" s="4"/>
      <c r="Z817" s="4"/>
    </row>
    <row r="818" ht="12.75" customHeight="1">
      <c r="A818" s="24"/>
      <c r="B818" s="4"/>
      <c r="C818" s="52"/>
      <c r="D818" s="25"/>
      <c r="E818" s="25"/>
      <c r="F818" s="25"/>
      <c r="G818" s="25"/>
      <c r="H818" s="52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4"/>
      <c r="Y818" s="4"/>
      <c r="Z818" s="4"/>
    </row>
    <row r="819" ht="12.75" customHeight="1">
      <c r="A819" s="24"/>
      <c r="B819" s="4"/>
      <c r="C819" s="52"/>
      <c r="D819" s="25"/>
      <c r="E819" s="25"/>
      <c r="F819" s="25"/>
      <c r="G819" s="25"/>
      <c r="H819" s="52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4"/>
      <c r="Y819" s="4"/>
      <c r="Z819" s="4"/>
    </row>
    <row r="820" ht="12.75" customHeight="1">
      <c r="A820" s="24"/>
      <c r="B820" s="4"/>
      <c r="C820" s="52"/>
      <c r="D820" s="25"/>
      <c r="E820" s="25"/>
      <c r="F820" s="25"/>
      <c r="G820" s="25"/>
      <c r="H820" s="52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4"/>
      <c r="Y820" s="4"/>
      <c r="Z820" s="4"/>
    </row>
    <row r="821" ht="12.75" customHeight="1">
      <c r="A821" s="24"/>
      <c r="B821" s="4"/>
      <c r="C821" s="52"/>
      <c r="D821" s="25"/>
      <c r="E821" s="25"/>
      <c r="F821" s="25"/>
      <c r="G821" s="25"/>
      <c r="H821" s="52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4"/>
      <c r="Y821" s="4"/>
      <c r="Z821" s="4"/>
    </row>
    <row r="822" ht="12.75" customHeight="1">
      <c r="A822" s="24"/>
      <c r="B822" s="4"/>
      <c r="C822" s="52"/>
      <c r="D822" s="25"/>
      <c r="E822" s="25"/>
      <c r="F822" s="25"/>
      <c r="G822" s="25"/>
      <c r="H822" s="52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4"/>
      <c r="Y822" s="4"/>
      <c r="Z822" s="4"/>
    </row>
    <row r="823" ht="12.75" customHeight="1">
      <c r="A823" s="24"/>
      <c r="B823" s="4"/>
      <c r="C823" s="52"/>
      <c r="D823" s="25"/>
      <c r="E823" s="25"/>
      <c r="F823" s="25"/>
      <c r="G823" s="25"/>
      <c r="H823" s="52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4"/>
      <c r="Y823" s="4"/>
      <c r="Z823" s="4"/>
    </row>
    <row r="824" ht="12.75" customHeight="1">
      <c r="A824" s="24"/>
      <c r="B824" s="4"/>
      <c r="C824" s="52"/>
      <c r="D824" s="25"/>
      <c r="E824" s="25"/>
      <c r="F824" s="25"/>
      <c r="G824" s="25"/>
      <c r="H824" s="52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4"/>
      <c r="Y824" s="4"/>
      <c r="Z824" s="4"/>
    </row>
    <row r="825" ht="12.75" customHeight="1">
      <c r="A825" s="24"/>
      <c r="B825" s="4"/>
      <c r="C825" s="52"/>
      <c r="D825" s="25"/>
      <c r="E825" s="25"/>
      <c r="F825" s="25"/>
      <c r="G825" s="25"/>
      <c r="H825" s="52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4"/>
      <c r="Y825" s="4"/>
      <c r="Z825" s="4"/>
    </row>
    <row r="826" ht="12.75" customHeight="1">
      <c r="A826" s="24"/>
      <c r="B826" s="4"/>
      <c r="C826" s="52"/>
      <c r="D826" s="25"/>
      <c r="E826" s="25"/>
      <c r="F826" s="25"/>
      <c r="G826" s="25"/>
      <c r="H826" s="52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4"/>
      <c r="Y826" s="4"/>
      <c r="Z826" s="4"/>
    </row>
    <row r="827" ht="12.75" customHeight="1">
      <c r="A827" s="24"/>
      <c r="B827" s="4"/>
      <c r="C827" s="52"/>
      <c r="D827" s="25"/>
      <c r="E827" s="25"/>
      <c r="F827" s="25"/>
      <c r="G827" s="25"/>
      <c r="H827" s="52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4"/>
      <c r="Y827" s="4"/>
      <c r="Z827" s="4"/>
    </row>
    <row r="828" ht="12.75" customHeight="1">
      <c r="A828" s="24"/>
      <c r="B828" s="4"/>
      <c r="C828" s="52"/>
      <c r="D828" s="25"/>
      <c r="E828" s="25"/>
      <c r="F828" s="25"/>
      <c r="G828" s="25"/>
      <c r="H828" s="52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4"/>
      <c r="Y828" s="4"/>
      <c r="Z828" s="4"/>
    </row>
    <row r="829" ht="12.75" customHeight="1">
      <c r="A829" s="24"/>
      <c r="B829" s="4"/>
      <c r="C829" s="52"/>
      <c r="D829" s="25"/>
      <c r="E829" s="25"/>
      <c r="F829" s="25"/>
      <c r="G829" s="25"/>
      <c r="H829" s="52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4"/>
      <c r="Y829" s="4"/>
      <c r="Z829" s="4"/>
    </row>
    <row r="830" ht="12.75" customHeight="1">
      <c r="A830" s="24"/>
      <c r="B830" s="4"/>
      <c r="C830" s="52"/>
      <c r="D830" s="25"/>
      <c r="E830" s="25"/>
      <c r="F830" s="25"/>
      <c r="G830" s="25"/>
      <c r="H830" s="52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4"/>
      <c r="Y830" s="4"/>
      <c r="Z830" s="4"/>
    </row>
    <row r="831" ht="12.75" customHeight="1">
      <c r="A831" s="24"/>
      <c r="B831" s="4"/>
      <c r="C831" s="52"/>
      <c r="D831" s="25"/>
      <c r="E831" s="25"/>
      <c r="F831" s="25"/>
      <c r="G831" s="25"/>
      <c r="H831" s="52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4"/>
      <c r="Y831" s="4"/>
      <c r="Z831" s="4"/>
    </row>
    <row r="832" ht="12.75" customHeight="1">
      <c r="A832" s="24"/>
      <c r="B832" s="4"/>
      <c r="C832" s="52"/>
      <c r="D832" s="25"/>
      <c r="E832" s="25"/>
      <c r="F832" s="25"/>
      <c r="G832" s="25"/>
      <c r="H832" s="52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4"/>
      <c r="Y832" s="4"/>
      <c r="Z832" s="4"/>
    </row>
    <row r="833" ht="12.75" customHeight="1">
      <c r="A833" s="24"/>
      <c r="B833" s="4"/>
      <c r="C833" s="52"/>
      <c r="D833" s="25"/>
      <c r="E833" s="25"/>
      <c r="F833" s="25"/>
      <c r="G833" s="25"/>
      <c r="H833" s="52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4"/>
      <c r="Y833" s="4"/>
      <c r="Z833" s="4"/>
    </row>
    <row r="834" ht="12.75" customHeight="1">
      <c r="A834" s="24"/>
      <c r="B834" s="4"/>
      <c r="C834" s="52"/>
      <c r="D834" s="25"/>
      <c r="E834" s="25"/>
      <c r="F834" s="25"/>
      <c r="G834" s="25"/>
      <c r="H834" s="52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4"/>
      <c r="Y834" s="4"/>
      <c r="Z834" s="4"/>
    </row>
    <row r="835" ht="12.75" customHeight="1">
      <c r="A835" s="24"/>
      <c r="B835" s="4"/>
      <c r="C835" s="52"/>
      <c r="D835" s="25"/>
      <c r="E835" s="25"/>
      <c r="F835" s="25"/>
      <c r="G835" s="25"/>
      <c r="H835" s="52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4"/>
      <c r="Y835" s="4"/>
      <c r="Z835" s="4"/>
    </row>
    <row r="836" ht="12.75" customHeight="1">
      <c r="A836" s="24"/>
      <c r="B836" s="4"/>
      <c r="C836" s="52"/>
      <c r="D836" s="25"/>
      <c r="E836" s="25"/>
      <c r="F836" s="25"/>
      <c r="G836" s="25"/>
      <c r="H836" s="52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4"/>
      <c r="Y836" s="4"/>
      <c r="Z836" s="4"/>
    </row>
    <row r="837" ht="12.75" customHeight="1">
      <c r="A837" s="24"/>
      <c r="B837" s="4"/>
      <c r="C837" s="52"/>
      <c r="D837" s="25"/>
      <c r="E837" s="25"/>
      <c r="F837" s="25"/>
      <c r="G837" s="25"/>
      <c r="H837" s="52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4"/>
      <c r="Y837" s="4"/>
      <c r="Z837" s="4"/>
    </row>
    <row r="838" ht="12.75" customHeight="1">
      <c r="A838" s="24"/>
      <c r="B838" s="4"/>
      <c r="C838" s="52"/>
      <c r="D838" s="25"/>
      <c r="E838" s="25"/>
      <c r="F838" s="25"/>
      <c r="G838" s="25"/>
      <c r="H838" s="52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4"/>
      <c r="Y838" s="4"/>
      <c r="Z838" s="4"/>
    </row>
    <row r="839" ht="12.75" customHeight="1">
      <c r="A839" s="24"/>
      <c r="B839" s="4"/>
      <c r="C839" s="52"/>
      <c r="D839" s="25"/>
      <c r="E839" s="25"/>
      <c r="F839" s="25"/>
      <c r="G839" s="25"/>
      <c r="H839" s="52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4"/>
      <c r="Y839" s="4"/>
      <c r="Z839" s="4"/>
    </row>
    <row r="840" ht="12.75" customHeight="1">
      <c r="A840" s="24"/>
      <c r="B840" s="4"/>
      <c r="C840" s="52"/>
      <c r="D840" s="25"/>
      <c r="E840" s="25"/>
      <c r="F840" s="25"/>
      <c r="G840" s="25"/>
      <c r="H840" s="52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4"/>
      <c r="Y840" s="4"/>
      <c r="Z840" s="4"/>
    </row>
    <row r="841" ht="12.75" customHeight="1">
      <c r="A841" s="24"/>
      <c r="B841" s="4"/>
      <c r="C841" s="52"/>
      <c r="D841" s="25"/>
      <c r="E841" s="25"/>
      <c r="F841" s="25"/>
      <c r="G841" s="25"/>
      <c r="H841" s="52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4"/>
      <c r="Y841" s="4"/>
      <c r="Z841" s="4"/>
    </row>
    <row r="842" ht="12.75" customHeight="1">
      <c r="A842" s="24"/>
      <c r="B842" s="4"/>
      <c r="C842" s="52"/>
      <c r="D842" s="25"/>
      <c r="E842" s="25"/>
      <c r="F842" s="25"/>
      <c r="G842" s="25"/>
      <c r="H842" s="52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4"/>
      <c r="Y842" s="4"/>
      <c r="Z842" s="4"/>
    </row>
    <row r="843" ht="12.75" customHeight="1">
      <c r="A843" s="24"/>
      <c r="B843" s="4"/>
      <c r="C843" s="52"/>
      <c r="D843" s="25"/>
      <c r="E843" s="25"/>
      <c r="F843" s="25"/>
      <c r="G843" s="25"/>
      <c r="H843" s="52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4"/>
      <c r="Y843" s="4"/>
      <c r="Z843" s="4"/>
    </row>
    <row r="844" ht="12.75" customHeight="1">
      <c r="A844" s="24"/>
      <c r="B844" s="4"/>
      <c r="C844" s="52"/>
      <c r="D844" s="25"/>
      <c r="E844" s="25"/>
      <c r="F844" s="25"/>
      <c r="G844" s="25"/>
      <c r="H844" s="52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4"/>
      <c r="Y844" s="4"/>
      <c r="Z844" s="4"/>
    </row>
    <row r="845" ht="12.75" customHeight="1">
      <c r="A845" s="24"/>
      <c r="B845" s="4"/>
      <c r="C845" s="52"/>
      <c r="D845" s="25"/>
      <c r="E845" s="25"/>
      <c r="F845" s="25"/>
      <c r="G845" s="25"/>
      <c r="H845" s="52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4"/>
      <c r="Y845" s="4"/>
      <c r="Z845" s="4"/>
    </row>
    <row r="846" ht="12.75" customHeight="1">
      <c r="A846" s="24"/>
      <c r="B846" s="4"/>
      <c r="C846" s="52"/>
      <c r="D846" s="25"/>
      <c r="E846" s="25"/>
      <c r="F846" s="25"/>
      <c r="G846" s="25"/>
      <c r="H846" s="52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4"/>
      <c r="Y846" s="4"/>
      <c r="Z846" s="4"/>
    </row>
    <row r="847" ht="12.75" customHeight="1">
      <c r="A847" s="24"/>
      <c r="B847" s="4"/>
      <c r="C847" s="52"/>
      <c r="D847" s="25"/>
      <c r="E847" s="25"/>
      <c r="F847" s="25"/>
      <c r="G847" s="25"/>
      <c r="H847" s="52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4"/>
      <c r="Y847" s="4"/>
      <c r="Z847" s="4"/>
    </row>
    <row r="848" ht="12.75" customHeight="1">
      <c r="A848" s="24"/>
      <c r="B848" s="4"/>
      <c r="C848" s="52"/>
      <c r="D848" s="25"/>
      <c r="E848" s="25"/>
      <c r="F848" s="25"/>
      <c r="G848" s="25"/>
      <c r="H848" s="52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4"/>
      <c r="Y848" s="4"/>
      <c r="Z848" s="4"/>
    </row>
    <row r="849" ht="12.75" customHeight="1">
      <c r="A849" s="24"/>
      <c r="B849" s="4"/>
      <c r="C849" s="52"/>
      <c r="D849" s="25"/>
      <c r="E849" s="25"/>
      <c r="F849" s="25"/>
      <c r="G849" s="25"/>
      <c r="H849" s="52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4"/>
      <c r="Y849" s="4"/>
      <c r="Z849" s="4"/>
    </row>
    <row r="850" ht="12.75" customHeight="1">
      <c r="A850" s="24"/>
      <c r="B850" s="4"/>
      <c r="C850" s="52"/>
      <c r="D850" s="25"/>
      <c r="E850" s="25"/>
      <c r="F850" s="25"/>
      <c r="G850" s="25"/>
      <c r="H850" s="52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4"/>
      <c r="Y850" s="4"/>
      <c r="Z850" s="4"/>
    </row>
    <row r="851" ht="12.75" customHeight="1">
      <c r="A851" s="24"/>
      <c r="B851" s="4"/>
      <c r="C851" s="52"/>
      <c r="D851" s="25"/>
      <c r="E851" s="25"/>
      <c r="F851" s="25"/>
      <c r="G851" s="25"/>
      <c r="H851" s="52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4"/>
      <c r="Y851" s="4"/>
      <c r="Z851" s="4"/>
    </row>
    <row r="852" ht="12.75" customHeight="1">
      <c r="A852" s="24"/>
      <c r="B852" s="4"/>
      <c r="C852" s="52"/>
      <c r="D852" s="25"/>
      <c r="E852" s="25"/>
      <c r="F852" s="25"/>
      <c r="G852" s="25"/>
      <c r="H852" s="52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4"/>
      <c r="Y852" s="4"/>
      <c r="Z852" s="4"/>
    </row>
    <row r="853" ht="12.75" customHeight="1">
      <c r="A853" s="24"/>
      <c r="B853" s="4"/>
      <c r="C853" s="52"/>
      <c r="D853" s="25"/>
      <c r="E853" s="25"/>
      <c r="F853" s="25"/>
      <c r="G853" s="25"/>
      <c r="H853" s="52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4"/>
      <c r="Y853" s="4"/>
      <c r="Z853" s="4"/>
    </row>
    <row r="854" ht="12.75" customHeight="1">
      <c r="A854" s="24"/>
      <c r="B854" s="4"/>
      <c r="C854" s="52"/>
      <c r="D854" s="25"/>
      <c r="E854" s="25"/>
      <c r="F854" s="25"/>
      <c r="G854" s="25"/>
      <c r="H854" s="52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4"/>
      <c r="Y854" s="4"/>
      <c r="Z854" s="4"/>
    </row>
    <row r="855" ht="12.75" customHeight="1">
      <c r="A855" s="24"/>
      <c r="B855" s="4"/>
      <c r="C855" s="52"/>
      <c r="D855" s="25"/>
      <c r="E855" s="25"/>
      <c r="F855" s="25"/>
      <c r="G855" s="25"/>
      <c r="H855" s="52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4"/>
      <c r="Y855" s="4"/>
      <c r="Z855" s="4"/>
    </row>
    <row r="856" ht="12.75" customHeight="1">
      <c r="A856" s="24"/>
      <c r="B856" s="4"/>
      <c r="C856" s="52"/>
      <c r="D856" s="25"/>
      <c r="E856" s="25"/>
      <c r="F856" s="25"/>
      <c r="G856" s="25"/>
      <c r="H856" s="52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4"/>
      <c r="Y856" s="4"/>
      <c r="Z856" s="4"/>
    </row>
    <row r="857" ht="12.75" customHeight="1">
      <c r="A857" s="24"/>
      <c r="B857" s="4"/>
      <c r="C857" s="52"/>
      <c r="D857" s="25"/>
      <c r="E857" s="25"/>
      <c r="F857" s="25"/>
      <c r="G857" s="25"/>
      <c r="H857" s="52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4"/>
      <c r="Y857" s="4"/>
      <c r="Z857" s="4"/>
    </row>
    <row r="858" ht="12.75" customHeight="1">
      <c r="A858" s="24"/>
      <c r="B858" s="4"/>
      <c r="C858" s="52"/>
      <c r="D858" s="25"/>
      <c r="E858" s="25"/>
      <c r="F858" s="25"/>
      <c r="G858" s="25"/>
      <c r="H858" s="52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4"/>
      <c r="Y858" s="4"/>
      <c r="Z858" s="4"/>
    </row>
    <row r="859" ht="12.75" customHeight="1">
      <c r="A859" s="24"/>
      <c r="B859" s="4"/>
      <c r="C859" s="52"/>
      <c r="D859" s="25"/>
      <c r="E859" s="25"/>
      <c r="F859" s="25"/>
      <c r="G859" s="25"/>
      <c r="H859" s="52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4"/>
      <c r="Y859" s="4"/>
      <c r="Z859" s="4"/>
    </row>
    <row r="860" ht="12.75" customHeight="1">
      <c r="A860" s="24"/>
      <c r="B860" s="4"/>
      <c r="C860" s="52"/>
      <c r="D860" s="25"/>
      <c r="E860" s="25"/>
      <c r="F860" s="25"/>
      <c r="G860" s="25"/>
      <c r="H860" s="52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4"/>
      <c r="Y860" s="4"/>
      <c r="Z860" s="4"/>
    </row>
    <row r="861" ht="12.75" customHeight="1">
      <c r="A861" s="24"/>
      <c r="B861" s="4"/>
      <c r="C861" s="52"/>
      <c r="D861" s="25"/>
      <c r="E861" s="25"/>
      <c r="F861" s="25"/>
      <c r="G861" s="25"/>
      <c r="H861" s="52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4"/>
      <c r="Y861" s="4"/>
      <c r="Z861" s="4"/>
    </row>
    <row r="862" ht="12.75" customHeight="1">
      <c r="A862" s="24"/>
      <c r="B862" s="4"/>
      <c r="C862" s="52"/>
      <c r="D862" s="25"/>
      <c r="E862" s="25"/>
      <c r="F862" s="25"/>
      <c r="G862" s="25"/>
      <c r="H862" s="52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4"/>
      <c r="Y862" s="4"/>
      <c r="Z862" s="4"/>
    </row>
    <row r="863" ht="12.75" customHeight="1">
      <c r="A863" s="24"/>
      <c r="B863" s="4"/>
      <c r="C863" s="52"/>
      <c r="D863" s="25"/>
      <c r="E863" s="25"/>
      <c r="F863" s="25"/>
      <c r="G863" s="25"/>
      <c r="H863" s="52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4"/>
      <c r="Y863" s="4"/>
      <c r="Z863" s="4"/>
    </row>
    <row r="864" ht="12.75" customHeight="1">
      <c r="A864" s="24"/>
      <c r="B864" s="4"/>
      <c r="C864" s="52"/>
      <c r="D864" s="25"/>
      <c r="E864" s="25"/>
      <c r="F864" s="25"/>
      <c r="G864" s="25"/>
      <c r="H864" s="52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4"/>
      <c r="Y864" s="4"/>
      <c r="Z864" s="4"/>
    </row>
    <row r="865" ht="12.75" customHeight="1">
      <c r="A865" s="24"/>
      <c r="B865" s="4"/>
      <c r="C865" s="52"/>
      <c r="D865" s="25"/>
      <c r="E865" s="25"/>
      <c r="F865" s="25"/>
      <c r="G865" s="25"/>
      <c r="H865" s="52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4"/>
      <c r="Y865" s="4"/>
      <c r="Z865" s="4"/>
    </row>
    <row r="866" ht="12.75" customHeight="1">
      <c r="A866" s="24"/>
      <c r="B866" s="4"/>
      <c r="C866" s="52"/>
      <c r="D866" s="25"/>
      <c r="E866" s="25"/>
      <c r="F866" s="25"/>
      <c r="G866" s="25"/>
      <c r="H866" s="52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4"/>
      <c r="Y866" s="4"/>
      <c r="Z866" s="4"/>
    </row>
    <row r="867" ht="12.75" customHeight="1">
      <c r="A867" s="24"/>
      <c r="B867" s="4"/>
      <c r="C867" s="52"/>
      <c r="D867" s="25"/>
      <c r="E867" s="25"/>
      <c r="F867" s="25"/>
      <c r="G867" s="25"/>
      <c r="H867" s="52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4"/>
      <c r="Y867" s="4"/>
      <c r="Z867" s="4"/>
    </row>
    <row r="868" ht="12.75" customHeight="1">
      <c r="A868" s="24"/>
      <c r="B868" s="4"/>
      <c r="C868" s="52"/>
      <c r="D868" s="25"/>
      <c r="E868" s="25"/>
      <c r="F868" s="25"/>
      <c r="G868" s="25"/>
      <c r="H868" s="52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4"/>
      <c r="Y868" s="4"/>
      <c r="Z868" s="4"/>
    </row>
    <row r="869" ht="12.75" customHeight="1">
      <c r="A869" s="24"/>
      <c r="B869" s="4"/>
      <c r="C869" s="52"/>
      <c r="D869" s="25"/>
      <c r="E869" s="25"/>
      <c r="F869" s="25"/>
      <c r="G869" s="25"/>
      <c r="H869" s="52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4"/>
      <c r="Y869" s="4"/>
      <c r="Z869" s="4"/>
    </row>
    <row r="870" ht="12.75" customHeight="1">
      <c r="A870" s="24"/>
      <c r="B870" s="4"/>
      <c r="C870" s="52"/>
      <c r="D870" s="25"/>
      <c r="E870" s="25"/>
      <c r="F870" s="25"/>
      <c r="G870" s="25"/>
      <c r="H870" s="52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4"/>
      <c r="Y870" s="4"/>
      <c r="Z870" s="4"/>
    </row>
    <row r="871" ht="12.75" customHeight="1">
      <c r="A871" s="24"/>
      <c r="B871" s="4"/>
      <c r="C871" s="52"/>
      <c r="D871" s="25"/>
      <c r="E871" s="25"/>
      <c r="F871" s="25"/>
      <c r="G871" s="25"/>
      <c r="H871" s="52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4"/>
      <c r="Y871" s="4"/>
      <c r="Z871" s="4"/>
    </row>
    <row r="872" ht="12.75" customHeight="1">
      <c r="A872" s="24"/>
      <c r="B872" s="4"/>
      <c r="C872" s="52"/>
      <c r="D872" s="25"/>
      <c r="E872" s="25"/>
      <c r="F872" s="25"/>
      <c r="G872" s="25"/>
      <c r="H872" s="52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4"/>
      <c r="Y872" s="4"/>
      <c r="Z872" s="4"/>
    </row>
    <row r="873" ht="12.75" customHeight="1">
      <c r="A873" s="24"/>
      <c r="B873" s="4"/>
      <c r="C873" s="52"/>
      <c r="D873" s="25"/>
      <c r="E873" s="25"/>
      <c r="F873" s="25"/>
      <c r="G873" s="25"/>
      <c r="H873" s="52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4"/>
      <c r="Y873" s="4"/>
      <c r="Z873" s="4"/>
    </row>
    <row r="874" ht="12.75" customHeight="1">
      <c r="A874" s="24"/>
      <c r="B874" s="4"/>
      <c r="C874" s="52"/>
      <c r="D874" s="25"/>
      <c r="E874" s="25"/>
      <c r="F874" s="25"/>
      <c r="G874" s="25"/>
      <c r="H874" s="52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4"/>
      <c r="Y874" s="4"/>
      <c r="Z874" s="4"/>
    </row>
    <row r="875" ht="12.75" customHeight="1">
      <c r="A875" s="24"/>
      <c r="B875" s="4"/>
      <c r="C875" s="52"/>
      <c r="D875" s="25"/>
      <c r="E875" s="25"/>
      <c r="F875" s="25"/>
      <c r="G875" s="25"/>
      <c r="H875" s="52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4"/>
      <c r="Y875" s="4"/>
      <c r="Z875" s="4"/>
    </row>
    <row r="876" ht="12.75" customHeight="1">
      <c r="A876" s="24"/>
      <c r="B876" s="4"/>
      <c r="C876" s="52"/>
      <c r="D876" s="25"/>
      <c r="E876" s="25"/>
      <c r="F876" s="25"/>
      <c r="G876" s="25"/>
      <c r="H876" s="52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4"/>
      <c r="Y876" s="4"/>
      <c r="Z876" s="4"/>
    </row>
    <row r="877" ht="12.75" customHeight="1">
      <c r="A877" s="24"/>
      <c r="B877" s="4"/>
      <c r="C877" s="52"/>
      <c r="D877" s="25"/>
      <c r="E877" s="25"/>
      <c r="F877" s="25"/>
      <c r="G877" s="25"/>
      <c r="H877" s="52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4"/>
      <c r="Y877" s="4"/>
      <c r="Z877" s="4"/>
    </row>
    <row r="878" ht="12.75" customHeight="1">
      <c r="A878" s="24"/>
      <c r="B878" s="4"/>
      <c r="C878" s="52"/>
      <c r="D878" s="25"/>
      <c r="E878" s="25"/>
      <c r="F878" s="25"/>
      <c r="G878" s="25"/>
      <c r="H878" s="52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4"/>
      <c r="Y878" s="4"/>
      <c r="Z878" s="4"/>
    </row>
    <row r="879" ht="12.75" customHeight="1">
      <c r="A879" s="24"/>
      <c r="B879" s="4"/>
      <c r="C879" s="52"/>
      <c r="D879" s="25"/>
      <c r="E879" s="25"/>
      <c r="F879" s="25"/>
      <c r="G879" s="25"/>
      <c r="H879" s="52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4"/>
      <c r="Y879" s="4"/>
      <c r="Z879" s="4"/>
    </row>
    <row r="880" ht="12.75" customHeight="1">
      <c r="A880" s="24"/>
      <c r="B880" s="4"/>
      <c r="C880" s="52"/>
      <c r="D880" s="25"/>
      <c r="E880" s="25"/>
      <c r="F880" s="25"/>
      <c r="G880" s="25"/>
      <c r="H880" s="52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4"/>
      <c r="Y880" s="4"/>
      <c r="Z880" s="4"/>
    </row>
    <row r="881" ht="12.75" customHeight="1">
      <c r="A881" s="24"/>
      <c r="B881" s="4"/>
      <c r="C881" s="52"/>
      <c r="D881" s="25"/>
      <c r="E881" s="25"/>
      <c r="F881" s="25"/>
      <c r="G881" s="25"/>
      <c r="H881" s="52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4"/>
      <c r="Y881" s="4"/>
      <c r="Z881" s="4"/>
    </row>
    <row r="882" ht="12.75" customHeight="1">
      <c r="A882" s="24"/>
      <c r="B882" s="4"/>
      <c r="C882" s="52"/>
      <c r="D882" s="25"/>
      <c r="E882" s="25"/>
      <c r="F882" s="25"/>
      <c r="G882" s="25"/>
      <c r="H882" s="52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4"/>
      <c r="Y882" s="4"/>
      <c r="Z882" s="4"/>
    </row>
    <row r="883" ht="12.75" customHeight="1">
      <c r="A883" s="24"/>
      <c r="B883" s="4"/>
      <c r="C883" s="52"/>
      <c r="D883" s="25"/>
      <c r="E883" s="25"/>
      <c r="F883" s="25"/>
      <c r="G883" s="25"/>
      <c r="H883" s="52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4"/>
      <c r="Y883" s="4"/>
      <c r="Z883" s="4"/>
    </row>
    <row r="884" ht="12.75" customHeight="1">
      <c r="A884" s="24"/>
      <c r="B884" s="4"/>
      <c r="C884" s="52"/>
      <c r="D884" s="25"/>
      <c r="E884" s="25"/>
      <c r="F884" s="25"/>
      <c r="G884" s="25"/>
      <c r="H884" s="52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4"/>
      <c r="Y884" s="4"/>
      <c r="Z884" s="4"/>
    </row>
    <row r="885" ht="12.75" customHeight="1">
      <c r="A885" s="24"/>
      <c r="B885" s="4"/>
      <c r="C885" s="52"/>
      <c r="D885" s="25"/>
      <c r="E885" s="25"/>
      <c r="F885" s="25"/>
      <c r="G885" s="25"/>
      <c r="H885" s="52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4"/>
      <c r="Y885" s="4"/>
      <c r="Z885" s="4"/>
    </row>
    <row r="886" ht="12.75" customHeight="1">
      <c r="A886" s="24"/>
      <c r="B886" s="4"/>
      <c r="C886" s="52"/>
      <c r="D886" s="25"/>
      <c r="E886" s="25"/>
      <c r="F886" s="25"/>
      <c r="G886" s="25"/>
      <c r="H886" s="52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4"/>
      <c r="Y886" s="4"/>
      <c r="Z886" s="4"/>
    </row>
    <row r="887" ht="12.75" customHeight="1">
      <c r="A887" s="24"/>
      <c r="B887" s="4"/>
      <c r="C887" s="52"/>
      <c r="D887" s="25"/>
      <c r="E887" s="25"/>
      <c r="F887" s="25"/>
      <c r="G887" s="25"/>
      <c r="H887" s="52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4"/>
      <c r="Y887" s="4"/>
      <c r="Z887" s="4"/>
    </row>
    <row r="888" ht="12.75" customHeight="1">
      <c r="A888" s="24"/>
      <c r="B888" s="4"/>
      <c r="C888" s="52"/>
      <c r="D888" s="25"/>
      <c r="E888" s="25"/>
      <c r="F888" s="25"/>
      <c r="G888" s="25"/>
      <c r="H888" s="52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4"/>
      <c r="Y888" s="4"/>
      <c r="Z888" s="4"/>
    </row>
    <row r="889" ht="12.75" customHeight="1">
      <c r="A889" s="24"/>
      <c r="B889" s="4"/>
      <c r="C889" s="52"/>
      <c r="D889" s="25"/>
      <c r="E889" s="25"/>
      <c r="F889" s="25"/>
      <c r="G889" s="25"/>
      <c r="H889" s="52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4"/>
      <c r="Y889" s="4"/>
      <c r="Z889" s="4"/>
    </row>
    <row r="890" ht="12.75" customHeight="1">
      <c r="A890" s="24"/>
      <c r="B890" s="4"/>
      <c r="C890" s="52"/>
      <c r="D890" s="25"/>
      <c r="E890" s="25"/>
      <c r="F890" s="25"/>
      <c r="G890" s="25"/>
      <c r="H890" s="52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4"/>
      <c r="Y890" s="4"/>
      <c r="Z890" s="4"/>
    </row>
    <row r="891" ht="12.75" customHeight="1">
      <c r="A891" s="24"/>
      <c r="B891" s="4"/>
      <c r="C891" s="52"/>
      <c r="D891" s="25"/>
      <c r="E891" s="25"/>
      <c r="F891" s="25"/>
      <c r="G891" s="25"/>
      <c r="H891" s="52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4"/>
      <c r="Y891" s="4"/>
      <c r="Z891" s="4"/>
    </row>
    <row r="892" ht="12.75" customHeight="1">
      <c r="A892" s="24"/>
      <c r="B892" s="4"/>
      <c r="C892" s="52"/>
      <c r="D892" s="25"/>
      <c r="E892" s="25"/>
      <c r="F892" s="25"/>
      <c r="G892" s="25"/>
      <c r="H892" s="52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4"/>
      <c r="Y892" s="4"/>
      <c r="Z892" s="4"/>
    </row>
    <row r="893" ht="12.75" customHeight="1">
      <c r="A893" s="24"/>
      <c r="B893" s="4"/>
      <c r="C893" s="52"/>
      <c r="D893" s="25"/>
      <c r="E893" s="25"/>
      <c r="F893" s="25"/>
      <c r="G893" s="25"/>
      <c r="H893" s="52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4"/>
      <c r="Y893" s="4"/>
      <c r="Z893" s="4"/>
    </row>
    <row r="894" ht="12.75" customHeight="1">
      <c r="A894" s="24"/>
      <c r="B894" s="4"/>
      <c r="C894" s="52"/>
      <c r="D894" s="25"/>
      <c r="E894" s="25"/>
      <c r="F894" s="25"/>
      <c r="G894" s="25"/>
      <c r="H894" s="52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4"/>
      <c r="Y894" s="4"/>
      <c r="Z894" s="4"/>
    </row>
    <row r="895" ht="12.75" customHeight="1">
      <c r="A895" s="24"/>
      <c r="B895" s="4"/>
      <c r="C895" s="52"/>
      <c r="D895" s="25"/>
      <c r="E895" s="25"/>
      <c r="F895" s="25"/>
      <c r="G895" s="25"/>
      <c r="H895" s="52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4"/>
      <c r="Y895" s="4"/>
      <c r="Z895" s="4"/>
    </row>
    <row r="896" ht="12.75" customHeight="1">
      <c r="A896" s="24"/>
      <c r="B896" s="4"/>
      <c r="C896" s="52"/>
      <c r="D896" s="25"/>
      <c r="E896" s="25"/>
      <c r="F896" s="25"/>
      <c r="G896" s="25"/>
      <c r="H896" s="52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4"/>
      <c r="Y896" s="4"/>
      <c r="Z896" s="4"/>
    </row>
    <row r="897" ht="12.75" customHeight="1">
      <c r="A897" s="24"/>
      <c r="B897" s="4"/>
      <c r="C897" s="52"/>
      <c r="D897" s="25"/>
      <c r="E897" s="25"/>
      <c r="F897" s="25"/>
      <c r="G897" s="25"/>
      <c r="H897" s="52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4"/>
      <c r="Y897" s="4"/>
      <c r="Z897" s="4"/>
    </row>
    <row r="898" ht="12.75" customHeight="1">
      <c r="A898" s="24"/>
      <c r="B898" s="4"/>
      <c r="C898" s="52"/>
      <c r="D898" s="25"/>
      <c r="E898" s="25"/>
      <c r="F898" s="25"/>
      <c r="G898" s="25"/>
      <c r="H898" s="52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4"/>
      <c r="Y898" s="4"/>
      <c r="Z898" s="4"/>
    </row>
    <row r="899" ht="12.75" customHeight="1">
      <c r="A899" s="24"/>
      <c r="B899" s="4"/>
      <c r="C899" s="52"/>
      <c r="D899" s="25"/>
      <c r="E899" s="25"/>
      <c r="F899" s="25"/>
      <c r="G899" s="25"/>
      <c r="H899" s="52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4"/>
      <c r="Y899" s="4"/>
      <c r="Z899" s="4"/>
    </row>
    <row r="900" ht="12.75" customHeight="1">
      <c r="A900" s="24"/>
      <c r="B900" s="4"/>
      <c r="C900" s="52"/>
      <c r="D900" s="25"/>
      <c r="E900" s="25"/>
      <c r="F900" s="25"/>
      <c r="G900" s="25"/>
      <c r="H900" s="52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4"/>
      <c r="Y900" s="4"/>
      <c r="Z900" s="4"/>
    </row>
    <row r="901" ht="12.75" customHeight="1">
      <c r="A901" s="24"/>
      <c r="B901" s="4"/>
      <c r="C901" s="52"/>
      <c r="D901" s="25"/>
      <c r="E901" s="25"/>
      <c r="F901" s="25"/>
      <c r="G901" s="25"/>
      <c r="H901" s="52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4"/>
      <c r="Y901" s="4"/>
      <c r="Z901" s="4"/>
    </row>
    <row r="902" ht="12.75" customHeight="1">
      <c r="A902" s="24"/>
      <c r="B902" s="4"/>
      <c r="C902" s="52"/>
      <c r="D902" s="25"/>
      <c r="E902" s="25"/>
      <c r="F902" s="25"/>
      <c r="G902" s="25"/>
      <c r="H902" s="52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4"/>
      <c r="Y902" s="4"/>
      <c r="Z902" s="4"/>
    </row>
    <row r="903" ht="12.75" customHeight="1">
      <c r="A903" s="24"/>
      <c r="B903" s="4"/>
      <c r="C903" s="52"/>
      <c r="D903" s="25"/>
      <c r="E903" s="25"/>
      <c r="F903" s="25"/>
      <c r="G903" s="25"/>
      <c r="H903" s="52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4"/>
      <c r="Y903" s="4"/>
      <c r="Z903" s="4"/>
    </row>
    <row r="904" ht="12.75" customHeight="1">
      <c r="A904" s="24"/>
      <c r="B904" s="4"/>
      <c r="C904" s="52"/>
      <c r="D904" s="25"/>
      <c r="E904" s="25"/>
      <c r="F904" s="25"/>
      <c r="G904" s="25"/>
      <c r="H904" s="52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4"/>
      <c r="Y904" s="4"/>
      <c r="Z904" s="4"/>
    </row>
    <row r="905" ht="12.75" customHeight="1">
      <c r="A905" s="24"/>
      <c r="B905" s="4"/>
      <c r="C905" s="52"/>
      <c r="D905" s="25"/>
      <c r="E905" s="25"/>
      <c r="F905" s="25"/>
      <c r="G905" s="25"/>
      <c r="H905" s="52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4"/>
      <c r="Y905" s="4"/>
      <c r="Z905" s="4"/>
    </row>
    <row r="906" ht="12.75" customHeight="1">
      <c r="A906" s="24"/>
      <c r="B906" s="4"/>
      <c r="C906" s="52"/>
      <c r="D906" s="25"/>
      <c r="E906" s="25"/>
      <c r="F906" s="25"/>
      <c r="G906" s="25"/>
      <c r="H906" s="52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4"/>
      <c r="Y906" s="4"/>
      <c r="Z906" s="4"/>
    </row>
    <row r="907" ht="12.75" customHeight="1">
      <c r="A907" s="24"/>
      <c r="B907" s="4"/>
      <c r="C907" s="52"/>
      <c r="D907" s="25"/>
      <c r="E907" s="25"/>
      <c r="F907" s="25"/>
      <c r="G907" s="25"/>
      <c r="H907" s="52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4"/>
      <c r="Y907" s="4"/>
      <c r="Z907" s="4"/>
    </row>
    <row r="908" ht="12.75" customHeight="1">
      <c r="A908" s="24"/>
      <c r="B908" s="4"/>
      <c r="C908" s="52"/>
      <c r="D908" s="25"/>
      <c r="E908" s="25"/>
      <c r="F908" s="25"/>
      <c r="G908" s="25"/>
      <c r="H908" s="52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4"/>
      <c r="Y908" s="4"/>
      <c r="Z908" s="4"/>
    </row>
    <row r="909" ht="12.75" customHeight="1">
      <c r="A909" s="24"/>
      <c r="B909" s="4"/>
      <c r="C909" s="52"/>
      <c r="D909" s="25"/>
      <c r="E909" s="25"/>
      <c r="F909" s="25"/>
      <c r="G909" s="25"/>
      <c r="H909" s="52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4"/>
      <c r="Y909" s="4"/>
      <c r="Z909" s="4"/>
    </row>
    <row r="910" ht="12.75" customHeight="1">
      <c r="A910" s="24"/>
      <c r="B910" s="4"/>
      <c r="C910" s="52"/>
      <c r="D910" s="25"/>
      <c r="E910" s="25"/>
      <c r="F910" s="25"/>
      <c r="G910" s="25"/>
      <c r="H910" s="52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4"/>
      <c r="Y910" s="4"/>
      <c r="Z910" s="4"/>
    </row>
    <row r="911" ht="12.75" customHeight="1">
      <c r="A911" s="24"/>
      <c r="B911" s="4"/>
      <c r="C911" s="52"/>
      <c r="D911" s="25"/>
      <c r="E911" s="25"/>
      <c r="F911" s="25"/>
      <c r="G911" s="25"/>
      <c r="H911" s="52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4"/>
      <c r="Y911" s="4"/>
      <c r="Z911" s="4"/>
    </row>
    <row r="912" ht="12.75" customHeight="1">
      <c r="A912" s="24"/>
      <c r="B912" s="4"/>
      <c r="C912" s="52"/>
      <c r="D912" s="25"/>
      <c r="E912" s="25"/>
      <c r="F912" s="25"/>
      <c r="G912" s="25"/>
      <c r="H912" s="52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4"/>
      <c r="Y912" s="4"/>
      <c r="Z912" s="4"/>
    </row>
    <row r="913" ht="12.75" customHeight="1">
      <c r="A913" s="24"/>
      <c r="B913" s="4"/>
      <c r="C913" s="52"/>
      <c r="D913" s="25"/>
      <c r="E913" s="25"/>
      <c r="F913" s="25"/>
      <c r="G913" s="25"/>
      <c r="H913" s="52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4"/>
      <c r="Y913" s="4"/>
      <c r="Z913" s="4"/>
    </row>
    <row r="914" ht="12.75" customHeight="1">
      <c r="A914" s="24"/>
      <c r="B914" s="4"/>
      <c r="C914" s="52"/>
      <c r="D914" s="25"/>
      <c r="E914" s="25"/>
      <c r="F914" s="25"/>
      <c r="G914" s="25"/>
      <c r="H914" s="52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4"/>
      <c r="Y914" s="4"/>
      <c r="Z914" s="4"/>
    </row>
    <row r="915" ht="12.75" customHeight="1">
      <c r="A915" s="24"/>
      <c r="B915" s="4"/>
      <c r="C915" s="52"/>
      <c r="D915" s="25"/>
      <c r="E915" s="25"/>
      <c r="F915" s="25"/>
      <c r="G915" s="25"/>
      <c r="H915" s="52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4"/>
      <c r="Y915" s="4"/>
      <c r="Z915" s="4"/>
    </row>
    <row r="916" ht="12.75" customHeight="1">
      <c r="A916" s="24"/>
      <c r="B916" s="4"/>
      <c r="C916" s="52"/>
      <c r="D916" s="25"/>
      <c r="E916" s="25"/>
      <c r="F916" s="25"/>
      <c r="G916" s="25"/>
      <c r="H916" s="52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4"/>
      <c r="Y916" s="4"/>
      <c r="Z916" s="4"/>
    </row>
    <row r="917" ht="12.75" customHeight="1">
      <c r="A917" s="24"/>
      <c r="B917" s="4"/>
      <c r="C917" s="52"/>
      <c r="D917" s="25"/>
      <c r="E917" s="25"/>
      <c r="F917" s="25"/>
      <c r="G917" s="25"/>
      <c r="H917" s="52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4"/>
      <c r="Y917" s="4"/>
      <c r="Z917" s="4"/>
    </row>
    <row r="918" ht="12.75" customHeight="1">
      <c r="A918" s="24"/>
      <c r="B918" s="4"/>
      <c r="C918" s="52"/>
      <c r="D918" s="25"/>
      <c r="E918" s="25"/>
      <c r="F918" s="25"/>
      <c r="G918" s="25"/>
      <c r="H918" s="52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4"/>
      <c r="Y918" s="4"/>
      <c r="Z918" s="4"/>
    </row>
    <row r="919" ht="12.75" customHeight="1">
      <c r="A919" s="24"/>
      <c r="B919" s="4"/>
      <c r="C919" s="52"/>
      <c r="D919" s="25"/>
      <c r="E919" s="25"/>
      <c r="F919" s="25"/>
      <c r="G919" s="25"/>
      <c r="H919" s="52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4"/>
      <c r="Y919" s="4"/>
      <c r="Z919" s="4"/>
    </row>
    <row r="920" ht="12.75" customHeight="1">
      <c r="A920" s="24"/>
      <c r="B920" s="4"/>
      <c r="C920" s="52"/>
      <c r="D920" s="25"/>
      <c r="E920" s="25"/>
      <c r="F920" s="25"/>
      <c r="G920" s="25"/>
      <c r="H920" s="52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4"/>
      <c r="Y920" s="4"/>
      <c r="Z920" s="4"/>
    </row>
    <row r="921" ht="12.75" customHeight="1">
      <c r="A921" s="24"/>
      <c r="B921" s="4"/>
      <c r="C921" s="52"/>
      <c r="D921" s="25"/>
      <c r="E921" s="25"/>
      <c r="F921" s="25"/>
      <c r="G921" s="25"/>
      <c r="H921" s="52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4"/>
      <c r="Y921" s="4"/>
      <c r="Z921" s="4"/>
    </row>
    <row r="922" ht="12.75" customHeight="1">
      <c r="A922" s="24"/>
      <c r="B922" s="4"/>
      <c r="C922" s="52"/>
      <c r="D922" s="25"/>
      <c r="E922" s="25"/>
      <c r="F922" s="25"/>
      <c r="G922" s="25"/>
      <c r="H922" s="52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4"/>
      <c r="Y922" s="4"/>
      <c r="Z922" s="4"/>
    </row>
    <row r="923" ht="12.75" customHeight="1">
      <c r="A923" s="24"/>
      <c r="B923" s="4"/>
      <c r="C923" s="52"/>
      <c r="D923" s="25"/>
      <c r="E923" s="25"/>
      <c r="F923" s="25"/>
      <c r="G923" s="25"/>
      <c r="H923" s="52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4"/>
      <c r="Y923" s="4"/>
      <c r="Z923" s="4"/>
    </row>
    <row r="924" ht="12.75" customHeight="1">
      <c r="A924" s="24"/>
      <c r="B924" s="4"/>
      <c r="C924" s="52"/>
      <c r="D924" s="25"/>
      <c r="E924" s="25"/>
      <c r="F924" s="25"/>
      <c r="G924" s="25"/>
      <c r="H924" s="52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4"/>
      <c r="Y924" s="4"/>
      <c r="Z924" s="4"/>
    </row>
    <row r="925" ht="12.75" customHeight="1">
      <c r="A925" s="24"/>
      <c r="B925" s="4"/>
      <c r="C925" s="52"/>
      <c r="D925" s="25"/>
      <c r="E925" s="25"/>
      <c r="F925" s="25"/>
      <c r="G925" s="25"/>
      <c r="H925" s="52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4"/>
      <c r="Y925" s="4"/>
      <c r="Z925" s="4"/>
    </row>
    <row r="926" ht="12.75" customHeight="1">
      <c r="A926" s="24"/>
      <c r="B926" s="4"/>
      <c r="C926" s="52"/>
      <c r="D926" s="25"/>
      <c r="E926" s="25"/>
      <c r="F926" s="25"/>
      <c r="G926" s="25"/>
      <c r="H926" s="52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4"/>
      <c r="Y926" s="4"/>
      <c r="Z926" s="4"/>
    </row>
    <row r="927" ht="12.75" customHeight="1">
      <c r="A927" s="24"/>
      <c r="B927" s="4"/>
      <c r="C927" s="52"/>
      <c r="D927" s="25"/>
      <c r="E927" s="25"/>
      <c r="F927" s="25"/>
      <c r="G927" s="25"/>
      <c r="H927" s="52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4"/>
      <c r="Y927" s="4"/>
      <c r="Z927" s="4"/>
    </row>
    <row r="928" ht="12.75" customHeight="1">
      <c r="A928" s="24"/>
      <c r="B928" s="4"/>
      <c r="C928" s="52"/>
      <c r="D928" s="25"/>
      <c r="E928" s="25"/>
      <c r="F928" s="25"/>
      <c r="G928" s="25"/>
      <c r="H928" s="52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4"/>
      <c r="Y928" s="4"/>
      <c r="Z928" s="4"/>
    </row>
    <row r="929" ht="12.75" customHeight="1">
      <c r="A929" s="24"/>
      <c r="B929" s="4"/>
      <c r="C929" s="52"/>
      <c r="D929" s="25"/>
      <c r="E929" s="25"/>
      <c r="F929" s="25"/>
      <c r="G929" s="25"/>
      <c r="H929" s="52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4"/>
      <c r="Y929" s="4"/>
      <c r="Z929" s="4"/>
    </row>
    <row r="930" ht="12.75" customHeight="1">
      <c r="A930" s="24"/>
      <c r="B930" s="4"/>
      <c r="C930" s="52"/>
      <c r="D930" s="25"/>
      <c r="E930" s="25"/>
      <c r="F930" s="25"/>
      <c r="G930" s="25"/>
      <c r="H930" s="52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4"/>
      <c r="Y930" s="4"/>
      <c r="Z930" s="4"/>
    </row>
    <row r="931" ht="12.75" customHeight="1">
      <c r="A931" s="24"/>
      <c r="B931" s="4"/>
      <c r="C931" s="52"/>
      <c r="D931" s="25"/>
      <c r="E931" s="25"/>
      <c r="F931" s="25"/>
      <c r="G931" s="25"/>
      <c r="H931" s="52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4"/>
      <c r="Y931" s="4"/>
      <c r="Z931" s="4"/>
    </row>
    <row r="932" ht="12.75" customHeight="1">
      <c r="A932" s="24"/>
      <c r="B932" s="4"/>
      <c r="C932" s="52"/>
      <c r="D932" s="25"/>
      <c r="E932" s="25"/>
      <c r="F932" s="25"/>
      <c r="G932" s="25"/>
      <c r="H932" s="52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4"/>
      <c r="Y932" s="4"/>
      <c r="Z932" s="4"/>
    </row>
    <row r="933" ht="12.75" customHeight="1">
      <c r="A933" s="24"/>
      <c r="B933" s="4"/>
      <c r="C933" s="52"/>
      <c r="D933" s="25"/>
      <c r="E933" s="25"/>
      <c r="F933" s="25"/>
      <c r="G933" s="25"/>
      <c r="H933" s="52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4"/>
      <c r="Y933" s="4"/>
      <c r="Z933" s="4"/>
    </row>
    <row r="934" ht="12.75" customHeight="1">
      <c r="A934" s="24"/>
      <c r="B934" s="4"/>
      <c r="C934" s="52"/>
      <c r="D934" s="25"/>
      <c r="E934" s="25"/>
      <c r="F934" s="25"/>
      <c r="G934" s="25"/>
      <c r="H934" s="52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4"/>
      <c r="Y934" s="4"/>
      <c r="Z934" s="4"/>
    </row>
    <row r="935" ht="12.75" customHeight="1">
      <c r="A935" s="24"/>
      <c r="B935" s="4"/>
      <c r="C935" s="52"/>
      <c r="D935" s="25"/>
      <c r="E935" s="25"/>
      <c r="F935" s="25"/>
      <c r="G935" s="25"/>
      <c r="H935" s="52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4"/>
      <c r="Y935" s="4"/>
      <c r="Z935" s="4"/>
    </row>
    <row r="936" ht="12.75" customHeight="1">
      <c r="A936" s="24"/>
      <c r="B936" s="4"/>
      <c r="C936" s="52"/>
      <c r="D936" s="25"/>
      <c r="E936" s="25"/>
      <c r="F936" s="25"/>
      <c r="G936" s="25"/>
      <c r="H936" s="52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4"/>
      <c r="Y936" s="4"/>
      <c r="Z936" s="4"/>
    </row>
    <row r="937" ht="12.75" customHeight="1">
      <c r="A937" s="24"/>
      <c r="B937" s="4"/>
      <c r="C937" s="52"/>
      <c r="D937" s="25"/>
      <c r="E937" s="25"/>
      <c r="F937" s="25"/>
      <c r="G937" s="25"/>
      <c r="H937" s="52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4"/>
      <c r="Y937" s="4"/>
      <c r="Z937" s="4"/>
    </row>
    <row r="938" ht="12.75" customHeight="1">
      <c r="A938" s="24"/>
      <c r="B938" s="4"/>
      <c r="C938" s="52"/>
      <c r="D938" s="25"/>
      <c r="E938" s="25"/>
      <c r="F938" s="25"/>
      <c r="G938" s="25"/>
      <c r="H938" s="52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4"/>
      <c r="Y938" s="4"/>
      <c r="Z938" s="4"/>
    </row>
    <row r="939" ht="12.75" customHeight="1">
      <c r="A939" s="24"/>
      <c r="B939" s="4"/>
      <c r="C939" s="52"/>
      <c r="D939" s="25"/>
      <c r="E939" s="25"/>
      <c r="F939" s="25"/>
      <c r="G939" s="25"/>
      <c r="H939" s="52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4"/>
      <c r="Y939" s="4"/>
      <c r="Z939" s="4"/>
    </row>
    <row r="940" ht="12.75" customHeight="1">
      <c r="A940" s="24"/>
      <c r="B940" s="4"/>
      <c r="C940" s="52"/>
      <c r="D940" s="25"/>
      <c r="E940" s="25"/>
      <c r="F940" s="25"/>
      <c r="G940" s="25"/>
      <c r="H940" s="52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4"/>
      <c r="Y940" s="4"/>
      <c r="Z940" s="4"/>
    </row>
    <row r="941" ht="12.75" customHeight="1">
      <c r="A941" s="24"/>
      <c r="B941" s="4"/>
      <c r="C941" s="52"/>
      <c r="D941" s="25"/>
      <c r="E941" s="25"/>
      <c r="F941" s="25"/>
      <c r="G941" s="25"/>
      <c r="H941" s="52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4"/>
      <c r="Y941" s="4"/>
      <c r="Z941" s="4"/>
    </row>
    <row r="942" ht="12.75" customHeight="1">
      <c r="A942" s="24"/>
      <c r="B942" s="4"/>
      <c r="C942" s="52"/>
      <c r="D942" s="25"/>
      <c r="E942" s="25"/>
      <c r="F942" s="25"/>
      <c r="G942" s="25"/>
      <c r="H942" s="52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4"/>
      <c r="Y942" s="4"/>
      <c r="Z942" s="4"/>
    </row>
    <row r="943" ht="12.75" customHeight="1">
      <c r="A943" s="24"/>
      <c r="B943" s="4"/>
      <c r="C943" s="52"/>
      <c r="D943" s="25"/>
      <c r="E943" s="25"/>
      <c r="F943" s="25"/>
      <c r="G943" s="25"/>
      <c r="H943" s="52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4"/>
      <c r="Y943" s="4"/>
      <c r="Z943" s="4"/>
    </row>
    <row r="944" ht="12.75" customHeight="1">
      <c r="A944" s="24"/>
      <c r="B944" s="4"/>
      <c r="C944" s="52"/>
      <c r="D944" s="25"/>
      <c r="E944" s="25"/>
      <c r="F944" s="25"/>
      <c r="G944" s="25"/>
      <c r="H944" s="52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4"/>
      <c r="Y944" s="4"/>
      <c r="Z944" s="4"/>
    </row>
    <row r="945" ht="12.75" customHeight="1">
      <c r="A945" s="24"/>
      <c r="B945" s="4"/>
      <c r="C945" s="52"/>
      <c r="D945" s="25"/>
      <c r="E945" s="25"/>
      <c r="F945" s="25"/>
      <c r="G945" s="25"/>
      <c r="H945" s="52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4"/>
      <c r="Y945" s="4"/>
      <c r="Z945" s="4"/>
    </row>
    <row r="946" ht="12.75" customHeight="1">
      <c r="A946" s="24"/>
      <c r="B946" s="4"/>
      <c r="C946" s="52"/>
      <c r="D946" s="25"/>
      <c r="E946" s="25"/>
      <c r="F946" s="25"/>
      <c r="G946" s="25"/>
      <c r="H946" s="52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4"/>
      <c r="Y946" s="4"/>
      <c r="Z946" s="4"/>
    </row>
    <row r="947" ht="12.75" customHeight="1">
      <c r="A947" s="24"/>
      <c r="B947" s="4"/>
      <c r="C947" s="52"/>
      <c r="D947" s="25"/>
      <c r="E947" s="25"/>
      <c r="F947" s="25"/>
      <c r="G947" s="25"/>
      <c r="H947" s="52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4"/>
      <c r="Y947" s="4"/>
      <c r="Z947" s="4"/>
    </row>
    <row r="948" ht="12.75" customHeight="1">
      <c r="A948" s="24"/>
      <c r="B948" s="4"/>
      <c r="C948" s="52"/>
      <c r="D948" s="25"/>
      <c r="E948" s="25"/>
      <c r="F948" s="25"/>
      <c r="G948" s="25"/>
      <c r="H948" s="52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4"/>
      <c r="Y948" s="4"/>
      <c r="Z948" s="4"/>
    </row>
    <row r="949" ht="12.75" customHeight="1">
      <c r="A949" s="24"/>
      <c r="B949" s="4"/>
      <c r="C949" s="52"/>
      <c r="D949" s="25"/>
      <c r="E949" s="25"/>
      <c r="F949" s="25"/>
      <c r="G949" s="25"/>
      <c r="H949" s="52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4"/>
      <c r="Y949" s="4"/>
      <c r="Z949" s="4"/>
    </row>
    <row r="950" ht="12.75" customHeight="1">
      <c r="A950" s="24"/>
      <c r="B950" s="4"/>
      <c r="C950" s="52"/>
      <c r="D950" s="25"/>
      <c r="E950" s="25"/>
      <c r="F950" s="25"/>
      <c r="G950" s="25"/>
      <c r="H950" s="52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4"/>
      <c r="Y950" s="4"/>
      <c r="Z950" s="4"/>
    </row>
    <row r="951" ht="12.75" customHeight="1">
      <c r="A951" s="24"/>
      <c r="B951" s="4"/>
      <c r="C951" s="52"/>
      <c r="D951" s="25"/>
      <c r="E951" s="25"/>
      <c r="F951" s="25"/>
      <c r="G951" s="25"/>
      <c r="H951" s="52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4"/>
      <c r="Y951" s="4"/>
      <c r="Z951" s="4"/>
    </row>
    <row r="952" ht="12.75" customHeight="1">
      <c r="A952" s="24"/>
      <c r="B952" s="4"/>
      <c r="C952" s="52"/>
      <c r="D952" s="25"/>
      <c r="E952" s="25"/>
      <c r="F952" s="25"/>
      <c r="G952" s="25"/>
      <c r="H952" s="52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4"/>
      <c r="Y952" s="4"/>
      <c r="Z952" s="4"/>
    </row>
    <row r="953" ht="12.75" customHeight="1">
      <c r="A953" s="24"/>
      <c r="B953" s="4"/>
      <c r="C953" s="52"/>
      <c r="D953" s="25"/>
      <c r="E953" s="25"/>
      <c r="F953" s="25"/>
      <c r="G953" s="25"/>
      <c r="H953" s="52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4"/>
      <c r="Y953" s="4"/>
      <c r="Z953" s="4"/>
    </row>
    <row r="954" ht="12.75" customHeight="1">
      <c r="A954" s="24"/>
      <c r="B954" s="4"/>
      <c r="C954" s="52"/>
      <c r="D954" s="25"/>
      <c r="E954" s="25"/>
      <c r="F954" s="25"/>
      <c r="G954" s="25"/>
      <c r="H954" s="52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4"/>
      <c r="Y954" s="4"/>
      <c r="Z954" s="4"/>
    </row>
    <row r="955" ht="12.75" customHeight="1">
      <c r="A955" s="24"/>
      <c r="B955" s="4"/>
      <c r="C955" s="52"/>
      <c r="D955" s="25"/>
      <c r="E955" s="25"/>
      <c r="F955" s="25"/>
      <c r="G955" s="25"/>
      <c r="H955" s="52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4"/>
      <c r="Y955" s="4"/>
      <c r="Z955" s="4"/>
    </row>
    <row r="956" ht="12.75" customHeight="1">
      <c r="A956" s="24"/>
      <c r="B956" s="4"/>
      <c r="C956" s="52"/>
      <c r="D956" s="25"/>
      <c r="E956" s="25"/>
      <c r="F956" s="25"/>
      <c r="G956" s="25"/>
      <c r="H956" s="52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4"/>
      <c r="Y956" s="4"/>
      <c r="Z956" s="4"/>
    </row>
    <row r="957" ht="12.75" customHeight="1">
      <c r="A957" s="24"/>
      <c r="B957" s="4"/>
      <c r="C957" s="52"/>
      <c r="D957" s="25"/>
      <c r="E957" s="25"/>
      <c r="F957" s="25"/>
      <c r="G957" s="25"/>
      <c r="H957" s="52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4"/>
      <c r="Y957" s="4"/>
      <c r="Z957" s="4"/>
    </row>
    <row r="958" ht="12.75" customHeight="1">
      <c r="A958" s="24"/>
      <c r="B958" s="4"/>
      <c r="C958" s="52"/>
      <c r="D958" s="25"/>
      <c r="E958" s="25"/>
      <c r="F958" s="25"/>
      <c r="G958" s="25"/>
      <c r="H958" s="52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4"/>
      <c r="Y958" s="4"/>
      <c r="Z958" s="4"/>
    </row>
    <row r="959" ht="12.75" customHeight="1">
      <c r="A959" s="24"/>
      <c r="B959" s="4"/>
      <c r="C959" s="52"/>
      <c r="D959" s="25"/>
      <c r="E959" s="25"/>
      <c r="F959" s="25"/>
      <c r="G959" s="25"/>
      <c r="H959" s="52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4"/>
      <c r="Y959" s="4"/>
      <c r="Z959" s="4"/>
    </row>
    <row r="960" ht="12.75" customHeight="1">
      <c r="A960" s="24"/>
      <c r="B960" s="4"/>
      <c r="C960" s="52"/>
      <c r="D960" s="25"/>
      <c r="E960" s="25"/>
      <c r="F960" s="25"/>
      <c r="G960" s="25"/>
      <c r="H960" s="52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4"/>
      <c r="Y960" s="4"/>
      <c r="Z960" s="4"/>
    </row>
    <row r="961" ht="12.75" customHeight="1">
      <c r="A961" s="24"/>
      <c r="B961" s="4"/>
      <c r="C961" s="52"/>
      <c r="D961" s="25"/>
      <c r="E961" s="25"/>
      <c r="F961" s="25"/>
      <c r="G961" s="25"/>
      <c r="H961" s="52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4"/>
      <c r="Y961" s="4"/>
      <c r="Z961" s="4"/>
    </row>
    <row r="962" ht="12.75" customHeight="1">
      <c r="A962" s="24"/>
      <c r="B962" s="4"/>
      <c r="C962" s="52"/>
      <c r="D962" s="25"/>
      <c r="E962" s="25"/>
      <c r="F962" s="25"/>
      <c r="G962" s="25"/>
      <c r="H962" s="52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4"/>
      <c r="Y962" s="4"/>
      <c r="Z962" s="4"/>
    </row>
    <row r="963" ht="12.75" customHeight="1">
      <c r="A963" s="24"/>
      <c r="B963" s="4"/>
      <c r="C963" s="52"/>
      <c r="D963" s="25"/>
      <c r="E963" s="25"/>
      <c r="F963" s="25"/>
      <c r="G963" s="25"/>
      <c r="H963" s="52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4"/>
      <c r="Y963" s="4"/>
      <c r="Z963" s="4"/>
    </row>
    <row r="964" ht="12.75" customHeight="1">
      <c r="A964" s="24"/>
      <c r="B964" s="4"/>
      <c r="C964" s="52"/>
      <c r="D964" s="25"/>
      <c r="E964" s="25"/>
      <c r="F964" s="25"/>
      <c r="G964" s="25"/>
      <c r="H964" s="52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4"/>
      <c r="Y964" s="4"/>
      <c r="Z964" s="4"/>
    </row>
    <row r="965" ht="12.75" customHeight="1">
      <c r="A965" s="24"/>
      <c r="B965" s="4"/>
      <c r="C965" s="52"/>
      <c r="D965" s="25"/>
      <c r="E965" s="25"/>
      <c r="F965" s="25"/>
      <c r="G965" s="25"/>
      <c r="H965" s="52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4"/>
      <c r="Y965" s="4"/>
      <c r="Z965" s="4"/>
    </row>
    <row r="966" ht="12.75" customHeight="1">
      <c r="A966" s="24"/>
      <c r="B966" s="4"/>
      <c r="C966" s="52"/>
      <c r="D966" s="25"/>
      <c r="E966" s="25"/>
      <c r="F966" s="25"/>
      <c r="G966" s="25"/>
      <c r="H966" s="52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4"/>
      <c r="Y966" s="4"/>
      <c r="Z966" s="4"/>
    </row>
    <row r="967" ht="12.75" customHeight="1">
      <c r="A967" s="24"/>
      <c r="B967" s="4"/>
      <c r="C967" s="52"/>
      <c r="D967" s="25"/>
      <c r="E967" s="25"/>
      <c r="F967" s="25"/>
      <c r="G967" s="25"/>
      <c r="H967" s="52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4"/>
      <c r="Y967" s="4"/>
      <c r="Z967" s="4"/>
    </row>
    <row r="968" ht="12.75" customHeight="1">
      <c r="A968" s="24"/>
      <c r="B968" s="4"/>
      <c r="C968" s="52"/>
      <c r="D968" s="25"/>
      <c r="E968" s="25"/>
      <c r="F968" s="25"/>
      <c r="G968" s="25"/>
      <c r="H968" s="52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4"/>
      <c r="Y968" s="4"/>
      <c r="Z968" s="4"/>
    </row>
    <row r="969" ht="12.75" customHeight="1">
      <c r="A969" s="24"/>
      <c r="B969" s="4"/>
      <c r="C969" s="52"/>
      <c r="D969" s="25"/>
      <c r="E969" s="25"/>
      <c r="F969" s="25"/>
      <c r="G969" s="25"/>
      <c r="H969" s="52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4"/>
      <c r="Y969" s="4"/>
      <c r="Z969" s="4"/>
    </row>
    <row r="970" ht="12.75" customHeight="1">
      <c r="A970" s="24"/>
      <c r="B970" s="4"/>
      <c r="C970" s="52"/>
      <c r="D970" s="25"/>
      <c r="E970" s="25"/>
      <c r="F970" s="25"/>
      <c r="G970" s="25"/>
      <c r="H970" s="52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4"/>
      <c r="Y970" s="4"/>
      <c r="Z970" s="4"/>
    </row>
    <row r="971" ht="12.75" customHeight="1">
      <c r="A971" s="24"/>
      <c r="B971" s="4"/>
      <c r="C971" s="52"/>
      <c r="D971" s="25"/>
      <c r="E971" s="25"/>
      <c r="F971" s="25"/>
      <c r="G971" s="25"/>
      <c r="H971" s="52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4"/>
      <c r="Y971" s="4"/>
      <c r="Z971" s="4"/>
    </row>
    <row r="972" ht="12.75" customHeight="1">
      <c r="A972" s="24"/>
      <c r="B972" s="4"/>
      <c r="C972" s="52"/>
      <c r="D972" s="25"/>
      <c r="E972" s="25"/>
      <c r="F972" s="25"/>
      <c r="G972" s="25"/>
      <c r="H972" s="52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4"/>
      <c r="Y972" s="4"/>
      <c r="Z972" s="4"/>
    </row>
    <row r="973" ht="12.75" customHeight="1">
      <c r="A973" s="24"/>
      <c r="B973" s="4"/>
      <c r="C973" s="52"/>
      <c r="D973" s="25"/>
      <c r="E973" s="25"/>
      <c r="F973" s="25"/>
      <c r="G973" s="25"/>
      <c r="H973" s="52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4"/>
      <c r="Y973" s="4"/>
      <c r="Z973" s="4"/>
    </row>
    <row r="974" ht="12.75" customHeight="1">
      <c r="A974" s="24"/>
      <c r="B974" s="4"/>
      <c r="C974" s="52"/>
      <c r="D974" s="25"/>
      <c r="E974" s="25"/>
      <c r="F974" s="25"/>
      <c r="G974" s="25"/>
      <c r="H974" s="52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4"/>
      <c r="Y974" s="4"/>
      <c r="Z974" s="4"/>
    </row>
    <row r="975" ht="12.75" customHeight="1">
      <c r="A975" s="24"/>
      <c r="B975" s="4"/>
      <c r="C975" s="52"/>
      <c r="D975" s="25"/>
      <c r="E975" s="25"/>
      <c r="F975" s="25"/>
      <c r="G975" s="25"/>
      <c r="H975" s="52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4"/>
      <c r="Y975" s="4"/>
      <c r="Z975" s="4"/>
    </row>
    <row r="976" ht="12.75" customHeight="1">
      <c r="A976" s="24"/>
      <c r="B976" s="4"/>
      <c r="C976" s="52"/>
      <c r="D976" s="25"/>
      <c r="E976" s="25"/>
      <c r="F976" s="25"/>
      <c r="G976" s="25"/>
      <c r="H976" s="52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4"/>
      <c r="Y976" s="4"/>
      <c r="Z976" s="4"/>
    </row>
    <row r="977" ht="12.75" customHeight="1">
      <c r="A977" s="24"/>
      <c r="B977" s="4"/>
      <c r="C977" s="52"/>
      <c r="D977" s="25"/>
      <c r="E977" s="25"/>
      <c r="F977" s="25"/>
      <c r="G977" s="25"/>
      <c r="H977" s="52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4"/>
      <c r="Y977" s="4"/>
      <c r="Z977" s="4"/>
    </row>
    <row r="978" ht="12.75" customHeight="1">
      <c r="A978" s="24"/>
      <c r="B978" s="4"/>
      <c r="C978" s="52"/>
      <c r="D978" s="25"/>
      <c r="E978" s="25"/>
      <c r="F978" s="25"/>
      <c r="G978" s="25"/>
      <c r="H978" s="52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4"/>
      <c r="Y978" s="4"/>
      <c r="Z978" s="4"/>
    </row>
    <row r="979" ht="12.75" customHeight="1">
      <c r="A979" s="24"/>
      <c r="B979" s="4"/>
      <c r="C979" s="52"/>
      <c r="D979" s="25"/>
      <c r="E979" s="25"/>
      <c r="F979" s="25"/>
      <c r="G979" s="25"/>
      <c r="H979" s="52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4"/>
      <c r="Y979" s="4"/>
      <c r="Z979" s="4"/>
    </row>
    <row r="980" ht="12.75" customHeight="1">
      <c r="A980" s="24"/>
      <c r="B980" s="4"/>
      <c r="C980" s="52"/>
      <c r="D980" s="25"/>
      <c r="E980" s="25"/>
      <c r="F980" s="25"/>
      <c r="G980" s="25"/>
      <c r="H980" s="52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4"/>
      <c r="Y980" s="4"/>
      <c r="Z980" s="4"/>
    </row>
    <row r="981" ht="12.75" customHeight="1">
      <c r="A981" s="24"/>
      <c r="B981" s="4"/>
      <c r="C981" s="52"/>
      <c r="D981" s="25"/>
      <c r="E981" s="25"/>
      <c r="F981" s="25"/>
      <c r="G981" s="25"/>
      <c r="H981" s="52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4"/>
      <c r="Y981" s="4"/>
      <c r="Z981" s="4"/>
    </row>
    <row r="982" ht="12.75" customHeight="1">
      <c r="A982" s="24"/>
      <c r="B982" s="4"/>
      <c r="C982" s="52"/>
      <c r="D982" s="25"/>
      <c r="E982" s="25"/>
      <c r="F982" s="25"/>
      <c r="G982" s="25"/>
      <c r="H982" s="52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4"/>
      <c r="Y982" s="4"/>
      <c r="Z982" s="4"/>
    </row>
    <row r="983" ht="12.75" customHeight="1">
      <c r="A983" s="24"/>
      <c r="B983" s="4"/>
      <c r="C983" s="52"/>
      <c r="D983" s="25"/>
      <c r="E983" s="25"/>
      <c r="F983" s="25"/>
      <c r="G983" s="25"/>
      <c r="H983" s="52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4"/>
      <c r="Y983" s="4"/>
      <c r="Z983" s="4"/>
    </row>
    <row r="984" ht="12.75" customHeight="1">
      <c r="A984" s="24"/>
      <c r="B984" s="4"/>
      <c r="C984" s="52"/>
      <c r="D984" s="25"/>
      <c r="E984" s="25"/>
      <c r="F984" s="25"/>
      <c r="G984" s="25"/>
      <c r="H984" s="52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4"/>
      <c r="Y984" s="4"/>
      <c r="Z984" s="4"/>
    </row>
    <row r="985" ht="12.75" customHeight="1">
      <c r="A985" s="24"/>
      <c r="B985" s="4"/>
      <c r="C985" s="52"/>
      <c r="D985" s="25"/>
      <c r="E985" s="25"/>
      <c r="F985" s="25"/>
      <c r="G985" s="25"/>
      <c r="H985" s="52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4"/>
      <c r="Y985" s="4"/>
      <c r="Z985" s="4"/>
    </row>
    <row r="986" ht="12.75" customHeight="1">
      <c r="A986" s="24"/>
      <c r="B986" s="4"/>
      <c r="C986" s="52"/>
      <c r="D986" s="25"/>
      <c r="E986" s="25"/>
      <c r="F986" s="25"/>
      <c r="G986" s="25"/>
      <c r="H986" s="52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4"/>
      <c r="Y986" s="4"/>
      <c r="Z986" s="4"/>
    </row>
    <row r="987" ht="12.75" customHeight="1">
      <c r="A987" s="24"/>
      <c r="B987" s="4"/>
      <c r="C987" s="52"/>
      <c r="D987" s="25"/>
      <c r="E987" s="25"/>
      <c r="F987" s="25"/>
      <c r="G987" s="25"/>
      <c r="H987" s="52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4"/>
      <c r="Y987" s="4"/>
      <c r="Z987" s="4"/>
    </row>
    <row r="988" ht="12.75" customHeight="1">
      <c r="A988" s="24"/>
      <c r="B988" s="4"/>
      <c r="C988" s="52"/>
      <c r="D988" s="25"/>
      <c r="E988" s="25"/>
      <c r="F988" s="25"/>
      <c r="G988" s="25"/>
      <c r="H988" s="52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4"/>
      <c r="Y988" s="4"/>
      <c r="Z988" s="4"/>
    </row>
    <row r="989" ht="12.75" customHeight="1">
      <c r="A989" s="24"/>
      <c r="B989" s="4"/>
      <c r="C989" s="52"/>
      <c r="D989" s="25"/>
      <c r="E989" s="25"/>
      <c r="F989" s="25"/>
      <c r="G989" s="25"/>
      <c r="H989" s="52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4"/>
      <c r="Y989" s="4"/>
      <c r="Z989" s="4"/>
    </row>
    <row r="990" ht="12.75" customHeight="1">
      <c r="A990" s="24"/>
      <c r="B990" s="4"/>
      <c r="C990" s="52"/>
      <c r="D990" s="25"/>
      <c r="E990" s="25"/>
      <c r="F990" s="25"/>
      <c r="G990" s="25"/>
      <c r="H990" s="52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4"/>
      <c r="Y990" s="4"/>
      <c r="Z990" s="4"/>
    </row>
    <row r="991" ht="12.75" customHeight="1">
      <c r="A991" s="24"/>
      <c r="B991" s="4"/>
      <c r="C991" s="52"/>
      <c r="D991" s="25"/>
      <c r="E991" s="25"/>
      <c r="F991" s="25"/>
      <c r="G991" s="25"/>
      <c r="H991" s="52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4"/>
      <c r="Y991" s="4"/>
      <c r="Z991" s="4"/>
    </row>
    <row r="992" ht="12.75" customHeight="1">
      <c r="A992" s="24"/>
      <c r="B992" s="4"/>
      <c r="C992" s="52"/>
      <c r="D992" s="25"/>
      <c r="E992" s="25"/>
      <c r="F992" s="25"/>
      <c r="G992" s="25"/>
      <c r="H992" s="52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4"/>
      <c r="Y992" s="4"/>
      <c r="Z992" s="4"/>
    </row>
    <row r="993" ht="12.75" customHeight="1">
      <c r="A993" s="24"/>
      <c r="B993" s="4"/>
      <c r="C993" s="52"/>
      <c r="D993" s="25"/>
      <c r="E993" s="25"/>
      <c r="F993" s="25"/>
      <c r="G993" s="25"/>
      <c r="H993" s="52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4"/>
      <c r="Y993" s="4"/>
      <c r="Z993" s="4"/>
    </row>
    <row r="994" ht="12.75" customHeight="1">
      <c r="A994" s="24"/>
      <c r="B994" s="4"/>
      <c r="C994" s="52"/>
      <c r="D994" s="25"/>
      <c r="E994" s="25"/>
      <c r="F994" s="25"/>
      <c r="G994" s="25"/>
      <c r="H994" s="52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4"/>
      <c r="Y994" s="4"/>
      <c r="Z994" s="4"/>
    </row>
    <row r="995" ht="12.75" customHeight="1">
      <c r="A995" s="24"/>
      <c r="B995" s="4"/>
      <c r="C995" s="52"/>
      <c r="D995" s="25"/>
      <c r="E995" s="25"/>
      <c r="F995" s="25"/>
      <c r="G995" s="25"/>
      <c r="H995" s="52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4"/>
      <c r="Y995" s="4"/>
      <c r="Z995" s="4"/>
    </row>
    <row r="996" ht="12.75" customHeight="1">
      <c r="A996" s="24"/>
      <c r="B996" s="4"/>
      <c r="C996" s="52"/>
      <c r="D996" s="25"/>
      <c r="E996" s="25"/>
      <c r="F996" s="25"/>
      <c r="G996" s="25"/>
      <c r="H996" s="52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4"/>
      <c r="Y996" s="4"/>
      <c r="Z996" s="4"/>
    </row>
    <row r="997" ht="12.75" customHeight="1">
      <c r="A997" s="24"/>
      <c r="B997" s="4"/>
      <c r="C997" s="52"/>
      <c r="D997" s="25"/>
      <c r="E997" s="25"/>
      <c r="F997" s="25"/>
      <c r="G997" s="25"/>
      <c r="H997" s="52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4"/>
      <c r="Y997" s="4"/>
      <c r="Z997" s="4"/>
    </row>
    <row r="998" ht="12.75" customHeight="1">
      <c r="A998" s="24"/>
      <c r="B998" s="4"/>
      <c r="C998" s="52"/>
      <c r="D998" s="25"/>
      <c r="E998" s="25"/>
      <c r="F998" s="25"/>
      <c r="G998" s="25"/>
      <c r="H998" s="52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4"/>
      <c r="Y998" s="4"/>
      <c r="Z998" s="4"/>
    </row>
    <row r="999" ht="12.75" customHeight="1">
      <c r="A999" s="24"/>
      <c r="B999" s="4"/>
      <c r="C999" s="52"/>
      <c r="D999" s="25"/>
      <c r="E999" s="25"/>
      <c r="F999" s="25"/>
      <c r="G999" s="25"/>
      <c r="H999" s="52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4"/>
      <c r="Y999" s="4"/>
      <c r="Z999" s="4"/>
    </row>
    <row r="1000" ht="12.75" customHeight="1">
      <c r="A1000" s="24"/>
      <c r="B1000" s="4"/>
      <c r="C1000" s="52"/>
      <c r="D1000" s="25"/>
      <c r="E1000" s="25"/>
      <c r="F1000" s="25"/>
      <c r="G1000" s="25"/>
      <c r="H1000" s="52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4"/>
      <c r="Y1000" s="4"/>
      <c r="Z1000" s="4"/>
    </row>
  </sheetData>
  <mergeCells count="6">
    <mergeCell ref="A1:A2"/>
    <mergeCell ref="B1:B2"/>
    <mergeCell ref="D1:H1"/>
    <mergeCell ref="I1:M1"/>
    <mergeCell ref="N1:R1"/>
    <mergeCell ref="S1:W1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9.71"/>
    <col customWidth="1" min="2" max="2" width="39.57"/>
    <col customWidth="1" min="3" max="3" width="12.14"/>
    <col customWidth="1" min="4" max="38" width="10.29"/>
  </cols>
  <sheetData>
    <row r="1" ht="12.75" customHeight="1">
      <c r="A1" s="1" t="s">
        <v>0</v>
      </c>
      <c r="B1" s="2" t="s">
        <v>1</v>
      </c>
      <c r="C1" s="31" t="s">
        <v>2</v>
      </c>
      <c r="D1" s="32" t="s">
        <v>311</v>
      </c>
      <c r="E1" s="33"/>
      <c r="F1" s="33"/>
      <c r="G1" s="33"/>
      <c r="H1" s="34"/>
      <c r="I1" s="32" t="s">
        <v>341</v>
      </c>
      <c r="J1" s="33"/>
      <c r="K1" s="33"/>
      <c r="L1" s="33"/>
      <c r="M1" s="34"/>
      <c r="N1" s="32" t="s">
        <v>342</v>
      </c>
      <c r="O1" s="33"/>
      <c r="P1" s="33"/>
      <c r="Q1" s="33"/>
      <c r="R1" s="34"/>
      <c r="S1" s="32" t="s">
        <v>343</v>
      </c>
      <c r="T1" s="33"/>
      <c r="U1" s="33"/>
      <c r="V1" s="33"/>
      <c r="W1" s="34"/>
      <c r="X1" s="32" t="s">
        <v>344</v>
      </c>
      <c r="Y1" s="33"/>
      <c r="Z1" s="33"/>
      <c r="AA1" s="33"/>
      <c r="AB1" s="34"/>
      <c r="AC1" s="32" t="s">
        <v>345</v>
      </c>
      <c r="AD1" s="33"/>
      <c r="AE1" s="33"/>
      <c r="AF1" s="33"/>
      <c r="AG1" s="34"/>
      <c r="AH1" s="32" t="s">
        <v>346</v>
      </c>
      <c r="AI1" s="33"/>
      <c r="AJ1" s="33"/>
      <c r="AK1" s="33"/>
      <c r="AL1" s="34"/>
    </row>
    <row r="2" ht="12.75" customHeight="1">
      <c r="A2" s="5"/>
      <c r="B2" s="5"/>
      <c r="C2" s="3" t="s">
        <v>3</v>
      </c>
      <c r="D2" s="3" t="s">
        <v>320</v>
      </c>
      <c r="E2" s="3" t="s">
        <v>321</v>
      </c>
      <c r="F2" s="3" t="s">
        <v>322</v>
      </c>
      <c r="G2" s="3" t="s">
        <v>323</v>
      </c>
      <c r="H2" s="3" t="s">
        <v>310</v>
      </c>
      <c r="I2" s="3" t="s">
        <v>320</v>
      </c>
      <c r="J2" s="3" t="s">
        <v>321</v>
      </c>
      <c r="K2" s="3" t="s">
        <v>322</v>
      </c>
      <c r="L2" s="3" t="s">
        <v>323</v>
      </c>
      <c r="M2" s="3" t="s">
        <v>310</v>
      </c>
      <c r="N2" s="3" t="s">
        <v>320</v>
      </c>
      <c r="O2" s="3" t="s">
        <v>321</v>
      </c>
      <c r="P2" s="3" t="s">
        <v>322</v>
      </c>
      <c r="Q2" s="3" t="s">
        <v>323</v>
      </c>
      <c r="R2" s="3" t="s">
        <v>310</v>
      </c>
      <c r="S2" s="3" t="s">
        <v>320</v>
      </c>
      <c r="T2" s="3" t="s">
        <v>321</v>
      </c>
      <c r="U2" s="3" t="s">
        <v>322</v>
      </c>
      <c r="V2" s="3" t="s">
        <v>323</v>
      </c>
      <c r="W2" s="3" t="s">
        <v>310</v>
      </c>
      <c r="X2" s="3" t="s">
        <v>320</v>
      </c>
      <c r="Y2" s="3" t="s">
        <v>321</v>
      </c>
      <c r="Z2" s="3" t="s">
        <v>322</v>
      </c>
      <c r="AA2" s="3" t="s">
        <v>323</v>
      </c>
      <c r="AB2" s="3" t="s">
        <v>310</v>
      </c>
      <c r="AC2" s="3" t="s">
        <v>320</v>
      </c>
      <c r="AD2" s="3" t="s">
        <v>321</v>
      </c>
      <c r="AE2" s="3" t="s">
        <v>322</v>
      </c>
      <c r="AF2" s="3" t="s">
        <v>323</v>
      </c>
      <c r="AG2" s="3" t="s">
        <v>310</v>
      </c>
      <c r="AH2" s="3" t="s">
        <v>320</v>
      </c>
      <c r="AI2" s="3" t="s">
        <v>321</v>
      </c>
      <c r="AJ2" s="3" t="s">
        <v>322</v>
      </c>
      <c r="AK2" s="3" t="s">
        <v>323</v>
      </c>
      <c r="AL2" s="3" t="s">
        <v>310</v>
      </c>
    </row>
    <row r="3" ht="12.75" customHeight="1">
      <c r="A3" s="6" t="s">
        <v>4</v>
      </c>
      <c r="B3" s="7" t="s">
        <v>5</v>
      </c>
      <c r="C3" s="8" t="str">
        <f t="shared" ref="C3:AL3" si="1">+C4+C74+C108+C158+C190</f>
        <v>#REF!</v>
      </c>
      <c r="D3" s="8">
        <f t="shared" si="1"/>
        <v>68.007975</v>
      </c>
      <c r="E3" s="8">
        <f t="shared" si="1"/>
        <v>212.798975</v>
      </c>
      <c r="F3" s="8">
        <f t="shared" si="1"/>
        <v>208.278475</v>
      </c>
      <c r="G3" s="8">
        <f t="shared" si="1"/>
        <v>191.573475</v>
      </c>
      <c r="H3" s="8" t="str">
        <f t="shared" si="1"/>
        <v>#REF!</v>
      </c>
      <c r="I3" s="8">
        <f t="shared" si="1"/>
        <v>0.18</v>
      </c>
      <c r="J3" s="8">
        <f t="shared" si="1"/>
        <v>10.369</v>
      </c>
      <c r="K3" s="8">
        <f t="shared" si="1"/>
        <v>1.452</v>
      </c>
      <c r="L3" s="8">
        <f t="shared" si="1"/>
        <v>1.302</v>
      </c>
      <c r="M3" s="8">
        <f t="shared" si="1"/>
        <v>13.303</v>
      </c>
      <c r="N3" s="8">
        <f t="shared" si="1"/>
        <v>0.4275</v>
      </c>
      <c r="O3" s="8">
        <f t="shared" si="1"/>
        <v>5.35625</v>
      </c>
      <c r="P3" s="8">
        <f t="shared" si="1"/>
        <v>1.221375</v>
      </c>
      <c r="Q3" s="8">
        <f t="shared" si="1"/>
        <v>0.981375</v>
      </c>
      <c r="R3" s="8">
        <f t="shared" si="1"/>
        <v>7.9865</v>
      </c>
      <c r="S3" s="8">
        <f t="shared" si="1"/>
        <v>0.18</v>
      </c>
      <c r="T3" s="8">
        <f t="shared" si="1"/>
        <v>10.61975</v>
      </c>
      <c r="U3" s="8">
        <f t="shared" si="1"/>
        <v>1.657875</v>
      </c>
      <c r="V3" s="8">
        <f t="shared" si="1"/>
        <v>1.497875</v>
      </c>
      <c r="W3" s="8">
        <f t="shared" si="1"/>
        <v>13.9555</v>
      </c>
      <c r="X3" s="8">
        <f t="shared" si="1"/>
        <v>0.24</v>
      </c>
      <c r="Y3" s="8">
        <f t="shared" si="1"/>
        <v>2.54025</v>
      </c>
      <c r="Z3" s="8">
        <f t="shared" si="1"/>
        <v>0.715125</v>
      </c>
      <c r="AA3" s="8">
        <f t="shared" si="1"/>
        <v>0.485125</v>
      </c>
      <c r="AB3" s="8">
        <f t="shared" si="1"/>
        <v>3.9805</v>
      </c>
      <c r="AC3" s="8">
        <f t="shared" si="1"/>
        <v>0.17625</v>
      </c>
      <c r="AD3" s="8">
        <f t="shared" si="1"/>
        <v>4.7365</v>
      </c>
      <c r="AE3" s="8">
        <f t="shared" si="1"/>
        <v>0.796375</v>
      </c>
      <c r="AF3" s="8">
        <f t="shared" si="1"/>
        <v>0.556375</v>
      </c>
      <c r="AG3" s="8">
        <f t="shared" si="1"/>
        <v>6.2655</v>
      </c>
      <c r="AH3" s="8">
        <f t="shared" si="1"/>
        <v>0.105</v>
      </c>
      <c r="AI3" s="8">
        <f t="shared" si="1"/>
        <v>2.46475</v>
      </c>
      <c r="AJ3" s="8">
        <f t="shared" si="1"/>
        <v>0.631875</v>
      </c>
      <c r="AK3" s="8">
        <f t="shared" si="1"/>
        <v>0.411875</v>
      </c>
      <c r="AL3" s="8">
        <f t="shared" si="1"/>
        <v>3.6135</v>
      </c>
    </row>
    <row r="4" ht="12.75" customHeight="1">
      <c r="A4" s="9" t="s">
        <v>6</v>
      </c>
      <c r="B4" s="10" t="s">
        <v>7</v>
      </c>
      <c r="C4" s="11">
        <f t="shared" ref="C4:AL4" si="2">C5+C24+C27+C39+C43+C51+C62+C73</f>
        <v>481.6024</v>
      </c>
      <c r="D4" s="11">
        <f t="shared" si="2"/>
        <v>25.329225</v>
      </c>
      <c r="E4" s="11">
        <f t="shared" si="2"/>
        <v>150.080225</v>
      </c>
      <c r="F4" s="11">
        <f t="shared" si="2"/>
        <v>136.459725</v>
      </c>
      <c r="G4" s="11">
        <f t="shared" si="2"/>
        <v>128.644725</v>
      </c>
      <c r="H4" s="11">
        <f t="shared" si="2"/>
        <v>440.5139</v>
      </c>
      <c r="I4" s="11">
        <f t="shared" si="2"/>
        <v>0.09</v>
      </c>
      <c r="J4" s="11">
        <f t="shared" si="2"/>
        <v>9.819</v>
      </c>
      <c r="K4" s="11">
        <f t="shared" si="2"/>
        <v>0.892</v>
      </c>
      <c r="L4" s="11">
        <f t="shared" si="2"/>
        <v>0.892</v>
      </c>
      <c r="M4" s="11">
        <f t="shared" si="2"/>
        <v>11.693</v>
      </c>
      <c r="N4" s="11">
        <f t="shared" si="2"/>
        <v>0.3375</v>
      </c>
      <c r="O4" s="11">
        <f t="shared" si="2"/>
        <v>5.04525</v>
      </c>
      <c r="P4" s="11">
        <f t="shared" si="2"/>
        <v>0.741375</v>
      </c>
      <c r="Q4" s="11">
        <f t="shared" si="2"/>
        <v>0.741375</v>
      </c>
      <c r="R4" s="11">
        <f t="shared" si="2"/>
        <v>6.8655</v>
      </c>
      <c r="S4" s="11">
        <f t="shared" si="2"/>
        <v>0.09</v>
      </c>
      <c r="T4" s="11">
        <f t="shared" si="2"/>
        <v>9.85075</v>
      </c>
      <c r="U4" s="11">
        <f t="shared" si="2"/>
        <v>0.907875</v>
      </c>
      <c r="V4" s="11">
        <f t="shared" si="2"/>
        <v>0.907875</v>
      </c>
      <c r="W4" s="11">
        <f t="shared" si="2"/>
        <v>11.7565</v>
      </c>
      <c r="X4" s="11">
        <f t="shared" si="2"/>
        <v>0.15</v>
      </c>
      <c r="Y4" s="11">
        <f t="shared" si="2"/>
        <v>2.33025</v>
      </c>
      <c r="Z4" s="11">
        <f t="shared" si="2"/>
        <v>0.345125</v>
      </c>
      <c r="AA4" s="11">
        <f t="shared" si="2"/>
        <v>0.345125</v>
      </c>
      <c r="AB4" s="11">
        <f t="shared" si="2"/>
        <v>3.1705</v>
      </c>
      <c r="AC4" s="11">
        <f t="shared" si="2"/>
        <v>0.08625</v>
      </c>
      <c r="AD4" s="11">
        <f t="shared" si="2"/>
        <v>4.3465</v>
      </c>
      <c r="AE4" s="11">
        <f t="shared" si="2"/>
        <v>0.266375</v>
      </c>
      <c r="AF4" s="11">
        <f t="shared" si="2"/>
        <v>0.266375</v>
      </c>
      <c r="AG4" s="11">
        <f t="shared" si="2"/>
        <v>4.9655</v>
      </c>
      <c r="AH4" s="11">
        <f t="shared" si="2"/>
        <v>0.015</v>
      </c>
      <c r="AI4" s="11">
        <f t="shared" si="2"/>
        <v>2.19875</v>
      </c>
      <c r="AJ4" s="11">
        <f t="shared" si="2"/>
        <v>0.211875</v>
      </c>
      <c r="AK4" s="11">
        <f t="shared" si="2"/>
        <v>0.211875</v>
      </c>
      <c r="AL4" s="11">
        <f t="shared" si="2"/>
        <v>2.6375</v>
      </c>
    </row>
    <row r="5" ht="12.75" customHeight="1">
      <c r="A5" s="12" t="s">
        <v>8</v>
      </c>
      <c r="B5" s="13" t="s">
        <v>9</v>
      </c>
      <c r="C5" s="14">
        <f t="shared" ref="C5:AL5" si="3">SUM(C6:C23)</f>
        <v>331.134</v>
      </c>
      <c r="D5" s="14">
        <f t="shared" si="3"/>
        <v>5.28</v>
      </c>
      <c r="E5" s="14">
        <f t="shared" si="3"/>
        <v>108.32</v>
      </c>
      <c r="F5" s="14">
        <f t="shared" si="3"/>
        <v>93.997</v>
      </c>
      <c r="G5" s="14">
        <f t="shared" si="3"/>
        <v>93.997</v>
      </c>
      <c r="H5" s="14">
        <f t="shared" si="3"/>
        <v>301.594</v>
      </c>
      <c r="I5" s="14">
        <f t="shared" si="3"/>
        <v>0</v>
      </c>
      <c r="J5" s="14">
        <f t="shared" si="3"/>
        <v>8.44</v>
      </c>
      <c r="K5" s="14">
        <f t="shared" si="3"/>
        <v>0</v>
      </c>
      <c r="L5" s="14">
        <f t="shared" si="3"/>
        <v>0</v>
      </c>
      <c r="M5" s="14">
        <f t="shared" si="3"/>
        <v>8.44</v>
      </c>
      <c r="N5" s="14">
        <f t="shared" si="3"/>
        <v>0</v>
      </c>
      <c r="O5" s="14">
        <f t="shared" si="3"/>
        <v>4.22</v>
      </c>
      <c r="P5" s="14">
        <f t="shared" si="3"/>
        <v>0</v>
      </c>
      <c r="Q5" s="14">
        <f t="shared" si="3"/>
        <v>0</v>
      </c>
      <c r="R5" s="14">
        <f t="shared" si="3"/>
        <v>4.22</v>
      </c>
      <c r="S5" s="14">
        <f t="shared" si="3"/>
        <v>0</v>
      </c>
      <c r="T5" s="14">
        <f t="shared" si="3"/>
        <v>8.44</v>
      </c>
      <c r="U5" s="14">
        <f t="shared" si="3"/>
        <v>0</v>
      </c>
      <c r="V5" s="14">
        <f t="shared" si="3"/>
        <v>0</v>
      </c>
      <c r="W5" s="14">
        <f t="shared" si="3"/>
        <v>8.44</v>
      </c>
      <c r="X5" s="14">
        <f t="shared" si="3"/>
        <v>0</v>
      </c>
      <c r="Y5" s="14">
        <f t="shared" si="3"/>
        <v>2.11</v>
      </c>
      <c r="Z5" s="14">
        <f t="shared" si="3"/>
        <v>0</v>
      </c>
      <c r="AA5" s="14">
        <f t="shared" si="3"/>
        <v>0</v>
      </c>
      <c r="AB5" s="14">
        <f t="shared" si="3"/>
        <v>2.11</v>
      </c>
      <c r="AC5" s="14">
        <f t="shared" si="3"/>
        <v>0</v>
      </c>
      <c r="AD5" s="14">
        <f t="shared" si="3"/>
        <v>4.22</v>
      </c>
      <c r="AE5" s="14">
        <f t="shared" si="3"/>
        <v>0</v>
      </c>
      <c r="AF5" s="14">
        <f t="shared" si="3"/>
        <v>0</v>
      </c>
      <c r="AG5" s="14">
        <f t="shared" si="3"/>
        <v>4.22</v>
      </c>
      <c r="AH5" s="14">
        <f t="shared" si="3"/>
        <v>0</v>
      </c>
      <c r="AI5" s="14">
        <f t="shared" si="3"/>
        <v>2.11</v>
      </c>
      <c r="AJ5" s="14">
        <f t="shared" si="3"/>
        <v>0</v>
      </c>
      <c r="AK5" s="14">
        <f t="shared" si="3"/>
        <v>0</v>
      </c>
      <c r="AL5" s="14">
        <f t="shared" si="3"/>
        <v>2.11</v>
      </c>
    </row>
    <row r="6" ht="12.75" customHeight="1">
      <c r="A6" s="15" t="s">
        <v>10</v>
      </c>
      <c r="B6" s="16" t="s">
        <v>11</v>
      </c>
      <c r="C6" s="35">
        <f t="shared" ref="C6:C23" si="4">H6+M6+R6+W6+AB6+AG6+AL6</f>
        <v>19.47</v>
      </c>
      <c r="D6" s="17"/>
      <c r="E6" s="19">
        <v>9.73</v>
      </c>
      <c r="F6" s="19">
        <v>4.87</v>
      </c>
      <c r="G6" s="19">
        <v>4.87</v>
      </c>
      <c r="H6" s="36">
        <f t="shared" ref="H6:H23" si="5">SUM(D6:G6)</f>
        <v>19.47</v>
      </c>
      <c r="I6" s="17"/>
      <c r="J6" s="17"/>
      <c r="K6" s="17"/>
      <c r="L6" s="17"/>
      <c r="M6" s="36">
        <f t="shared" ref="M6:M23" si="6">SUM(I6:L6)</f>
        <v>0</v>
      </c>
      <c r="N6" s="17"/>
      <c r="O6" s="17"/>
      <c r="P6" s="17"/>
      <c r="Q6" s="17"/>
      <c r="R6" s="36">
        <f t="shared" ref="R6:R23" si="7">SUM(N6:Q6)</f>
        <v>0</v>
      </c>
      <c r="S6" s="17"/>
      <c r="T6" s="17"/>
      <c r="U6" s="17"/>
      <c r="V6" s="17"/>
      <c r="W6" s="36">
        <f t="shared" ref="W6:W23" si="8">SUM(S6:V6)</f>
        <v>0</v>
      </c>
      <c r="X6" s="17"/>
      <c r="Y6" s="17"/>
      <c r="Z6" s="17"/>
      <c r="AA6" s="17"/>
      <c r="AB6" s="36">
        <f t="shared" ref="AB6:AB23" si="9">SUM(X6:AA6)</f>
        <v>0</v>
      </c>
      <c r="AC6" s="17"/>
      <c r="AD6" s="17"/>
      <c r="AE6" s="17"/>
      <c r="AF6" s="17"/>
      <c r="AG6" s="36">
        <f t="shared" ref="AG6:AG23" si="10">SUM(AC6:AF6)</f>
        <v>0</v>
      </c>
      <c r="AH6" s="17"/>
      <c r="AI6" s="17"/>
      <c r="AJ6" s="17"/>
      <c r="AK6" s="17"/>
      <c r="AL6" s="36">
        <f t="shared" ref="AL6:AL23" si="11">SUM(AH6:AK6)</f>
        <v>0</v>
      </c>
    </row>
    <row r="7" ht="12.75" customHeight="1">
      <c r="A7" s="15" t="s">
        <v>12</v>
      </c>
      <c r="B7" s="16" t="s">
        <v>13</v>
      </c>
      <c r="C7" s="35">
        <f t="shared" si="4"/>
        <v>0</v>
      </c>
      <c r="D7" s="17"/>
      <c r="E7" s="17"/>
      <c r="F7" s="17"/>
      <c r="G7" s="17"/>
      <c r="H7" s="36">
        <f t="shared" si="5"/>
        <v>0</v>
      </c>
      <c r="I7" s="17"/>
      <c r="J7" s="17"/>
      <c r="K7" s="17"/>
      <c r="L7" s="17"/>
      <c r="M7" s="36">
        <f t="shared" si="6"/>
        <v>0</v>
      </c>
      <c r="N7" s="17"/>
      <c r="O7" s="17"/>
      <c r="P7" s="17"/>
      <c r="Q7" s="17"/>
      <c r="R7" s="36">
        <f t="shared" si="7"/>
        <v>0</v>
      </c>
      <c r="S7" s="17"/>
      <c r="T7" s="17"/>
      <c r="U7" s="17"/>
      <c r="V7" s="17"/>
      <c r="W7" s="36">
        <f t="shared" si="8"/>
        <v>0</v>
      </c>
      <c r="X7" s="17"/>
      <c r="Y7" s="17"/>
      <c r="Z7" s="17"/>
      <c r="AA7" s="17"/>
      <c r="AB7" s="36">
        <f t="shared" si="9"/>
        <v>0</v>
      </c>
      <c r="AC7" s="17"/>
      <c r="AD7" s="17"/>
      <c r="AE7" s="17"/>
      <c r="AF7" s="17"/>
      <c r="AG7" s="36">
        <f t="shared" si="10"/>
        <v>0</v>
      </c>
      <c r="AH7" s="17"/>
      <c r="AI7" s="17"/>
      <c r="AJ7" s="17"/>
      <c r="AK7" s="17"/>
      <c r="AL7" s="36">
        <f t="shared" si="11"/>
        <v>0</v>
      </c>
    </row>
    <row r="8" ht="12.75" customHeight="1">
      <c r="A8" s="15" t="s">
        <v>14</v>
      </c>
      <c r="B8" s="16" t="s">
        <v>15</v>
      </c>
      <c r="C8" s="35">
        <f t="shared" si="4"/>
        <v>53.943</v>
      </c>
      <c r="D8" s="17"/>
      <c r="E8" s="19">
        <v>17.981</v>
      </c>
      <c r="F8" s="19">
        <v>17.981</v>
      </c>
      <c r="G8" s="19">
        <v>17.981</v>
      </c>
      <c r="H8" s="36">
        <f t="shared" si="5"/>
        <v>53.943</v>
      </c>
      <c r="I8" s="17"/>
      <c r="J8" s="17"/>
      <c r="K8" s="17"/>
      <c r="L8" s="17"/>
      <c r="M8" s="36">
        <f t="shared" si="6"/>
        <v>0</v>
      </c>
      <c r="N8" s="17"/>
      <c r="O8" s="17"/>
      <c r="P8" s="17"/>
      <c r="Q8" s="17"/>
      <c r="R8" s="36">
        <f t="shared" si="7"/>
        <v>0</v>
      </c>
      <c r="S8" s="17"/>
      <c r="T8" s="17"/>
      <c r="U8" s="17"/>
      <c r="V8" s="17"/>
      <c r="W8" s="36">
        <f t="shared" si="8"/>
        <v>0</v>
      </c>
      <c r="X8" s="17"/>
      <c r="Y8" s="17"/>
      <c r="Z8" s="17"/>
      <c r="AA8" s="17"/>
      <c r="AB8" s="36">
        <f t="shared" si="9"/>
        <v>0</v>
      </c>
      <c r="AC8" s="17"/>
      <c r="AD8" s="17"/>
      <c r="AE8" s="17"/>
      <c r="AF8" s="17"/>
      <c r="AG8" s="36">
        <f t="shared" si="10"/>
        <v>0</v>
      </c>
      <c r="AH8" s="17"/>
      <c r="AI8" s="17"/>
      <c r="AJ8" s="17"/>
      <c r="AK8" s="17"/>
      <c r="AL8" s="36">
        <f t="shared" si="11"/>
        <v>0</v>
      </c>
    </row>
    <row r="9" ht="12.75" customHeight="1">
      <c r="A9" s="15" t="s">
        <v>16</v>
      </c>
      <c r="B9" s="16" t="s">
        <v>17</v>
      </c>
      <c r="C9" s="35">
        <f t="shared" si="4"/>
        <v>134.013</v>
      </c>
      <c r="D9" s="17"/>
      <c r="E9" s="19">
        <v>44.671</v>
      </c>
      <c r="F9" s="19">
        <v>44.671</v>
      </c>
      <c r="G9" s="19">
        <v>44.671</v>
      </c>
      <c r="H9" s="36">
        <f t="shared" si="5"/>
        <v>134.013</v>
      </c>
      <c r="I9" s="17"/>
      <c r="J9" s="17"/>
      <c r="K9" s="17"/>
      <c r="L9" s="17"/>
      <c r="M9" s="36">
        <f t="shared" si="6"/>
        <v>0</v>
      </c>
      <c r="N9" s="17"/>
      <c r="O9" s="17"/>
      <c r="P9" s="17"/>
      <c r="Q9" s="17"/>
      <c r="R9" s="36">
        <f t="shared" si="7"/>
        <v>0</v>
      </c>
      <c r="S9" s="17"/>
      <c r="T9" s="17"/>
      <c r="U9" s="17"/>
      <c r="V9" s="17"/>
      <c r="W9" s="36">
        <f t="shared" si="8"/>
        <v>0</v>
      </c>
      <c r="X9" s="17"/>
      <c r="Y9" s="17"/>
      <c r="Z9" s="17"/>
      <c r="AA9" s="17"/>
      <c r="AB9" s="36">
        <f t="shared" si="9"/>
        <v>0</v>
      </c>
      <c r="AC9" s="17"/>
      <c r="AD9" s="17"/>
      <c r="AE9" s="17"/>
      <c r="AF9" s="17"/>
      <c r="AG9" s="36">
        <f t="shared" si="10"/>
        <v>0</v>
      </c>
      <c r="AH9" s="17"/>
      <c r="AI9" s="17"/>
      <c r="AJ9" s="17"/>
      <c r="AK9" s="17"/>
      <c r="AL9" s="36">
        <f t="shared" si="11"/>
        <v>0</v>
      </c>
    </row>
    <row r="10" ht="12.75" customHeight="1">
      <c r="A10" s="15" t="s">
        <v>18</v>
      </c>
      <c r="B10" s="16" t="s">
        <v>19</v>
      </c>
      <c r="C10" s="35">
        <f t="shared" si="4"/>
        <v>72.189</v>
      </c>
      <c r="D10" s="17"/>
      <c r="E10" s="37">
        <v>24.063</v>
      </c>
      <c r="F10" s="37">
        <v>24.063</v>
      </c>
      <c r="G10" s="37">
        <v>24.063</v>
      </c>
      <c r="H10" s="36">
        <f t="shared" si="5"/>
        <v>72.189</v>
      </c>
      <c r="I10" s="17"/>
      <c r="J10" s="17"/>
      <c r="K10" s="17"/>
      <c r="L10" s="17"/>
      <c r="M10" s="36">
        <f t="shared" si="6"/>
        <v>0</v>
      </c>
      <c r="N10" s="17"/>
      <c r="O10" s="17"/>
      <c r="P10" s="17"/>
      <c r="Q10" s="17"/>
      <c r="R10" s="36">
        <f t="shared" si="7"/>
        <v>0</v>
      </c>
      <c r="S10" s="17"/>
      <c r="T10" s="17"/>
      <c r="U10" s="17"/>
      <c r="V10" s="17"/>
      <c r="W10" s="36">
        <f t="shared" si="8"/>
        <v>0</v>
      </c>
      <c r="X10" s="17"/>
      <c r="Y10" s="17"/>
      <c r="Z10" s="17"/>
      <c r="AA10" s="17"/>
      <c r="AB10" s="36">
        <f t="shared" si="9"/>
        <v>0</v>
      </c>
      <c r="AC10" s="17"/>
      <c r="AD10" s="17"/>
      <c r="AE10" s="17"/>
      <c r="AF10" s="17"/>
      <c r="AG10" s="36">
        <f t="shared" si="10"/>
        <v>0</v>
      </c>
      <c r="AH10" s="17"/>
      <c r="AI10" s="17"/>
      <c r="AJ10" s="17"/>
      <c r="AK10" s="17"/>
      <c r="AL10" s="36">
        <f t="shared" si="11"/>
        <v>0</v>
      </c>
    </row>
    <row r="11" ht="12.75" customHeight="1">
      <c r="A11" s="15" t="s">
        <v>20</v>
      </c>
      <c r="B11" s="16" t="s">
        <v>21</v>
      </c>
      <c r="C11" s="35">
        <f t="shared" si="4"/>
        <v>5.988</v>
      </c>
      <c r="D11" s="19"/>
      <c r="E11" s="19">
        <v>1.996</v>
      </c>
      <c r="F11" s="19">
        <v>1.996</v>
      </c>
      <c r="G11" s="19">
        <v>1.996</v>
      </c>
      <c r="H11" s="36">
        <f t="shared" si="5"/>
        <v>5.988</v>
      </c>
      <c r="I11" s="17"/>
      <c r="J11" s="17"/>
      <c r="K11" s="17"/>
      <c r="L11" s="17"/>
      <c r="M11" s="36">
        <f t="shared" si="6"/>
        <v>0</v>
      </c>
      <c r="N11" s="17"/>
      <c r="O11" s="17"/>
      <c r="P11" s="17"/>
      <c r="Q11" s="17"/>
      <c r="R11" s="36">
        <f t="shared" si="7"/>
        <v>0</v>
      </c>
      <c r="S11" s="17"/>
      <c r="T11" s="17"/>
      <c r="U11" s="17"/>
      <c r="V11" s="17"/>
      <c r="W11" s="36">
        <f t="shared" si="8"/>
        <v>0</v>
      </c>
      <c r="X11" s="17"/>
      <c r="Y11" s="17"/>
      <c r="Z11" s="17"/>
      <c r="AA11" s="17"/>
      <c r="AB11" s="36">
        <f t="shared" si="9"/>
        <v>0</v>
      </c>
      <c r="AC11" s="17"/>
      <c r="AD11" s="17"/>
      <c r="AE11" s="17"/>
      <c r="AF11" s="17"/>
      <c r="AG11" s="36">
        <f t="shared" si="10"/>
        <v>0</v>
      </c>
      <c r="AH11" s="17"/>
      <c r="AI11" s="17"/>
      <c r="AJ11" s="17"/>
      <c r="AK11" s="17"/>
      <c r="AL11" s="36">
        <f t="shared" si="11"/>
        <v>0</v>
      </c>
    </row>
    <row r="12" ht="12.75" customHeight="1">
      <c r="A12" s="15" t="s">
        <v>22</v>
      </c>
      <c r="B12" s="16" t="s">
        <v>23</v>
      </c>
      <c r="C12" s="35">
        <f t="shared" si="4"/>
        <v>0.393</v>
      </c>
      <c r="D12" s="17"/>
      <c r="E12" s="19">
        <v>0.393</v>
      </c>
      <c r="F12" s="17"/>
      <c r="G12" s="17"/>
      <c r="H12" s="36">
        <f t="shared" si="5"/>
        <v>0.393</v>
      </c>
      <c r="I12" s="17"/>
      <c r="J12" s="17"/>
      <c r="K12" s="17"/>
      <c r="L12" s="17"/>
      <c r="M12" s="36">
        <f t="shared" si="6"/>
        <v>0</v>
      </c>
      <c r="N12" s="17"/>
      <c r="O12" s="17"/>
      <c r="P12" s="17"/>
      <c r="Q12" s="17"/>
      <c r="R12" s="36">
        <f t="shared" si="7"/>
        <v>0</v>
      </c>
      <c r="S12" s="17"/>
      <c r="T12" s="17"/>
      <c r="U12" s="17"/>
      <c r="V12" s="17"/>
      <c r="W12" s="36">
        <f t="shared" si="8"/>
        <v>0</v>
      </c>
      <c r="X12" s="17"/>
      <c r="Y12" s="17"/>
      <c r="Z12" s="17"/>
      <c r="AA12" s="17"/>
      <c r="AB12" s="36">
        <f t="shared" si="9"/>
        <v>0</v>
      </c>
      <c r="AC12" s="17"/>
      <c r="AD12" s="17"/>
      <c r="AE12" s="17"/>
      <c r="AF12" s="17"/>
      <c r="AG12" s="36">
        <f t="shared" si="10"/>
        <v>0</v>
      </c>
      <c r="AH12" s="17"/>
      <c r="AI12" s="17"/>
      <c r="AJ12" s="17"/>
      <c r="AK12" s="17"/>
      <c r="AL12" s="36">
        <f t="shared" si="11"/>
        <v>0</v>
      </c>
    </row>
    <row r="13" ht="12.75" customHeight="1">
      <c r="A13" s="15" t="s">
        <v>24</v>
      </c>
      <c r="B13" s="16" t="s">
        <v>25</v>
      </c>
      <c r="C13" s="35">
        <f t="shared" si="4"/>
        <v>0</v>
      </c>
      <c r="D13" s="17"/>
      <c r="E13" s="17"/>
      <c r="F13" s="17"/>
      <c r="G13" s="17"/>
      <c r="H13" s="36">
        <f t="shared" si="5"/>
        <v>0</v>
      </c>
      <c r="I13" s="17"/>
      <c r="J13" s="17"/>
      <c r="K13" s="17"/>
      <c r="L13" s="17"/>
      <c r="M13" s="36">
        <f t="shared" si="6"/>
        <v>0</v>
      </c>
      <c r="N13" s="17"/>
      <c r="O13" s="17"/>
      <c r="P13" s="17"/>
      <c r="Q13" s="17"/>
      <c r="R13" s="36">
        <f t="shared" si="7"/>
        <v>0</v>
      </c>
      <c r="S13" s="17"/>
      <c r="T13" s="17"/>
      <c r="U13" s="17"/>
      <c r="V13" s="17"/>
      <c r="W13" s="36">
        <f t="shared" si="8"/>
        <v>0</v>
      </c>
      <c r="X13" s="17"/>
      <c r="Y13" s="17"/>
      <c r="Z13" s="17"/>
      <c r="AA13" s="17"/>
      <c r="AB13" s="36">
        <f t="shared" si="9"/>
        <v>0</v>
      </c>
      <c r="AC13" s="17"/>
      <c r="AD13" s="17"/>
      <c r="AE13" s="17"/>
      <c r="AF13" s="17"/>
      <c r="AG13" s="36">
        <f t="shared" si="10"/>
        <v>0</v>
      </c>
      <c r="AH13" s="17"/>
      <c r="AI13" s="17"/>
      <c r="AJ13" s="17"/>
      <c r="AK13" s="17"/>
      <c r="AL13" s="36">
        <f t="shared" si="11"/>
        <v>0</v>
      </c>
    </row>
    <row r="14" ht="12.75" customHeight="1">
      <c r="A14" s="15" t="s">
        <v>26</v>
      </c>
      <c r="B14" s="16" t="s">
        <v>27</v>
      </c>
      <c r="C14" s="35">
        <f t="shared" si="4"/>
        <v>1.248</v>
      </c>
      <c r="D14" s="17"/>
      <c r="E14" s="19">
        <v>0.416</v>
      </c>
      <c r="F14" s="19">
        <v>0.416</v>
      </c>
      <c r="G14" s="19">
        <v>0.416</v>
      </c>
      <c r="H14" s="36">
        <f t="shared" si="5"/>
        <v>1.248</v>
      </c>
      <c r="I14" s="17"/>
      <c r="J14" s="17"/>
      <c r="K14" s="17"/>
      <c r="L14" s="17"/>
      <c r="M14" s="36">
        <f t="shared" si="6"/>
        <v>0</v>
      </c>
      <c r="N14" s="17"/>
      <c r="O14" s="17"/>
      <c r="P14" s="17"/>
      <c r="Q14" s="17"/>
      <c r="R14" s="36">
        <f t="shared" si="7"/>
        <v>0</v>
      </c>
      <c r="S14" s="17"/>
      <c r="T14" s="17"/>
      <c r="U14" s="17"/>
      <c r="V14" s="17"/>
      <c r="W14" s="36">
        <f t="shared" si="8"/>
        <v>0</v>
      </c>
      <c r="X14" s="17"/>
      <c r="Y14" s="17"/>
      <c r="Z14" s="17"/>
      <c r="AA14" s="17"/>
      <c r="AB14" s="36">
        <f t="shared" si="9"/>
        <v>0</v>
      </c>
      <c r="AC14" s="17"/>
      <c r="AD14" s="17"/>
      <c r="AE14" s="17"/>
      <c r="AF14" s="17"/>
      <c r="AG14" s="36">
        <f t="shared" si="10"/>
        <v>0</v>
      </c>
      <c r="AH14" s="17"/>
      <c r="AI14" s="17"/>
      <c r="AJ14" s="17"/>
      <c r="AK14" s="17"/>
      <c r="AL14" s="36">
        <f t="shared" si="11"/>
        <v>0</v>
      </c>
    </row>
    <row r="15" ht="12.75" customHeight="1">
      <c r="A15" s="15" t="s">
        <v>28</v>
      </c>
      <c r="B15" s="16" t="s">
        <v>29</v>
      </c>
      <c r="C15" s="35">
        <f t="shared" si="4"/>
        <v>0</v>
      </c>
      <c r="D15" s="17"/>
      <c r="E15" s="17"/>
      <c r="F15" s="17"/>
      <c r="G15" s="17"/>
      <c r="H15" s="36">
        <f t="shared" si="5"/>
        <v>0</v>
      </c>
      <c r="I15" s="17"/>
      <c r="J15" s="17"/>
      <c r="K15" s="17"/>
      <c r="L15" s="17"/>
      <c r="M15" s="36">
        <f t="shared" si="6"/>
        <v>0</v>
      </c>
      <c r="N15" s="17"/>
      <c r="O15" s="17"/>
      <c r="P15" s="17"/>
      <c r="Q15" s="17"/>
      <c r="R15" s="36">
        <f t="shared" si="7"/>
        <v>0</v>
      </c>
      <c r="S15" s="17"/>
      <c r="T15" s="17"/>
      <c r="U15" s="17"/>
      <c r="V15" s="17"/>
      <c r="W15" s="36">
        <f t="shared" si="8"/>
        <v>0</v>
      </c>
      <c r="X15" s="17"/>
      <c r="Y15" s="17"/>
      <c r="Z15" s="17"/>
      <c r="AA15" s="17"/>
      <c r="AB15" s="36">
        <f t="shared" si="9"/>
        <v>0</v>
      </c>
      <c r="AC15" s="17"/>
      <c r="AD15" s="17"/>
      <c r="AE15" s="17"/>
      <c r="AF15" s="17"/>
      <c r="AG15" s="36">
        <f t="shared" si="10"/>
        <v>0</v>
      </c>
      <c r="AH15" s="17"/>
      <c r="AI15" s="17"/>
      <c r="AJ15" s="17"/>
      <c r="AK15" s="17"/>
      <c r="AL15" s="36">
        <f t="shared" si="11"/>
        <v>0</v>
      </c>
    </row>
    <row r="16" ht="12.75" customHeight="1">
      <c r="A16" s="15" t="s">
        <v>30</v>
      </c>
      <c r="B16" s="16" t="s">
        <v>31</v>
      </c>
      <c r="C16" s="35">
        <f t="shared" si="4"/>
        <v>0</v>
      </c>
      <c r="D16" s="17"/>
      <c r="E16" s="17"/>
      <c r="F16" s="17"/>
      <c r="G16" s="17"/>
      <c r="H16" s="36">
        <f t="shared" si="5"/>
        <v>0</v>
      </c>
      <c r="I16" s="17"/>
      <c r="J16" s="17"/>
      <c r="K16" s="17"/>
      <c r="L16" s="17"/>
      <c r="M16" s="36">
        <f t="shared" si="6"/>
        <v>0</v>
      </c>
      <c r="N16" s="17"/>
      <c r="O16" s="17"/>
      <c r="P16" s="17"/>
      <c r="Q16" s="17"/>
      <c r="R16" s="36">
        <f t="shared" si="7"/>
        <v>0</v>
      </c>
      <c r="S16" s="17"/>
      <c r="T16" s="17"/>
      <c r="U16" s="17"/>
      <c r="V16" s="17"/>
      <c r="W16" s="36">
        <f t="shared" si="8"/>
        <v>0</v>
      </c>
      <c r="X16" s="17"/>
      <c r="Y16" s="17"/>
      <c r="Z16" s="17"/>
      <c r="AA16" s="17"/>
      <c r="AB16" s="36">
        <f t="shared" si="9"/>
        <v>0</v>
      </c>
      <c r="AC16" s="17"/>
      <c r="AD16" s="17"/>
      <c r="AE16" s="17"/>
      <c r="AF16" s="17"/>
      <c r="AG16" s="36">
        <f t="shared" si="10"/>
        <v>0</v>
      </c>
      <c r="AH16" s="17"/>
      <c r="AI16" s="17"/>
      <c r="AJ16" s="17"/>
      <c r="AK16" s="17"/>
      <c r="AL16" s="36">
        <f t="shared" si="11"/>
        <v>0</v>
      </c>
    </row>
    <row r="17" ht="12.75" customHeight="1">
      <c r="A17" s="15" t="s">
        <v>32</v>
      </c>
      <c r="B17" s="16" t="s">
        <v>33</v>
      </c>
      <c r="C17" s="35">
        <f t="shared" si="4"/>
        <v>9.07</v>
      </c>
      <c r="D17" s="17"/>
      <c r="E17" s="19">
        <v>9.07</v>
      </c>
      <c r="F17" s="17"/>
      <c r="G17" s="17"/>
      <c r="H17" s="36">
        <f t="shared" si="5"/>
        <v>9.07</v>
      </c>
      <c r="I17" s="17"/>
      <c r="J17" s="17"/>
      <c r="K17" s="17"/>
      <c r="L17" s="17"/>
      <c r="M17" s="36">
        <f t="shared" si="6"/>
        <v>0</v>
      </c>
      <c r="N17" s="17"/>
      <c r="O17" s="17"/>
      <c r="P17" s="17"/>
      <c r="Q17" s="17"/>
      <c r="R17" s="36">
        <f t="shared" si="7"/>
        <v>0</v>
      </c>
      <c r="S17" s="17"/>
      <c r="T17" s="17"/>
      <c r="U17" s="17"/>
      <c r="V17" s="17"/>
      <c r="W17" s="36">
        <f t="shared" si="8"/>
        <v>0</v>
      </c>
      <c r="X17" s="17"/>
      <c r="Y17" s="17"/>
      <c r="Z17" s="17"/>
      <c r="AA17" s="17"/>
      <c r="AB17" s="36">
        <f t="shared" si="9"/>
        <v>0</v>
      </c>
      <c r="AC17" s="17"/>
      <c r="AD17" s="17"/>
      <c r="AE17" s="17"/>
      <c r="AF17" s="17"/>
      <c r="AG17" s="36">
        <f t="shared" si="10"/>
        <v>0</v>
      </c>
      <c r="AH17" s="17"/>
      <c r="AI17" s="17"/>
      <c r="AJ17" s="17"/>
      <c r="AK17" s="17"/>
      <c r="AL17" s="36">
        <f t="shared" si="11"/>
        <v>0</v>
      </c>
    </row>
    <row r="18" ht="12.75" customHeight="1">
      <c r="A18" s="15" t="s">
        <v>34</v>
      </c>
      <c r="B18" s="16" t="s">
        <v>35</v>
      </c>
      <c r="C18" s="35">
        <f t="shared" si="4"/>
        <v>0</v>
      </c>
      <c r="D18" s="17"/>
      <c r="E18" s="17"/>
      <c r="F18" s="17"/>
      <c r="G18" s="17"/>
      <c r="H18" s="36">
        <f t="shared" si="5"/>
        <v>0</v>
      </c>
      <c r="I18" s="17"/>
      <c r="J18" s="17"/>
      <c r="K18" s="17"/>
      <c r="L18" s="17"/>
      <c r="M18" s="36">
        <f t="shared" si="6"/>
        <v>0</v>
      </c>
      <c r="N18" s="17"/>
      <c r="O18" s="17"/>
      <c r="P18" s="17"/>
      <c r="Q18" s="17"/>
      <c r="R18" s="36">
        <f t="shared" si="7"/>
        <v>0</v>
      </c>
      <c r="S18" s="17"/>
      <c r="T18" s="17"/>
      <c r="U18" s="17"/>
      <c r="V18" s="17"/>
      <c r="W18" s="36">
        <f t="shared" si="8"/>
        <v>0</v>
      </c>
      <c r="X18" s="17"/>
      <c r="Y18" s="17"/>
      <c r="Z18" s="17"/>
      <c r="AA18" s="17"/>
      <c r="AB18" s="36">
        <f t="shared" si="9"/>
        <v>0</v>
      </c>
      <c r="AC18" s="17"/>
      <c r="AD18" s="17"/>
      <c r="AE18" s="17"/>
      <c r="AF18" s="17"/>
      <c r="AG18" s="36">
        <f t="shared" si="10"/>
        <v>0</v>
      </c>
      <c r="AH18" s="17"/>
      <c r="AI18" s="17"/>
      <c r="AJ18" s="17"/>
      <c r="AK18" s="17"/>
      <c r="AL18" s="36">
        <f t="shared" si="11"/>
        <v>0</v>
      </c>
    </row>
    <row r="19" ht="12.75" customHeight="1">
      <c r="A19" s="15" t="s">
        <v>36</v>
      </c>
      <c r="B19" s="16" t="s">
        <v>37</v>
      </c>
      <c r="C19" s="35">
        <f t="shared" si="4"/>
        <v>0</v>
      </c>
      <c r="D19" s="17"/>
      <c r="E19" s="17"/>
      <c r="F19" s="17"/>
      <c r="G19" s="17"/>
      <c r="H19" s="36">
        <f t="shared" si="5"/>
        <v>0</v>
      </c>
      <c r="I19" s="17"/>
      <c r="J19" s="17"/>
      <c r="K19" s="17"/>
      <c r="L19" s="17"/>
      <c r="M19" s="36">
        <f t="shared" si="6"/>
        <v>0</v>
      </c>
      <c r="N19" s="17"/>
      <c r="O19" s="17"/>
      <c r="P19" s="17"/>
      <c r="Q19" s="17"/>
      <c r="R19" s="36">
        <f t="shared" si="7"/>
        <v>0</v>
      </c>
      <c r="S19" s="17"/>
      <c r="T19" s="17"/>
      <c r="U19" s="17"/>
      <c r="V19" s="17"/>
      <c r="W19" s="36">
        <f t="shared" si="8"/>
        <v>0</v>
      </c>
      <c r="X19" s="17"/>
      <c r="Y19" s="17"/>
      <c r="Z19" s="17"/>
      <c r="AA19" s="17"/>
      <c r="AB19" s="36">
        <f t="shared" si="9"/>
        <v>0</v>
      </c>
      <c r="AC19" s="17"/>
      <c r="AD19" s="17"/>
      <c r="AE19" s="17"/>
      <c r="AF19" s="17"/>
      <c r="AG19" s="36">
        <f t="shared" si="10"/>
        <v>0</v>
      </c>
      <c r="AH19" s="17"/>
      <c r="AI19" s="17"/>
      <c r="AJ19" s="17"/>
      <c r="AK19" s="17"/>
      <c r="AL19" s="36">
        <f t="shared" si="11"/>
        <v>0</v>
      </c>
    </row>
    <row r="20" ht="12.75" customHeight="1">
      <c r="A20" s="15" t="s">
        <v>38</v>
      </c>
      <c r="B20" s="16" t="s">
        <v>39</v>
      </c>
      <c r="C20" s="35">
        <f t="shared" si="4"/>
        <v>0</v>
      </c>
      <c r="D20" s="17"/>
      <c r="E20" s="17"/>
      <c r="F20" s="17"/>
      <c r="G20" s="17"/>
      <c r="H20" s="36">
        <f t="shared" si="5"/>
        <v>0</v>
      </c>
      <c r="I20" s="17"/>
      <c r="J20" s="17"/>
      <c r="K20" s="17"/>
      <c r="L20" s="17"/>
      <c r="M20" s="36">
        <f t="shared" si="6"/>
        <v>0</v>
      </c>
      <c r="N20" s="17"/>
      <c r="O20" s="17"/>
      <c r="P20" s="17"/>
      <c r="Q20" s="17"/>
      <c r="R20" s="36">
        <f t="shared" si="7"/>
        <v>0</v>
      </c>
      <c r="S20" s="17"/>
      <c r="T20" s="17"/>
      <c r="U20" s="17"/>
      <c r="V20" s="17"/>
      <c r="W20" s="36">
        <f t="shared" si="8"/>
        <v>0</v>
      </c>
      <c r="X20" s="17"/>
      <c r="Y20" s="17"/>
      <c r="Z20" s="17"/>
      <c r="AA20" s="17"/>
      <c r="AB20" s="36">
        <f t="shared" si="9"/>
        <v>0</v>
      </c>
      <c r="AC20" s="17"/>
      <c r="AD20" s="17"/>
      <c r="AE20" s="17"/>
      <c r="AF20" s="17"/>
      <c r="AG20" s="36">
        <f t="shared" si="10"/>
        <v>0</v>
      </c>
      <c r="AH20" s="17"/>
      <c r="AI20" s="17"/>
      <c r="AJ20" s="17"/>
      <c r="AK20" s="17"/>
      <c r="AL20" s="36">
        <f t="shared" si="11"/>
        <v>0</v>
      </c>
    </row>
    <row r="21" ht="12.75" customHeight="1">
      <c r="A21" s="15" t="s">
        <v>40</v>
      </c>
      <c r="B21" s="16" t="s">
        <v>41</v>
      </c>
      <c r="C21" s="35">
        <f t="shared" si="4"/>
        <v>5.28</v>
      </c>
      <c r="D21" s="19">
        <v>5.28</v>
      </c>
      <c r="E21" s="17"/>
      <c r="F21" s="17"/>
      <c r="G21" s="17"/>
      <c r="H21" s="36">
        <f t="shared" si="5"/>
        <v>5.28</v>
      </c>
      <c r="I21" s="17"/>
      <c r="J21" s="17"/>
      <c r="K21" s="17"/>
      <c r="L21" s="17"/>
      <c r="M21" s="36">
        <f t="shared" si="6"/>
        <v>0</v>
      </c>
      <c r="N21" s="17"/>
      <c r="O21" s="17"/>
      <c r="P21" s="17"/>
      <c r="Q21" s="17"/>
      <c r="R21" s="36">
        <f t="shared" si="7"/>
        <v>0</v>
      </c>
      <c r="S21" s="17"/>
      <c r="T21" s="17"/>
      <c r="U21" s="17"/>
      <c r="V21" s="17"/>
      <c r="W21" s="36">
        <f t="shared" si="8"/>
        <v>0</v>
      </c>
      <c r="X21" s="17"/>
      <c r="Y21" s="17"/>
      <c r="Z21" s="17"/>
      <c r="AA21" s="17"/>
      <c r="AB21" s="36">
        <f t="shared" si="9"/>
        <v>0</v>
      </c>
      <c r="AC21" s="17"/>
      <c r="AD21" s="17"/>
      <c r="AE21" s="17"/>
      <c r="AF21" s="17"/>
      <c r="AG21" s="36">
        <f t="shared" si="10"/>
        <v>0</v>
      </c>
      <c r="AH21" s="17"/>
      <c r="AI21" s="17"/>
      <c r="AJ21" s="17"/>
      <c r="AK21" s="17"/>
      <c r="AL21" s="36">
        <f t="shared" si="11"/>
        <v>0</v>
      </c>
    </row>
    <row r="22" ht="12.75" customHeight="1">
      <c r="A22" s="15" t="s">
        <v>42</v>
      </c>
      <c r="B22" s="16" t="s">
        <v>43</v>
      </c>
      <c r="C22" s="35">
        <f t="shared" si="4"/>
        <v>0</v>
      </c>
      <c r="D22" s="17"/>
      <c r="E22" s="17"/>
      <c r="F22" s="17"/>
      <c r="G22" s="17"/>
      <c r="H22" s="36">
        <f t="shared" si="5"/>
        <v>0</v>
      </c>
      <c r="I22" s="17"/>
      <c r="J22" s="17"/>
      <c r="K22" s="17"/>
      <c r="L22" s="17"/>
      <c r="M22" s="36">
        <f t="shared" si="6"/>
        <v>0</v>
      </c>
      <c r="N22" s="17"/>
      <c r="O22" s="17"/>
      <c r="P22" s="17"/>
      <c r="Q22" s="17"/>
      <c r="R22" s="36">
        <f t="shared" si="7"/>
        <v>0</v>
      </c>
      <c r="S22" s="17"/>
      <c r="T22" s="17"/>
      <c r="U22" s="17"/>
      <c r="V22" s="17"/>
      <c r="W22" s="36">
        <f t="shared" si="8"/>
        <v>0</v>
      </c>
      <c r="X22" s="17"/>
      <c r="Y22" s="17"/>
      <c r="Z22" s="17"/>
      <c r="AA22" s="17"/>
      <c r="AB22" s="36">
        <f t="shared" si="9"/>
        <v>0</v>
      </c>
      <c r="AC22" s="17"/>
      <c r="AD22" s="17"/>
      <c r="AE22" s="17"/>
      <c r="AF22" s="17"/>
      <c r="AG22" s="36">
        <f t="shared" si="10"/>
        <v>0</v>
      </c>
      <c r="AH22" s="17"/>
      <c r="AI22" s="17"/>
      <c r="AJ22" s="17"/>
      <c r="AK22" s="17"/>
      <c r="AL22" s="36">
        <f t="shared" si="11"/>
        <v>0</v>
      </c>
    </row>
    <row r="23" ht="12.75" customHeight="1">
      <c r="A23" s="15" t="s">
        <v>44</v>
      </c>
      <c r="B23" s="16" t="s">
        <v>45</v>
      </c>
      <c r="C23" s="35">
        <f t="shared" si="4"/>
        <v>29.54</v>
      </c>
      <c r="D23" s="17"/>
      <c r="E23" s="17"/>
      <c r="F23" s="17"/>
      <c r="G23" s="17"/>
      <c r="H23" s="36">
        <f t="shared" si="5"/>
        <v>0</v>
      </c>
      <c r="I23" s="17"/>
      <c r="J23" s="19">
        <v>8.44</v>
      </c>
      <c r="K23" s="17"/>
      <c r="L23" s="17"/>
      <c r="M23" s="36">
        <f t="shared" si="6"/>
        <v>8.44</v>
      </c>
      <c r="N23" s="17"/>
      <c r="O23" s="19">
        <v>4.22</v>
      </c>
      <c r="P23" s="17"/>
      <c r="Q23" s="17"/>
      <c r="R23" s="36">
        <f t="shared" si="7"/>
        <v>4.22</v>
      </c>
      <c r="S23" s="17"/>
      <c r="T23" s="19">
        <v>8.44</v>
      </c>
      <c r="U23" s="17"/>
      <c r="V23" s="17"/>
      <c r="W23" s="36">
        <f t="shared" si="8"/>
        <v>8.44</v>
      </c>
      <c r="X23" s="17"/>
      <c r="Y23" s="19">
        <v>2.11</v>
      </c>
      <c r="Z23" s="17"/>
      <c r="AA23" s="17"/>
      <c r="AB23" s="36">
        <f t="shared" si="9"/>
        <v>2.11</v>
      </c>
      <c r="AC23" s="17"/>
      <c r="AD23" s="19">
        <v>4.22</v>
      </c>
      <c r="AE23" s="17"/>
      <c r="AF23" s="17"/>
      <c r="AG23" s="36">
        <f t="shared" si="10"/>
        <v>4.22</v>
      </c>
      <c r="AH23" s="17"/>
      <c r="AI23" s="19">
        <v>2.11</v>
      </c>
      <c r="AJ23" s="17"/>
      <c r="AK23" s="17"/>
      <c r="AL23" s="36">
        <f t="shared" si="11"/>
        <v>2.11</v>
      </c>
    </row>
    <row r="24" ht="12.75" customHeight="1">
      <c r="A24" s="12" t="s">
        <v>46</v>
      </c>
      <c r="B24" s="13" t="s">
        <v>47</v>
      </c>
      <c r="C24" s="14">
        <f t="shared" ref="C24:AL24" si="12">SUM(C25:C26)</f>
        <v>0</v>
      </c>
      <c r="D24" s="14">
        <f t="shared" si="12"/>
        <v>0</v>
      </c>
      <c r="E24" s="14">
        <f t="shared" si="12"/>
        <v>0</v>
      </c>
      <c r="F24" s="14">
        <f t="shared" si="12"/>
        <v>0</v>
      </c>
      <c r="G24" s="14">
        <f t="shared" si="12"/>
        <v>0</v>
      </c>
      <c r="H24" s="14">
        <f t="shared" si="12"/>
        <v>0</v>
      </c>
      <c r="I24" s="14">
        <f t="shared" si="12"/>
        <v>0</v>
      </c>
      <c r="J24" s="14">
        <f t="shared" si="12"/>
        <v>0</v>
      </c>
      <c r="K24" s="14">
        <f t="shared" si="12"/>
        <v>0</v>
      </c>
      <c r="L24" s="14">
        <f t="shared" si="12"/>
        <v>0</v>
      </c>
      <c r="M24" s="14">
        <f t="shared" si="12"/>
        <v>0</v>
      </c>
      <c r="N24" s="14">
        <f t="shared" si="12"/>
        <v>0</v>
      </c>
      <c r="O24" s="14">
        <f t="shared" si="12"/>
        <v>0</v>
      </c>
      <c r="P24" s="14">
        <f t="shared" si="12"/>
        <v>0</v>
      </c>
      <c r="Q24" s="14">
        <f t="shared" si="12"/>
        <v>0</v>
      </c>
      <c r="R24" s="14">
        <f t="shared" si="12"/>
        <v>0</v>
      </c>
      <c r="S24" s="14">
        <f t="shared" si="12"/>
        <v>0</v>
      </c>
      <c r="T24" s="14">
        <f t="shared" si="12"/>
        <v>0</v>
      </c>
      <c r="U24" s="14">
        <f t="shared" si="12"/>
        <v>0</v>
      </c>
      <c r="V24" s="14">
        <f t="shared" si="12"/>
        <v>0</v>
      </c>
      <c r="W24" s="14">
        <f t="shared" si="12"/>
        <v>0</v>
      </c>
      <c r="X24" s="14">
        <f t="shared" si="12"/>
        <v>0</v>
      </c>
      <c r="Y24" s="14">
        <f t="shared" si="12"/>
        <v>0</v>
      </c>
      <c r="Z24" s="14">
        <f t="shared" si="12"/>
        <v>0</v>
      </c>
      <c r="AA24" s="14">
        <f t="shared" si="12"/>
        <v>0</v>
      </c>
      <c r="AB24" s="14">
        <f t="shared" si="12"/>
        <v>0</v>
      </c>
      <c r="AC24" s="14">
        <f t="shared" si="12"/>
        <v>0</v>
      </c>
      <c r="AD24" s="14">
        <f t="shared" si="12"/>
        <v>0</v>
      </c>
      <c r="AE24" s="14">
        <f t="shared" si="12"/>
        <v>0</v>
      </c>
      <c r="AF24" s="14">
        <f t="shared" si="12"/>
        <v>0</v>
      </c>
      <c r="AG24" s="14">
        <f t="shared" si="12"/>
        <v>0</v>
      </c>
      <c r="AH24" s="14">
        <f t="shared" si="12"/>
        <v>0</v>
      </c>
      <c r="AI24" s="14">
        <f t="shared" si="12"/>
        <v>0</v>
      </c>
      <c r="AJ24" s="14">
        <f t="shared" si="12"/>
        <v>0</v>
      </c>
      <c r="AK24" s="14">
        <f t="shared" si="12"/>
        <v>0</v>
      </c>
      <c r="AL24" s="14">
        <f t="shared" si="12"/>
        <v>0</v>
      </c>
    </row>
    <row r="25" ht="12.75" customHeight="1">
      <c r="A25" s="15" t="s">
        <v>48</v>
      </c>
      <c r="B25" s="16" t="s">
        <v>49</v>
      </c>
      <c r="C25" s="35">
        <f t="shared" ref="C25:C26" si="13">H25+M25+R25+W25+AB25+AG25+AL25</f>
        <v>0</v>
      </c>
      <c r="D25" s="17"/>
      <c r="E25" s="17"/>
      <c r="F25" s="17"/>
      <c r="G25" s="17"/>
      <c r="H25" s="36">
        <f t="shared" ref="H25:H26" si="14">SUM(D25:G25)</f>
        <v>0</v>
      </c>
      <c r="I25" s="17"/>
      <c r="J25" s="17"/>
      <c r="K25" s="17"/>
      <c r="L25" s="17"/>
      <c r="M25" s="36">
        <f t="shared" ref="M25:M26" si="15">SUM(I25:L25)</f>
        <v>0</v>
      </c>
      <c r="N25" s="17"/>
      <c r="O25" s="17"/>
      <c r="P25" s="17"/>
      <c r="Q25" s="17"/>
      <c r="R25" s="36">
        <f t="shared" ref="R25:R26" si="16">SUM(N25:Q25)</f>
        <v>0</v>
      </c>
      <c r="S25" s="17"/>
      <c r="T25" s="17"/>
      <c r="U25" s="17"/>
      <c r="V25" s="17"/>
      <c r="W25" s="36">
        <f t="shared" ref="W25:W26" si="17">SUM(S25:V25)</f>
        <v>0</v>
      </c>
      <c r="X25" s="17"/>
      <c r="Y25" s="17"/>
      <c r="Z25" s="17"/>
      <c r="AA25" s="17"/>
      <c r="AB25" s="36">
        <f t="shared" ref="AB25:AB26" si="18">SUM(X25:AA25)</f>
        <v>0</v>
      </c>
      <c r="AC25" s="17"/>
      <c r="AD25" s="17"/>
      <c r="AE25" s="17"/>
      <c r="AF25" s="17"/>
      <c r="AG25" s="36">
        <f t="shared" ref="AG25:AG26" si="19">SUM(AC25:AF25)</f>
        <v>0</v>
      </c>
      <c r="AH25" s="17"/>
      <c r="AI25" s="17"/>
      <c r="AJ25" s="17"/>
      <c r="AK25" s="17"/>
      <c r="AL25" s="36">
        <f t="shared" ref="AL25:AL26" si="20">SUM(AH25:AK25)</f>
        <v>0</v>
      </c>
    </row>
    <row r="26" ht="12.75" customHeight="1">
      <c r="A26" s="15" t="s">
        <v>50</v>
      </c>
      <c r="B26" s="16" t="s">
        <v>51</v>
      </c>
      <c r="C26" s="35">
        <f t="shared" si="13"/>
        <v>0</v>
      </c>
      <c r="D26" s="17"/>
      <c r="E26" s="17"/>
      <c r="F26" s="17"/>
      <c r="G26" s="17"/>
      <c r="H26" s="36">
        <f t="shared" si="14"/>
        <v>0</v>
      </c>
      <c r="I26" s="17"/>
      <c r="J26" s="17"/>
      <c r="K26" s="17"/>
      <c r="L26" s="17"/>
      <c r="M26" s="36">
        <f t="shared" si="15"/>
        <v>0</v>
      </c>
      <c r="N26" s="17"/>
      <c r="O26" s="17"/>
      <c r="P26" s="17"/>
      <c r="Q26" s="17"/>
      <c r="R26" s="36">
        <f t="shared" si="16"/>
        <v>0</v>
      </c>
      <c r="S26" s="17"/>
      <c r="T26" s="17"/>
      <c r="U26" s="17"/>
      <c r="V26" s="17"/>
      <c r="W26" s="36">
        <f t="shared" si="17"/>
        <v>0</v>
      </c>
      <c r="X26" s="17"/>
      <c r="Y26" s="17"/>
      <c r="Z26" s="17"/>
      <c r="AA26" s="17"/>
      <c r="AB26" s="36">
        <f t="shared" si="18"/>
        <v>0</v>
      </c>
      <c r="AC26" s="17"/>
      <c r="AD26" s="17"/>
      <c r="AE26" s="17"/>
      <c r="AF26" s="17"/>
      <c r="AG26" s="36">
        <f t="shared" si="19"/>
        <v>0</v>
      </c>
      <c r="AH26" s="17"/>
      <c r="AI26" s="17"/>
      <c r="AJ26" s="17"/>
      <c r="AK26" s="17"/>
      <c r="AL26" s="36">
        <f t="shared" si="20"/>
        <v>0</v>
      </c>
    </row>
    <row r="27" ht="12.75" customHeight="1">
      <c r="A27" s="12" t="s">
        <v>52</v>
      </c>
      <c r="B27" s="13" t="s">
        <v>53</v>
      </c>
      <c r="C27" s="14">
        <f t="shared" ref="C27:AL27" si="21">SUM(C28:C38)</f>
        <v>47.3415</v>
      </c>
      <c r="D27" s="14">
        <f t="shared" si="21"/>
        <v>0</v>
      </c>
      <c r="E27" s="14">
        <f t="shared" si="21"/>
        <v>18.441</v>
      </c>
      <c r="F27" s="14">
        <f t="shared" si="21"/>
        <v>9.3035</v>
      </c>
      <c r="G27" s="14">
        <f t="shared" si="21"/>
        <v>13.0435</v>
      </c>
      <c r="H27" s="14">
        <f t="shared" si="21"/>
        <v>40.788</v>
      </c>
      <c r="I27" s="14">
        <f t="shared" si="21"/>
        <v>0</v>
      </c>
      <c r="J27" s="14">
        <f t="shared" si="21"/>
        <v>1.289</v>
      </c>
      <c r="K27" s="14">
        <f t="shared" si="21"/>
        <v>0.642</v>
      </c>
      <c r="L27" s="14">
        <f t="shared" si="21"/>
        <v>0.642</v>
      </c>
      <c r="M27" s="14">
        <f t="shared" si="21"/>
        <v>2.573</v>
      </c>
      <c r="N27" s="14">
        <f t="shared" si="21"/>
        <v>0</v>
      </c>
      <c r="O27" s="14">
        <f t="shared" si="21"/>
        <v>0.48775</v>
      </c>
      <c r="P27" s="14">
        <f t="shared" si="21"/>
        <v>0.243875</v>
      </c>
      <c r="Q27" s="14">
        <f t="shared" si="21"/>
        <v>0.243875</v>
      </c>
      <c r="R27" s="14">
        <f t="shared" si="21"/>
        <v>0.9755</v>
      </c>
      <c r="S27" s="14">
        <f t="shared" si="21"/>
        <v>0</v>
      </c>
      <c r="T27" s="14">
        <f t="shared" si="21"/>
        <v>1.32075</v>
      </c>
      <c r="U27" s="14">
        <f t="shared" si="21"/>
        <v>0.657875</v>
      </c>
      <c r="V27" s="14">
        <f t="shared" si="21"/>
        <v>0.657875</v>
      </c>
      <c r="W27" s="14">
        <f t="shared" si="21"/>
        <v>2.6365</v>
      </c>
      <c r="X27" s="14">
        <f t="shared" si="21"/>
        <v>0</v>
      </c>
      <c r="Y27" s="14">
        <f t="shared" si="21"/>
        <v>0.07025</v>
      </c>
      <c r="Z27" s="14">
        <f t="shared" si="21"/>
        <v>0.035125</v>
      </c>
      <c r="AA27" s="14">
        <f t="shared" si="21"/>
        <v>0.035125</v>
      </c>
      <c r="AB27" s="14">
        <f t="shared" si="21"/>
        <v>0.1405</v>
      </c>
      <c r="AC27" s="14">
        <f t="shared" si="21"/>
        <v>0</v>
      </c>
      <c r="AD27" s="14">
        <f t="shared" si="21"/>
        <v>0.04025</v>
      </c>
      <c r="AE27" s="14">
        <f t="shared" si="21"/>
        <v>0.020125</v>
      </c>
      <c r="AF27" s="14">
        <f t="shared" si="21"/>
        <v>0.020125</v>
      </c>
      <c r="AG27" s="14">
        <f t="shared" si="21"/>
        <v>0.0805</v>
      </c>
      <c r="AH27" s="14">
        <f t="shared" si="21"/>
        <v>0</v>
      </c>
      <c r="AI27" s="14">
        <f t="shared" si="21"/>
        <v>0.07375</v>
      </c>
      <c r="AJ27" s="14">
        <f t="shared" si="21"/>
        <v>0.036875</v>
      </c>
      <c r="AK27" s="14">
        <f t="shared" si="21"/>
        <v>0.036875</v>
      </c>
      <c r="AL27" s="14">
        <f t="shared" si="21"/>
        <v>0.1475</v>
      </c>
    </row>
    <row r="28" ht="12.75" customHeight="1">
      <c r="A28" s="15" t="s">
        <v>54</v>
      </c>
      <c r="B28" s="16" t="s">
        <v>55</v>
      </c>
      <c r="C28" s="35">
        <f t="shared" ref="C28:C38" si="22">H28+M28+R28+W28+AB28+AG28+AL28</f>
        <v>0</v>
      </c>
      <c r="D28" s="17"/>
      <c r="E28" s="17"/>
      <c r="F28" s="17"/>
      <c r="G28" s="17"/>
      <c r="H28" s="36">
        <f t="shared" ref="H28:H38" si="23">SUM(D28:G28)</f>
        <v>0</v>
      </c>
      <c r="I28" s="17"/>
      <c r="J28" s="17"/>
      <c r="K28" s="17"/>
      <c r="L28" s="17"/>
      <c r="M28" s="36">
        <f t="shared" ref="M28:M38" si="24">SUM(I28:L28)</f>
        <v>0</v>
      </c>
      <c r="N28" s="17"/>
      <c r="O28" s="17"/>
      <c r="P28" s="17"/>
      <c r="Q28" s="17"/>
      <c r="R28" s="36">
        <f t="shared" ref="R28:R38" si="25">SUM(N28:Q28)</f>
        <v>0</v>
      </c>
      <c r="S28" s="17"/>
      <c r="T28" s="17"/>
      <c r="U28" s="17"/>
      <c r="V28" s="17"/>
      <c r="W28" s="36">
        <f t="shared" ref="W28:W38" si="26">SUM(S28:V28)</f>
        <v>0</v>
      </c>
      <c r="X28" s="17"/>
      <c r="Y28" s="17"/>
      <c r="Z28" s="17"/>
      <c r="AA28" s="17"/>
      <c r="AB28" s="36">
        <f t="shared" ref="AB28:AB38" si="27">SUM(X28:AA28)</f>
        <v>0</v>
      </c>
      <c r="AC28" s="17"/>
      <c r="AD28" s="17"/>
      <c r="AE28" s="17"/>
      <c r="AF28" s="17"/>
      <c r="AG28" s="36">
        <f t="shared" ref="AG28:AG38" si="28">SUM(AC28:AF28)</f>
        <v>0</v>
      </c>
      <c r="AH28" s="17"/>
      <c r="AI28" s="17"/>
      <c r="AJ28" s="17"/>
      <c r="AK28" s="17"/>
      <c r="AL28" s="36">
        <f t="shared" ref="AL28:AL38" si="29">SUM(AH28:AK28)</f>
        <v>0</v>
      </c>
    </row>
    <row r="29" ht="12.75" customHeight="1">
      <c r="A29" s="15" t="s">
        <v>56</v>
      </c>
      <c r="B29" s="16" t="s">
        <v>57</v>
      </c>
      <c r="C29" s="35">
        <f t="shared" si="22"/>
        <v>0</v>
      </c>
      <c r="D29" s="17"/>
      <c r="E29" s="17"/>
      <c r="F29" s="17"/>
      <c r="G29" s="17"/>
      <c r="H29" s="36">
        <f t="shared" si="23"/>
        <v>0</v>
      </c>
      <c r="I29" s="17"/>
      <c r="J29" s="17"/>
      <c r="K29" s="17"/>
      <c r="L29" s="17"/>
      <c r="M29" s="36">
        <f t="shared" si="24"/>
        <v>0</v>
      </c>
      <c r="N29" s="17"/>
      <c r="O29" s="17"/>
      <c r="P29" s="17"/>
      <c r="Q29" s="17"/>
      <c r="R29" s="36">
        <f t="shared" si="25"/>
        <v>0</v>
      </c>
      <c r="S29" s="17"/>
      <c r="T29" s="17"/>
      <c r="U29" s="17"/>
      <c r="V29" s="17"/>
      <c r="W29" s="36">
        <f t="shared" si="26"/>
        <v>0</v>
      </c>
      <c r="X29" s="17"/>
      <c r="Y29" s="17"/>
      <c r="Z29" s="17"/>
      <c r="AA29" s="17"/>
      <c r="AB29" s="36">
        <f t="shared" si="27"/>
        <v>0</v>
      </c>
      <c r="AC29" s="17"/>
      <c r="AD29" s="17"/>
      <c r="AE29" s="17"/>
      <c r="AF29" s="17"/>
      <c r="AG29" s="36">
        <f t="shared" si="28"/>
        <v>0</v>
      </c>
      <c r="AH29" s="17"/>
      <c r="AI29" s="17"/>
      <c r="AJ29" s="17"/>
      <c r="AK29" s="17"/>
      <c r="AL29" s="36">
        <f t="shared" si="29"/>
        <v>0</v>
      </c>
    </row>
    <row r="30" ht="12.75" customHeight="1">
      <c r="A30" s="15" t="s">
        <v>58</v>
      </c>
      <c r="B30" s="16" t="s">
        <v>59</v>
      </c>
      <c r="C30" s="35">
        <f t="shared" si="22"/>
        <v>0</v>
      </c>
      <c r="D30" s="17"/>
      <c r="E30" s="19"/>
      <c r="F30" s="19"/>
      <c r="G30" s="19"/>
      <c r="H30" s="36">
        <f t="shared" si="23"/>
        <v>0</v>
      </c>
      <c r="I30" s="17"/>
      <c r="J30" s="17"/>
      <c r="K30" s="17"/>
      <c r="L30" s="17"/>
      <c r="M30" s="36">
        <f t="shared" si="24"/>
        <v>0</v>
      </c>
      <c r="N30" s="17"/>
      <c r="O30" s="17"/>
      <c r="P30" s="17"/>
      <c r="Q30" s="17"/>
      <c r="R30" s="36">
        <f t="shared" si="25"/>
        <v>0</v>
      </c>
      <c r="S30" s="17"/>
      <c r="T30" s="17"/>
      <c r="U30" s="17"/>
      <c r="V30" s="17"/>
      <c r="W30" s="36">
        <f t="shared" si="26"/>
        <v>0</v>
      </c>
      <c r="X30" s="17"/>
      <c r="Y30" s="17"/>
      <c r="Z30" s="17"/>
      <c r="AA30" s="17"/>
      <c r="AB30" s="36">
        <f t="shared" si="27"/>
        <v>0</v>
      </c>
      <c r="AC30" s="17"/>
      <c r="AD30" s="17"/>
      <c r="AE30" s="17"/>
      <c r="AF30" s="17"/>
      <c r="AG30" s="36">
        <f t="shared" si="28"/>
        <v>0</v>
      </c>
      <c r="AH30" s="17"/>
      <c r="AI30" s="17"/>
      <c r="AJ30" s="17"/>
      <c r="AK30" s="17"/>
      <c r="AL30" s="36">
        <f t="shared" si="29"/>
        <v>0</v>
      </c>
    </row>
    <row r="31" ht="12.75" customHeight="1">
      <c r="A31" s="15" t="s">
        <v>60</v>
      </c>
      <c r="B31" s="16" t="s">
        <v>61</v>
      </c>
      <c r="C31" s="35">
        <f t="shared" si="22"/>
        <v>22.4</v>
      </c>
      <c r="D31" s="17"/>
      <c r="E31" s="19">
        <v>8.475</v>
      </c>
      <c r="F31" s="19">
        <v>4.2375</v>
      </c>
      <c r="G31" s="19">
        <v>4.9975</v>
      </c>
      <c r="H31" s="36">
        <f t="shared" si="23"/>
        <v>17.71</v>
      </c>
      <c r="I31" s="17"/>
      <c r="J31" s="19">
        <v>1.175</v>
      </c>
      <c r="K31" s="19">
        <v>0.585</v>
      </c>
      <c r="L31" s="19">
        <v>0.585</v>
      </c>
      <c r="M31" s="36">
        <f t="shared" si="24"/>
        <v>2.345</v>
      </c>
      <c r="N31" s="17"/>
      <c r="O31" s="17"/>
      <c r="P31" s="17"/>
      <c r="Q31" s="17"/>
      <c r="R31" s="36">
        <f t="shared" si="25"/>
        <v>0</v>
      </c>
      <c r="S31" s="17"/>
      <c r="T31" s="19">
        <v>1.175</v>
      </c>
      <c r="U31" s="19">
        <v>0.585</v>
      </c>
      <c r="V31" s="19">
        <v>0.585</v>
      </c>
      <c r="W31" s="36">
        <f t="shared" si="26"/>
        <v>2.345</v>
      </c>
      <c r="X31" s="17"/>
      <c r="Y31" s="17"/>
      <c r="Z31" s="17"/>
      <c r="AA31" s="17"/>
      <c r="AB31" s="36">
        <f t="shared" si="27"/>
        <v>0</v>
      </c>
      <c r="AC31" s="17"/>
      <c r="AD31" s="17"/>
      <c r="AE31" s="17"/>
      <c r="AF31" s="17"/>
      <c r="AG31" s="36">
        <f t="shared" si="28"/>
        <v>0</v>
      </c>
      <c r="AH31" s="17"/>
      <c r="AI31" s="17"/>
      <c r="AJ31" s="17"/>
      <c r="AK31" s="17"/>
      <c r="AL31" s="36">
        <f t="shared" si="29"/>
        <v>0</v>
      </c>
    </row>
    <row r="32" ht="12.75" customHeight="1">
      <c r="A32" s="15" t="s">
        <v>62</v>
      </c>
      <c r="B32" s="16" t="s">
        <v>63</v>
      </c>
      <c r="C32" s="35">
        <f t="shared" si="22"/>
        <v>2.0615</v>
      </c>
      <c r="D32" s="17"/>
      <c r="E32" s="19">
        <v>0.066</v>
      </c>
      <c r="F32" s="19">
        <v>0.066</v>
      </c>
      <c r="G32" s="19">
        <v>0.066</v>
      </c>
      <c r="H32" s="36">
        <f t="shared" si="23"/>
        <v>0.198</v>
      </c>
      <c r="I32" s="17"/>
      <c r="J32" s="19">
        <v>0.114</v>
      </c>
      <c r="K32" s="19">
        <v>0.057</v>
      </c>
      <c r="L32" s="19">
        <v>0.057</v>
      </c>
      <c r="M32" s="36">
        <f t="shared" si="24"/>
        <v>0.228</v>
      </c>
      <c r="N32" s="17"/>
      <c r="O32" s="19">
        <v>0.48775</v>
      </c>
      <c r="P32" s="19">
        <v>0.243875</v>
      </c>
      <c r="Q32" s="19">
        <v>0.243875</v>
      </c>
      <c r="R32" s="36">
        <f t="shared" si="25"/>
        <v>0.9755</v>
      </c>
      <c r="S32" s="17"/>
      <c r="T32" s="19">
        <v>0.14575</v>
      </c>
      <c r="U32" s="19">
        <v>0.072875</v>
      </c>
      <c r="V32" s="19">
        <v>0.072875</v>
      </c>
      <c r="W32" s="36">
        <f t="shared" si="26"/>
        <v>0.2915</v>
      </c>
      <c r="X32" s="17"/>
      <c r="Y32" s="19">
        <v>0.07025</v>
      </c>
      <c r="Z32" s="19">
        <v>0.035125</v>
      </c>
      <c r="AA32" s="19">
        <v>0.035125</v>
      </c>
      <c r="AB32" s="36">
        <f t="shared" si="27"/>
        <v>0.1405</v>
      </c>
      <c r="AC32" s="17"/>
      <c r="AD32" s="19">
        <v>0.04025</v>
      </c>
      <c r="AE32" s="19">
        <v>0.020125</v>
      </c>
      <c r="AF32" s="19">
        <v>0.020125</v>
      </c>
      <c r="AG32" s="36">
        <f t="shared" si="28"/>
        <v>0.0805</v>
      </c>
      <c r="AH32" s="17"/>
      <c r="AI32" s="19">
        <v>0.07375</v>
      </c>
      <c r="AJ32" s="19">
        <v>0.036875</v>
      </c>
      <c r="AK32" s="19">
        <v>0.036875</v>
      </c>
      <c r="AL32" s="36">
        <f t="shared" si="29"/>
        <v>0.1475</v>
      </c>
    </row>
    <row r="33" ht="12.75" customHeight="1">
      <c r="A33" s="15" t="s">
        <v>64</v>
      </c>
      <c r="B33" s="16" t="s">
        <v>65</v>
      </c>
      <c r="C33" s="35">
        <f t="shared" si="22"/>
        <v>0.05</v>
      </c>
      <c r="D33" s="17"/>
      <c r="E33" s="17"/>
      <c r="F33" s="19">
        <v>0.05</v>
      </c>
      <c r="G33" s="17"/>
      <c r="H33" s="36">
        <f t="shared" si="23"/>
        <v>0.05</v>
      </c>
      <c r="I33" s="17"/>
      <c r="J33" s="19"/>
      <c r="K33" s="19"/>
      <c r="L33" s="19"/>
      <c r="M33" s="36">
        <f t="shared" si="24"/>
        <v>0</v>
      </c>
      <c r="N33" s="17"/>
      <c r="O33" s="17"/>
      <c r="P33" s="17"/>
      <c r="Q33" s="17"/>
      <c r="R33" s="36">
        <f t="shared" si="25"/>
        <v>0</v>
      </c>
      <c r="S33" s="17"/>
      <c r="T33" s="17"/>
      <c r="U33" s="17"/>
      <c r="V33" s="17"/>
      <c r="W33" s="36">
        <f t="shared" si="26"/>
        <v>0</v>
      </c>
      <c r="X33" s="17"/>
      <c r="Y33" s="17"/>
      <c r="Z33" s="17"/>
      <c r="AA33" s="17"/>
      <c r="AB33" s="36">
        <f t="shared" si="27"/>
        <v>0</v>
      </c>
      <c r="AC33" s="17"/>
      <c r="AD33" s="17"/>
      <c r="AE33" s="17"/>
      <c r="AF33" s="17"/>
      <c r="AG33" s="36">
        <f t="shared" si="28"/>
        <v>0</v>
      </c>
      <c r="AH33" s="17"/>
      <c r="AI33" s="17"/>
      <c r="AJ33" s="17"/>
      <c r="AK33" s="17"/>
      <c r="AL33" s="36">
        <f t="shared" si="29"/>
        <v>0</v>
      </c>
    </row>
    <row r="34" ht="12.75" customHeight="1">
      <c r="A34" s="15" t="s">
        <v>66</v>
      </c>
      <c r="B34" s="16" t="s">
        <v>67</v>
      </c>
      <c r="C34" s="35">
        <f t="shared" si="22"/>
        <v>3.03</v>
      </c>
      <c r="D34" s="17"/>
      <c r="E34" s="17"/>
      <c r="F34" s="17"/>
      <c r="G34" s="19">
        <v>3.03</v>
      </c>
      <c r="H34" s="36">
        <f t="shared" si="23"/>
        <v>3.03</v>
      </c>
      <c r="I34" s="17"/>
      <c r="J34" s="17"/>
      <c r="K34" s="17"/>
      <c r="L34" s="17"/>
      <c r="M34" s="36">
        <f t="shared" si="24"/>
        <v>0</v>
      </c>
      <c r="N34" s="17"/>
      <c r="O34" s="17"/>
      <c r="P34" s="17"/>
      <c r="Q34" s="17"/>
      <c r="R34" s="36">
        <f t="shared" si="25"/>
        <v>0</v>
      </c>
      <c r="S34" s="17"/>
      <c r="T34" s="17"/>
      <c r="U34" s="17"/>
      <c r="V34" s="17"/>
      <c r="W34" s="36">
        <f t="shared" si="26"/>
        <v>0</v>
      </c>
      <c r="X34" s="17"/>
      <c r="Y34" s="17"/>
      <c r="Z34" s="17"/>
      <c r="AA34" s="17"/>
      <c r="AB34" s="36">
        <f t="shared" si="27"/>
        <v>0</v>
      </c>
      <c r="AC34" s="17"/>
      <c r="AD34" s="17"/>
      <c r="AE34" s="17"/>
      <c r="AF34" s="17"/>
      <c r="AG34" s="36">
        <f t="shared" si="28"/>
        <v>0</v>
      </c>
      <c r="AH34" s="17"/>
      <c r="AI34" s="17"/>
      <c r="AJ34" s="17"/>
      <c r="AK34" s="17"/>
      <c r="AL34" s="36">
        <f t="shared" si="29"/>
        <v>0</v>
      </c>
    </row>
    <row r="35" ht="12.75" customHeight="1">
      <c r="A35" s="15" t="s">
        <v>68</v>
      </c>
      <c r="B35" s="16" t="s">
        <v>17</v>
      </c>
      <c r="C35" s="35">
        <f t="shared" si="22"/>
        <v>6.6</v>
      </c>
      <c r="D35" s="17"/>
      <c r="E35" s="19">
        <v>3.3</v>
      </c>
      <c r="F35" s="19">
        <v>1.65</v>
      </c>
      <c r="G35" s="19">
        <v>1.65</v>
      </c>
      <c r="H35" s="36">
        <f t="shared" si="23"/>
        <v>6.6</v>
      </c>
      <c r="I35" s="17"/>
      <c r="J35" s="17"/>
      <c r="K35" s="17"/>
      <c r="L35" s="17"/>
      <c r="M35" s="36">
        <f t="shared" si="24"/>
        <v>0</v>
      </c>
      <c r="N35" s="17"/>
      <c r="O35" s="17"/>
      <c r="P35" s="17"/>
      <c r="Q35" s="17"/>
      <c r="R35" s="36">
        <f t="shared" si="25"/>
        <v>0</v>
      </c>
      <c r="S35" s="17"/>
      <c r="T35" s="17"/>
      <c r="U35" s="17"/>
      <c r="V35" s="17"/>
      <c r="W35" s="36">
        <f t="shared" si="26"/>
        <v>0</v>
      </c>
      <c r="X35" s="17"/>
      <c r="Y35" s="17"/>
      <c r="Z35" s="17"/>
      <c r="AA35" s="17"/>
      <c r="AB35" s="36">
        <f t="shared" si="27"/>
        <v>0</v>
      </c>
      <c r="AC35" s="17"/>
      <c r="AD35" s="17"/>
      <c r="AE35" s="17"/>
      <c r="AF35" s="17"/>
      <c r="AG35" s="36">
        <f t="shared" si="28"/>
        <v>0</v>
      </c>
      <c r="AH35" s="17"/>
      <c r="AI35" s="17"/>
      <c r="AJ35" s="17"/>
      <c r="AK35" s="17"/>
      <c r="AL35" s="36">
        <f t="shared" si="29"/>
        <v>0</v>
      </c>
    </row>
    <row r="36" ht="12.75" customHeight="1">
      <c r="A36" s="15" t="s">
        <v>69</v>
      </c>
      <c r="B36" s="16" t="s">
        <v>19</v>
      </c>
      <c r="C36" s="35">
        <f t="shared" si="22"/>
        <v>13.2</v>
      </c>
      <c r="D36" s="17"/>
      <c r="E36" s="19">
        <v>6.6</v>
      </c>
      <c r="F36" s="19">
        <v>3.3</v>
      </c>
      <c r="G36" s="19">
        <v>3.3</v>
      </c>
      <c r="H36" s="36">
        <f t="shared" si="23"/>
        <v>13.2</v>
      </c>
      <c r="I36" s="17"/>
      <c r="J36" s="17"/>
      <c r="K36" s="17"/>
      <c r="L36" s="17"/>
      <c r="M36" s="36">
        <f t="shared" si="24"/>
        <v>0</v>
      </c>
      <c r="N36" s="17"/>
      <c r="O36" s="17"/>
      <c r="P36" s="17"/>
      <c r="Q36" s="17"/>
      <c r="R36" s="36">
        <f t="shared" si="25"/>
        <v>0</v>
      </c>
      <c r="S36" s="17"/>
      <c r="T36" s="17"/>
      <c r="U36" s="17"/>
      <c r="V36" s="17"/>
      <c r="W36" s="36">
        <f t="shared" si="26"/>
        <v>0</v>
      </c>
      <c r="X36" s="17"/>
      <c r="Y36" s="17"/>
      <c r="Z36" s="17"/>
      <c r="AA36" s="17"/>
      <c r="AB36" s="36">
        <f t="shared" si="27"/>
        <v>0</v>
      </c>
      <c r="AC36" s="17"/>
      <c r="AD36" s="17"/>
      <c r="AE36" s="17"/>
      <c r="AF36" s="17"/>
      <c r="AG36" s="36">
        <f t="shared" si="28"/>
        <v>0</v>
      </c>
      <c r="AH36" s="17"/>
      <c r="AI36" s="17"/>
      <c r="AJ36" s="17"/>
      <c r="AK36" s="17"/>
      <c r="AL36" s="36">
        <f t="shared" si="29"/>
        <v>0</v>
      </c>
    </row>
    <row r="37" ht="12.75" customHeight="1">
      <c r="A37" s="15" t="s">
        <v>70</v>
      </c>
      <c r="B37" s="16" t="s">
        <v>71</v>
      </c>
      <c r="C37" s="35">
        <f t="shared" si="22"/>
        <v>0</v>
      </c>
      <c r="D37" s="17"/>
      <c r="E37" s="17"/>
      <c r="F37" s="17"/>
      <c r="G37" s="17"/>
      <c r="H37" s="36">
        <f t="shared" si="23"/>
        <v>0</v>
      </c>
      <c r="I37" s="17"/>
      <c r="J37" s="17"/>
      <c r="K37" s="17"/>
      <c r="L37" s="17"/>
      <c r="M37" s="36">
        <f t="shared" si="24"/>
        <v>0</v>
      </c>
      <c r="N37" s="17"/>
      <c r="O37" s="17"/>
      <c r="P37" s="17"/>
      <c r="Q37" s="17"/>
      <c r="R37" s="36">
        <f t="shared" si="25"/>
        <v>0</v>
      </c>
      <c r="S37" s="17"/>
      <c r="T37" s="17"/>
      <c r="U37" s="17"/>
      <c r="V37" s="17"/>
      <c r="W37" s="36">
        <f t="shared" si="26"/>
        <v>0</v>
      </c>
      <c r="X37" s="17"/>
      <c r="Y37" s="17"/>
      <c r="Z37" s="17"/>
      <c r="AA37" s="17"/>
      <c r="AB37" s="36">
        <f t="shared" si="27"/>
        <v>0</v>
      </c>
      <c r="AC37" s="17"/>
      <c r="AD37" s="17"/>
      <c r="AE37" s="17"/>
      <c r="AF37" s="17"/>
      <c r="AG37" s="36">
        <f t="shared" si="28"/>
        <v>0</v>
      </c>
      <c r="AH37" s="17"/>
      <c r="AI37" s="17"/>
      <c r="AJ37" s="17"/>
      <c r="AK37" s="17"/>
      <c r="AL37" s="36">
        <f t="shared" si="29"/>
        <v>0</v>
      </c>
    </row>
    <row r="38" ht="12.75" customHeight="1">
      <c r="A38" s="15" t="s">
        <v>72</v>
      </c>
      <c r="B38" s="16" t="s">
        <v>45</v>
      </c>
      <c r="C38" s="35">
        <f t="shared" si="22"/>
        <v>0</v>
      </c>
      <c r="D38" s="17"/>
      <c r="E38" s="17"/>
      <c r="F38" s="17"/>
      <c r="G38" s="17"/>
      <c r="H38" s="36">
        <f t="shared" si="23"/>
        <v>0</v>
      </c>
      <c r="I38" s="17"/>
      <c r="J38" s="17"/>
      <c r="K38" s="17"/>
      <c r="L38" s="17"/>
      <c r="M38" s="36">
        <f t="shared" si="24"/>
        <v>0</v>
      </c>
      <c r="N38" s="17"/>
      <c r="O38" s="17"/>
      <c r="P38" s="17"/>
      <c r="Q38" s="17"/>
      <c r="R38" s="36">
        <f t="shared" si="25"/>
        <v>0</v>
      </c>
      <c r="S38" s="17"/>
      <c r="T38" s="17"/>
      <c r="U38" s="17"/>
      <c r="V38" s="17"/>
      <c r="W38" s="36">
        <f t="shared" si="26"/>
        <v>0</v>
      </c>
      <c r="X38" s="17"/>
      <c r="Y38" s="17"/>
      <c r="Z38" s="17"/>
      <c r="AA38" s="17"/>
      <c r="AB38" s="36">
        <f t="shared" si="27"/>
        <v>0</v>
      </c>
      <c r="AC38" s="17"/>
      <c r="AD38" s="17"/>
      <c r="AE38" s="17"/>
      <c r="AF38" s="17"/>
      <c r="AG38" s="36">
        <f t="shared" si="28"/>
        <v>0</v>
      </c>
      <c r="AH38" s="17"/>
      <c r="AI38" s="17"/>
      <c r="AJ38" s="17"/>
      <c r="AK38" s="17"/>
      <c r="AL38" s="36">
        <f t="shared" si="29"/>
        <v>0</v>
      </c>
    </row>
    <row r="39" ht="12.75" customHeight="1">
      <c r="A39" s="12" t="s">
        <v>73</v>
      </c>
      <c r="B39" s="13" t="s">
        <v>74</v>
      </c>
      <c r="C39" s="14">
        <f t="shared" ref="C39:AL39" si="30">SUM(C40:C42)</f>
        <v>41.0279</v>
      </c>
      <c r="D39" s="14">
        <f t="shared" si="30"/>
        <v>9.488225</v>
      </c>
      <c r="E39" s="14">
        <f t="shared" si="30"/>
        <v>9.488225</v>
      </c>
      <c r="F39" s="14">
        <f t="shared" si="30"/>
        <v>9.488225</v>
      </c>
      <c r="G39" s="14">
        <f t="shared" si="30"/>
        <v>9.488225</v>
      </c>
      <c r="H39" s="14">
        <f t="shared" si="30"/>
        <v>37.9529</v>
      </c>
      <c r="I39" s="14">
        <f t="shared" si="30"/>
        <v>0.09</v>
      </c>
      <c r="J39" s="14">
        <f t="shared" si="30"/>
        <v>0.09</v>
      </c>
      <c r="K39" s="14">
        <f t="shared" si="30"/>
        <v>0.09</v>
      </c>
      <c r="L39" s="14">
        <f t="shared" si="30"/>
        <v>0.09</v>
      </c>
      <c r="M39" s="14">
        <f t="shared" si="30"/>
        <v>0.36</v>
      </c>
      <c r="N39" s="14">
        <f t="shared" si="30"/>
        <v>0.3375</v>
      </c>
      <c r="O39" s="14">
        <f t="shared" si="30"/>
        <v>0.3375</v>
      </c>
      <c r="P39" s="14">
        <f t="shared" si="30"/>
        <v>0.3375</v>
      </c>
      <c r="Q39" s="14">
        <f t="shared" si="30"/>
        <v>0.3375</v>
      </c>
      <c r="R39" s="14">
        <f t="shared" si="30"/>
        <v>1.35</v>
      </c>
      <c r="S39" s="14">
        <f t="shared" si="30"/>
        <v>0.09</v>
      </c>
      <c r="T39" s="14">
        <f t="shared" si="30"/>
        <v>0.09</v>
      </c>
      <c r="U39" s="14">
        <f t="shared" si="30"/>
        <v>0.09</v>
      </c>
      <c r="V39" s="14">
        <f t="shared" si="30"/>
        <v>0.09</v>
      </c>
      <c r="W39" s="14">
        <f t="shared" si="30"/>
        <v>0.36</v>
      </c>
      <c r="X39" s="14">
        <f t="shared" si="30"/>
        <v>0.15</v>
      </c>
      <c r="Y39" s="14">
        <f t="shared" si="30"/>
        <v>0.15</v>
      </c>
      <c r="Z39" s="14">
        <f t="shared" si="30"/>
        <v>0.15</v>
      </c>
      <c r="AA39" s="14">
        <f t="shared" si="30"/>
        <v>0.15</v>
      </c>
      <c r="AB39" s="14">
        <f t="shared" si="30"/>
        <v>0.6</v>
      </c>
      <c r="AC39" s="14">
        <f t="shared" si="30"/>
        <v>0.08625</v>
      </c>
      <c r="AD39" s="14">
        <f t="shared" si="30"/>
        <v>0.08625</v>
      </c>
      <c r="AE39" s="14">
        <f t="shared" si="30"/>
        <v>0.08625</v>
      </c>
      <c r="AF39" s="14">
        <f t="shared" si="30"/>
        <v>0.08625</v>
      </c>
      <c r="AG39" s="14">
        <f t="shared" si="30"/>
        <v>0.345</v>
      </c>
      <c r="AH39" s="14">
        <f t="shared" si="30"/>
        <v>0.015</v>
      </c>
      <c r="AI39" s="14">
        <f t="shared" si="30"/>
        <v>0.015</v>
      </c>
      <c r="AJ39" s="14">
        <f t="shared" si="30"/>
        <v>0.015</v>
      </c>
      <c r="AK39" s="14">
        <f t="shared" si="30"/>
        <v>0.015</v>
      </c>
      <c r="AL39" s="14">
        <f t="shared" si="30"/>
        <v>0.06</v>
      </c>
    </row>
    <row r="40" ht="12.75" customHeight="1">
      <c r="A40" s="15">
        <v>32.0</v>
      </c>
      <c r="B40" s="16" t="s">
        <v>75</v>
      </c>
      <c r="C40" s="35">
        <f t="shared" ref="C40:C42" si="31">H40+M40+R40+W40+AB40+AG40+AL40</f>
        <v>41.0279</v>
      </c>
      <c r="D40" s="27">
        <v>9.488225</v>
      </c>
      <c r="E40" s="27">
        <v>9.488225</v>
      </c>
      <c r="F40" s="27">
        <v>9.488225</v>
      </c>
      <c r="G40" s="27">
        <v>9.488225</v>
      </c>
      <c r="H40" s="36">
        <f t="shared" ref="H40:H42" si="32">SUM(D40:G40)</f>
        <v>37.9529</v>
      </c>
      <c r="I40" s="27">
        <v>0.09</v>
      </c>
      <c r="J40" s="27">
        <v>0.09</v>
      </c>
      <c r="K40" s="27">
        <v>0.09</v>
      </c>
      <c r="L40" s="27">
        <v>0.09</v>
      </c>
      <c r="M40" s="36">
        <f t="shared" ref="M40:M42" si="33">SUM(I40:L40)</f>
        <v>0.36</v>
      </c>
      <c r="N40" s="40">
        <v>0.3375</v>
      </c>
      <c r="O40" s="40">
        <v>0.3375</v>
      </c>
      <c r="P40" s="40">
        <v>0.3375</v>
      </c>
      <c r="Q40" s="40">
        <v>0.3375</v>
      </c>
      <c r="R40" s="36">
        <f t="shared" ref="R40:R42" si="34">SUM(N40:Q40)</f>
        <v>1.35</v>
      </c>
      <c r="S40" s="41">
        <v>0.09</v>
      </c>
      <c r="T40" s="41">
        <v>0.09</v>
      </c>
      <c r="U40" s="41">
        <v>0.09</v>
      </c>
      <c r="V40" s="41">
        <v>0.09</v>
      </c>
      <c r="W40" s="36">
        <f t="shared" ref="W40:W42" si="35">SUM(S40:V40)</f>
        <v>0.36</v>
      </c>
      <c r="X40" s="27">
        <v>0.15</v>
      </c>
      <c r="Y40" s="27">
        <v>0.15</v>
      </c>
      <c r="Z40" s="27">
        <v>0.15</v>
      </c>
      <c r="AA40" s="27">
        <v>0.15</v>
      </c>
      <c r="AB40" s="36">
        <f t="shared" ref="AB40:AB42" si="36">SUM(X40:AA40)</f>
        <v>0.6</v>
      </c>
      <c r="AC40" s="40">
        <v>0.08625</v>
      </c>
      <c r="AD40" s="40">
        <v>0.08625</v>
      </c>
      <c r="AE40" s="40">
        <v>0.08625</v>
      </c>
      <c r="AF40" s="40">
        <v>0.08625</v>
      </c>
      <c r="AG40" s="36">
        <f t="shared" ref="AG40:AG42" si="37">SUM(AC40:AF40)</f>
        <v>0.345</v>
      </c>
      <c r="AH40" s="27">
        <v>0.015</v>
      </c>
      <c r="AI40" s="27">
        <v>0.015</v>
      </c>
      <c r="AJ40" s="27">
        <v>0.015</v>
      </c>
      <c r="AK40" s="27">
        <v>0.015</v>
      </c>
      <c r="AL40" s="36">
        <f t="shared" ref="AL40:AL42" si="38">SUM(AH40:AK40)</f>
        <v>0.06</v>
      </c>
    </row>
    <row r="41" ht="12.75" customHeight="1">
      <c r="A41" s="15">
        <v>33.0</v>
      </c>
      <c r="B41" s="16" t="s">
        <v>76</v>
      </c>
      <c r="C41" s="35">
        <f t="shared" si="31"/>
        <v>0</v>
      </c>
      <c r="D41" s="17"/>
      <c r="E41" s="17"/>
      <c r="F41" s="17"/>
      <c r="G41" s="17"/>
      <c r="H41" s="36">
        <f t="shared" si="32"/>
        <v>0</v>
      </c>
      <c r="I41" s="17"/>
      <c r="J41" s="17"/>
      <c r="K41" s="17"/>
      <c r="L41" s="17"/>
      <c r="M41" s="36">
        <f t="shared" si="33"/>
        <v>0</v>
      </c>
      <c r="N41" s="17"/>
      <c r="O41" s="17"/>
      <c r="P41" s="17"/>
      <c r="Q41" s="17"/>
      <c r="R41" s="36">
        <f t="shared" si="34"/>
        <v>0</v>
      </c>
      <c r="S41" s="17"/>
      <c r="T41" s="17"/>
      <c r="U41" s="17"/>
      <c r="V41" s="17"/>
      <c r="W41" s="36">
        <f t="shared" si="35"/>
        <v>0</v>
      </c>
      <c r="X41" s="17"/>
      <c r="Y41" s="17"/>
      <c r="Z41" s="17"/>
      <c r="AA41" s="17"/>
      <c r="AB41" s="36">
        <f t="shared" si="36"/>
        <v>0</v>
      </c>
      <c r="AC41" s="17"/>
      <c r="AD41" s="17"/>
      <c r="AE41" s="17"/>
      <c r="AF41" s="17"/>
      <c r="AG41" s="36">
        <f t="shared" si="37"/>
        <v>0</v>
      </c>
      <c r="AH41" s="17"/>
      <c r="AI41" s="17"/>
      <c r="AJ41" s="17"/>
      <c r="AK41" s="17"/>
      <c r="AL41" s="36">
        <f t="shared" si="38"/>
        <v>0</v>
      </c>
    </row>
    <row r="42" ht="12.75" customHeight="1">
      <c r="A42" s="15">
        <v>34.0</v>
      </c>
      <c r="B42" s="16" t="s">
        <v>77</v>
      </c>
      <c r="C42" s="35">
        <f t="shared" si="31"/>
        <v>0</v>
      </c>
      <c r="D42" s="17"/>
      <c r="E42" s="17"/>
      <c r="F42" s="17"/>
      <c r="G42" s="17"/>
      <c r="H42" s="36">
        <f t="shared" si="32"/>
        <v>0</v>
      </c>
      <c r="I42" s="17"/>
      <c r="J42" s="17"/>
      <c r="K42" s="17"/>
      <c r="L42" s="17"/>
      <c r="M42" s="36">
        <f t="shared" si="33"/>
        <v>0</v>
      </c>
      <c r="N42" s="17"/>
      <c r="O42" s="17"/>
      <c r="P42" s="17"/>
      <c r="Q42" s="17"/>
      <c r="R42" s="36">
        <f t="shared" si="34"/>
        <v>0</v>
      </c>
      <c r="S42" s="17"/>
      <c r="T42" s="17"/>
      <c r="U42" s="17"/>
      <c r="V42" s="17"/>
      <c r="W42" s="36">
        <f t="shared" si="35"/>
        <v>0</v>
      </c>
      <c r="X42" s="17"/>
      <c r="Y42" s="17"/>
      <c r="Z42" s="17"/>
      <c r="AA42" s="17"/>
      <c r="AB42" s="36">
        <f t="shared" si="36"/>
        <v>0</v>
      </c>
      <c r="AC42" s="17"/>
      <c r="AD42" s="17"/>
      <c r="AE42" s="17"/>
      <c r="AF42" s="17"/>
      <c r="AG42" s="36">
        <f t="shared" si="37"/>
        <v>0</v>
      </c>
      <c r="AH42" s="17"/>
      <c r="AI42" s="17"/>
      <c r="AJ42" s="17"/>
      <c r="AK42" s="17"/>
      <c r="AL42" s="36">
        <f t="shared" si="38"/>
        <v>0</v>
      </c>
    </row>
    <row r="43" ht="12.75" customHeight="1">
      <c r="A43" s="12" t="s">
        <v>78</v>
      </c>
      <c r="B43" s="13" t="s">
        <v>79</v>
      </c>
      <c r="C43" s="14">
        <f t="shared" ref="C43:AL43" si="39">SUM(C44:C50)</f>
        <v>0</v>
      </c>
      <c r="D43" s="14">
        <f t="shared" si="39"/>
        <v>0</v>
      </c>
      <c r="E43" s="14">
        <f t="shared" si="39"/>
        <v>0</v>
      </c>
      <c r="F43" s="14">
        <f t="shared" si="39"/>
        <v>0</v>
      </c>
      <c r="G43" s="14">
        <f t="shared" si="39"/>
        <v>0</v>
      </c>
      <c r="H43" s="14">
        <f t="shared" si="39"/>
        <v>0</v>
      </c>
      <c r="I43" s="14">
        <f t="shared" si="39"/>
        <v>0</v>
      </c>
      <c r="J43" s="14">
        <f t="shared" si="39"/>
        <v>0</v>
      </c>
      <c r="K43" s="14">
        <f t="shared" si="39"/>
        <v>0</v>
      </c>
      <c r="L43" s="14">
        <f t="shared" si="39"/>
        <v>0</v>
      </c>
      <c r="M43" s="14">
        <f t="shared" si="39"/>
        <v>0</v>
      </c>
      <c r="N43" s="14">
        <f t="shared" si="39"/>
        <v>0</v>
      </c>
      <c r="O43" s="14">
        <f t="shared" si="39"/>
        <v>0</v>
      </c>
      <c r="P43" s="14">
        <f t="shared" si="39"/>
        <v>0</v>
      </c>
      <c r="Q43" s="14">
        <f t="shared" si="39"/>
        <v>0</v>
      </c>
      <c r="R43" s="14">
        <f t="shared" si="39"/>
        <v>0</v>
      </c>
      <c r="S43" s="14">
        <f t="shared" si="39"/>
        <v>0</v>
      </c>
      <c r="T43" s="14">
        <f t="shared" si="39"/>
        <v>0</v>
      </c>
      <c r="U43" s="14">
        <f t="shared" si="39"/>
        <v>0</v>
      </c>
      <c r="V43" s="14">
        <f t="shared" si="39"/>
        <v>0</v>
      </c>
      <c r="W43" s="14">
        <f t="shared" si="39"/>
        <v>0</v>
      </c>
      <c r="X43" s="14">
        <f t="shared" si="39"/>
        <v>0</v>
      </c>
      <c r="Y43" s="14">
        <f t="shared" si="39"/>
        <v>0</v>
      </c>
      <c r="Z43" s="14">
        <f t="shared" si="39"/>
        <v>0</v>
      </c>
      <c r="AA43" s="14">
        <f t="shared" si="39"/>
        <v>0</v>
      </c>
      <c r="AB43" s="14">
        <f t="shared" si="39"/>
        <v>0</v>
      </c>
      <c r="AC43" s="14">
        <f t="shared" si="39"/>
        <v>0</v>
      </c>
      <c r="AD43" s="14">
        <f t="shared" si="39"/>
        <v>0</v>
      </c>
      <c r="AE43" s="14">
        <f t="shared" si="39"/>
        <v>0</v>
      </c>
      <c r="AF43" s="14">
        <f t="shared" si="39"/>
        <v>0</v>
      </c>
      <c r="AG43" s="14">
        <f t="shared" si="39"/>
        <v>0</v>
      </c>
      <c r="AH43" s="14">
        <f t="shared" si="39"/>
        <v>0</v>
      </c>
      <c r="AI43" s="14">
        <f t="shared" si="39"/>
        <v>0</v>
      </c>
      <c r="AJ43" s="14">
        <f t="shared" si="39"/>
        <v>0</v>
      </c>
      <c r="AK43" s="14">
        <f t="shared" si="39"/>
        <v>0</v>
      </c>
      <c r="AL43" s="14">
        <f t="shared" si="39"/>
        <v>0</v>
      </c>
    </row>
    <row r="44" ht="12.75" customHeight="1">
      <c r="A44" s="18">
        <v>35.0</v>
      </c>
      <c r="B44" s="16" t="s">
        <v>80</v>
      </c>
      <c r="C44" s="35">
        <f t="shared" ref="C44:C50" si="40">H44+M44+R44+W44+AB44+AG44+AL44</f>
        <v>0</v>
      </c>
      <c r="D44" s="17"/>
      <c r="E44" s="17"/>
      <c r="F44" s="17"/>
      <c r="G44" s="17"/>
      <c r="H44" s="36">
        <f t="shared" ref="H44:H50" si="41">SUM(D44:G44)</f>
        <v>0</v>
      </c>
      <c r="I44" s="17"/>
      <c r="J44" s="17"/>
      <c r="K44" s="17"/>
      <c r="L44" s="17"/>
      <c r="M44" s="36">
        <f t="shared" ref="M44:M50" si="42">SUM(I44:L44)</f>
        <v>0</v>
      </c>
      <c r="N44" s="17"/>
      <c r="O44" s="17"/>
      <c r="P44" s="17"/>
      <c r="Q44" s="17"/>
      <c r="R44" s="36">
        <f t="shared" ref="R44:R50" si="43">SUM(N44:Q44)</f>
        <v>0</v>
      </c>
      <c r="S44" s="17"/>
      <c r="T44" s="17"/>
      <c r="U44" s="17"/>
      <c r="V44" s="17"/>
      <c r="W44" s="36">
        <f t="shared" ref="W44:W50" si="44">SUM(S44:V44)</f>
        <v>0</v>
      </c>
      <c r="X44" s="17"/>
      <c r="Y44" s="17"/>
      <c r="Z44" s="17"/>
      <c r="AA44" s="17"/>
      <c r="AB44" s="36">
        <f t="shared" ref="AB44:AB50" si="45">SUM(X44:AA44)</f>
        <v>0</v>
      </c>
      <c r="AC44" s="17"/>
      <c r="AD44" s="17"/>
      <c r="AE44" s="17"/>
      <c r="AF44" s="17"/>
      <c r="AG44" s="36">
        <f t="shared" ref="AG44:AG50" si="46">SUM(AC44:AF44)</f>
        <v>0</v>
      </c>
      <c r="AH44" s="17"/>
      <c r="AI44" s="17"/>
      <c r="AJ44" s="17"/>
      <c r="AK44" s="17"/>
      <c r="AL44" s="36">
        <f t="shared" ref="AL44:AL50" si="47">SUM(AH44:AK44)</f>
        <v>0</v>
      </c>
    </row>
    <row r="45" ht="12.75" customHeight="1">
      <c r="A45" s="18">
        <v>36.0</v>
      </c>
      <c r="B45" s="16" t="s">
        <v>81</v>
      </c>
      <c r="C45" s="35">
        <f t="shared" si="40"/>
        <v>0</v>
      </c>
      <c r="D45" s="17"/>
      <c r="E45" s="17"/>
      <c r="F45" s="17"/>
      <c r="G45" s="17"/>
      <c r="H45" s="36">
        <f t="shared" si="41"/>
        <v>0</v>
      </c>
      <c r="I45" s="17"/>
      <c r="J45" s="17"/>
      <c r="K45" s="17"/>
      <c r="L45" s="17"/>
      <c r="M45" s="36">
        <f t="shared" si="42"/>
        <v>0</v>
      </c>
      <c r="N45" s="17"/>
      <c r="O45" s="17"/>
      <c r="P45" s="17"/>
      <c r="Q45" s="17"/>
      <c r="R45" s="36">
        <f t="shared" si="43"/>
        <v>0</v>
      </c>
      <c r="S45" s="17"/>
      <c r="T45" s="17"/>
      <c r="U45" s="17"/>
      <c r="V45" s="17"/>
      <c r="W45" s="36">
        <f t="shared" si="44"/>
        <v>0</v>
      </c>
      <c r="X45" s="17"/>
      <c r="Y45" s="17"/>
      <c r="Z45" s="17"/>
      <c r="AA45" s="17"/>
      <c r="AB45" s="36">
        <f t="shared" si="45"/>
        <v>0</v>
      </c>
      <c r="AC45" s="17"/>
      <c r="AD45" s="17"/>
      <c r="AE45" s="17"/>
      <c r="AF45" s="17"/>
      <c r="AG45" s="36">
        <f t="shared" si="46"/>
        <v>0</v>
      </c>
      <c r="AH45" s="17"/>
      <c r="AI45" s="17"/>
      <c r="AJ45" s="17"/>
      <c r="AK45" s="17"/>
      <c r="AL45" s="36">
        <f t="shared" si="47"/>
        <v>0</v>
      </c>
    </row>
    <row r="46" ht="12.75" customHeight="1">
      <c r="A46" s="18">
        <v>37.0</v>
      </c>
      <c r="B46" s="16" t="s">
        <v>82</v>
      </c>
      <c r="C46" s="35">
        <f t="shared" si="40"/>
        <v>0</v>
      </c>
      <c r="D46" s="17"/>
      <c r="E46" s="17"/>
      <c r="F46" s="17"/>
      <c r="G46" s="17"/>
      <c r="H46" s="36">
        <f t="shared" si="41"/>
        <v>0</v>
      </c>
      <c r="I46" s="17"/>
      <c r="J46" s="17"/>
      <c r="K46" s="17"/>
      <c r="L46" s="17"/>
      <c r="M46" s="36">
        <f t="shared" si="42"/>
        <v>0</v>
      </c>
      <c r="N46" s="17"/>
      <c r="O46" s="17"/>
      <c r="P46" s="17"/>
      <c r="Q46" s="17"/>
      <c r="R46" s="36">
        <f t="shared" si="43"/>
        <v>0</v>
      </c>
      <c r="S46" s="17"/>
      <c r="T46" s="17"/>
      <c r="U46" s="17"/>
      <c r="V46" s="17"/>
      <c r="W46" s="36">
        <f t="shared" si="44"/>
        <v>0</v>
      </c>
      <c r="X46" s="17"/>
      <c r="Y46" s="17"/>
      <c r="Z46" s="17"/>
      <c r="AA46" s="17"/>
      <c r="AB46" s="36">
        <f t="shared" si="45"/>
        <v>0</v>
      </c>
      <c r="AC46" s="17"/>
      <c r="AD46" s="17"/>
      <c r="AE46" s="17"/>
      <c r="AF46" s="17"/>
      <c r="AG46" s="36">
        <f t="shared" si="46"/>
        <v>0</v>
      </c>
      <c r="AH46" s="17"/>
      <c r="AI46" s="17"/>
      <c r="AJ46" s="17"/>
      <c r="AK46" s="17"/>
      <c r="AL46" s="36">
        <f t="shared" si="47"/>
        <v>0</v>
      </c>
    </row>
    <row r="47" ht="12.75" customHeight="1">
      <c r="A47" s="18">
        <v>38.0</v>
      </c>
      <c r="B47" s="16" t="s">
        <v>83</v>
      </c>
      <c r="C47" s="35">
        <f t="shared" si="40"/>
        <v>0</v>
      </c>
      <c r="D47" s="17"/>
      <c r="E47" s="17"/>
      <c r="F47" s="17"/>
      <c r="G47" s="17"/>
      <c r="H47" s="36">
        <f t="shared" si="41"/>
        <v>0</v>
      </c>
      <c r="I47" s="17"/>
      <c r="J47" s="17"/>
      <c r="K47" s="17"/>
      <c r="L47" s="17"/>
      <c r="M47" s="36">
        <f t="shared" si="42"/>
        <v>0</v>
      </c>
      <c r="N47" s="17"/>
      <c r="O47" s="17"/>
      <c r="P47" s="17"/>
      <c r="Q47" s="17"/>
      <c r="R47" s="36">
        <f t="shared" si="43"/>
        <v>0</v>
      </c>
      <c r="S47" s="17"/>
      <c r="T47" s="17"/>
      <c r="U47" s="17"/>
      <c r="V47" s="17"/>
      <c r="W47" s="36">
        <f t="shared" si="44"/>
        <v>0</v>
      </c>
      <c r="X47" s="17"/>
      <c r="Y47" s="17"/>
      <c r="Z47" s="17"/>
      <c r="AA47" s="17"/>
      <c r="AB47" s="36">
        <f t="shared" si="45"/>
        <v>0</v>
      </c>
      <c r="AC47" s="17"/>
      <c r="AD47" s="17"/>
      <c r="AE47" s="17"/>
      <c r="AF47" s="17"/>
      <c r="AG47" s="36">
        <f t="shared" si="46"/>
        <v>0</v>
      </c>
      <c r="AH47" s="17"/>
      <c r="AI47" s="17"/>
      <c r="AJ47" s="17"/>
      <c r="AK47" s="17"/>
      <c r="AL47" s="36">
        <f t="shared" si="47"/>
        <v>0</v>
      </c>
    </row>
    <row r="48" ht="12.75" customHeight="1">
      <c r="A48" s="18">
        <v>39.0</v>
      </c>
      <c r="B48" s="16" t="s">
        <v>84</v>
      </c>
      <c r="C48" s="35">
        <f t="shared" si="40"/>
        <v>0</v>
      </c>
      <c r="D48" s="17"/>
      <c r="E48" s="17"/>
      <c r="F48" s="17"/>
      <c r="G48" s="17"/>
      <c r="H48" s="36">
        <f t="shared" si="41"/>
        <v>0</v>
      </c>
      <c r="I48" s="17"/>
      <c r="J48" s="17"/>
      <c r="K48" s="17"/>
      <c r="L48" s="17"/>
      <c r="M48" s="36">
        <f t="shared" si="42"/>
        <v>0</v>
      </c>
      <c r="N48" s="17"/>
      <c r="O48" s="17"/>
      <c r="P48" s="17"/>
      <c r="Q48" s="17"/>
      <c r="R48" s="36">
        <f t="shared" si="43"/>
        <v>0</v>
      </c>
      <c r="S48" s="17"/>
      <c r="T48" s="17"/>
      <c r="U48" s="17"/>
      <c r="V48" s="17"/>
      <c r="W48" s="36">
        <f t="shared" si="44"/>
        <v>0</v>
      </c>
      <c r="X48" s="17"/>
      <c r="Y48" s="17"/>
      <c r="Z48" s="17"/>
      <c r="AA48" s="17"/>
      <c r="AB48" s="36">
        <f t="shared" si="45"/>
        <v>0</v>
      </c>
      <c r="AC48" s="17"/>
      <c r="AD48" s="17"/>
      <c r="AE48" s="17"/>
      <c r="AF48" s="17"/>
      <c r="AG48" s="36">
        <f t="shared" si="46"/>
        <v>0</v>
      </c>
      <c r="AH48" s="17"/>
      <c r="AI48" s="17"/>
      <c r="AJ48" s="17"/>
      <c r="AK48" s="17"/>
      <c r="AL48" s="36">
        <f t="shared" si="47"/>
        <v>0</v>
      </c>
    </row>
    <row r="49" ht="12.75" customHeight="1">
      <c r="A49" s="18">
        <v>40.0</v>
      </c>
      <c r="B49" s="16" t="s">
        <v>85</v>
      </c>
      <c r="C49" s="35">
        <f t="shared" si="40"/>
        <v>0</v>
      </c>
      <c r="D49" s="17"/>
      <c r="E49" s="17"/>
      <c r="F49" s="17"/>
      <c r="G49" s="17"/>
      <c r="H49" s="36">
        <f t="shared" si="41"/>
        <v>0</v>
      </c>
      <c r="I49" s="17"/>
      <c r="J49" s="17"/>
      <c r="K49" s="17"/>
      <c r="L49" s="17"/>
      <c r="M49" s="36">
        <f t="shared" si="42"/>
        <v>0</v>
      </c>
      <c r="N49" s="17"/>
      <c r="O49" s="17"/>
      <c r="P49" s="17"/>
      <c r="Q49" s="17"/>
      <c r="R49" s="36">
        <f t="shared" si="43"/>
        <v>0</v>
      </c>
      <c r="S49" s="17"/>
      <c r="T49" s="17"/>
      <c r="U49" s="17"/>
      <c r="V49" s="17"/>
      <c r="W49" s="36">
        <f t="shared" si="44"/>
        <v>0</v>
      </c>
      <c r="X49" s="17"/>
      <c r="Y49" s="17"/>
      <c r="Z49" s="17"/>
      <c r="AA49" s="17"/>
      <c r="AB49" s="36">
        <f t="shared" si="45"/>
        <v>0</v>
      </c>
      <c r="AC49" s="17"/>
      <c r="AD49" s="17"/>
      <c r="AE49" s="17"/>
      <c r="AF49" s="17"/>
      <c r="AG49" s="36">
        <f t="shared" si="46"/>
        <v>0</v>
      </c>
      <c r="AH49" s="17"/>
      <c r="AI49" s="17"/>
      <c r="AJ49" s="17"/>
      <c r="AK49" s="17"/>
      <c r="AL49" s="36">
        <f t="shared" si="47"/>
        <v>0</v>
      </c>
    </row>
    <row r="50" ht="12.75" customHeight="1">
      <c r="A50" s="18">
        <v>41.0</v>
      </c>
      <c r="B50" s="16" t="s">
        <v>45</v>
      </c>
      <c r="C50" s="35">
        <f t="shared" si="40"/>
        <v>0</v>
      </c>
      <c r="D50" s="17"/>
      <c r="E50" s="17"/>
      <c r="F50" s="17"/>
      <c r="G50" s="17"/>
      <c r="H50" s="36">
        <f t="shared" si="41"/>
        <v>0</v>
      </c>
      <c r="I50" s="17"/>
      <c r="J50" s="17"/>
      <c r="K50" s="17"/>
      <c r="L50" s="17"/>
      <c r="M50" s="36">
        <f t="shared" si="42"/>
        <v>0</v>
      </c>
      <c r="N50" s="17"/>
      <c r="O50" s="17"/>
      <c r="P50" s="17"/>
      <c r="Q50" s="17"/>
      <c r="R50" s="36">
        <f t="shared" si="43"/>
        <v>0</v>
      </c>
      <c r="S50" s="17"/>
      <c r="T50" s="17"/>
      <c r="U50" s="17"/>
      <c r="V50" s="17"/>
      <c r="W50" s="36">
        <f t="shared" si="44"/>
        <v>0</v>
      </c>
      <c r="X50" s="17"/>
      <c r="Y50" s="17"/>
      <c r="Z50" s="17"/>
      <c r="AA50" s="17"/>
      <c r="AB50" s="36">
        <f t="shared" si="45"/>
        <v>0</v>
      </c>
      <c r="AC50" s="17"/>
      <c r="AD50" s="17"/>
      <c r="AE50" s="17"/>
      <c r="AF50" s="17"/>
      <c r="AG50" s="36">
        <f t="shared" si="46"/>
        <v>0</v>
      </c>
      <c r="AH50" s="17"/>
      <c r="AI50" s="17"/>
      <c r="AJ50" s="17"/>
      <c r="AK50" s="17"/>
      <c r="AL50" s="36">
        <f t="shared" si="47"/>
        <v>0</v>
      </c>
    </row>
    <row r="51" ht="12.75" customHeight="1">
      <c r="A51" s="12" t="s">
        <v>86</v>
      </c>
      <c r="B51" s="13" t="s">
        <v>87</v>
      </c>
      <c r="C51" s="14">
        <f t="shared" ref="C51:AL51" si="48">SUM(C52:C61)</f>
        <v>45.429</v>
      </c>
      <c r="D51" s="14">
        <f t="shared" si="48"/>
        <v>10.561</v>
      </c>
      <c r="E51" s="14">
        <f t="shared" si="48"/>
        <v>11.761</v>
      </c>
      <c r="F51" s="14">
        <f t="shared" si="48"/>
        <v>12.546</v>
      </c>
      <c r="G51" s="14">
        <f t="shared" si="48"/>
        <v>10.561</v>
      </c>
      <c r="H51" s="14">
        <f t="shared" si="48"/>
        <v>45.429</v>
      </c>
      <c r="I51" s="14">
        <f t="shared" si="48"/>
        <v>0</v>
      </c>
      <c r="J51" s="14">
        <f t="shared" si="48"/>
        <v>0</v>
      </c>
      <c r="K51" s="14">
        <f t="shared" si="48"/>
        <v>0</v>
      </c>
      <c r="L51" s="14">
        <f t="shared" si="48"/>
        <v>0</v>
      </c>
      <c r="M51" s="14">
        <f t="shared" si="48"/>
        <v>0</v>
      </c>
      <c r="N51" s="14">
        <f t="shared" si="48"/>
        <v>0</v>
      </c>
      <c r="O51" s="14">
        <f t="shared" si="48"/>
        <v>0</v>
      </c>
      <c r="P51" s="14">
        <f t="shared" si="48"/>
        <v>0</v>
      </c>
      <c r="Q51" s="14">
        <f t="shared" si="48"/>
        <v>0</v>
      </c>
      <c r="R51" s="14">
        <f t="shared" si="48"/>
        <v>0</v>
      </c>
      <c r="S51" s="14">
        <f t="shared" si="48"/>
        <v>0</v>
      </c>
      <c r="T51" s="14">
        <f t="shared" si="48"/>
        <v>0</v>
      </c>
      <c r="U51" s="14">
        <f t="shared" si="48"/>
        <v>0</v>
      </c>
      <c r="V51" s="14">
        <f t="shared" si="48"/>
        <v>0</v>
      </c>
      <c r="W51" s="14">
        <f t="shared" si="48"/>
        <v>0</v>
      </c>
      <c r="X51" s="14">
        <f t="shared" si="48"/>
        <v>0</v>
      </c>
      <c r="Y51" s="14">
        <f t="shared" si="48"/>
        <v>0</v>
      </c>
      <c r="Z51" s="14">
        <f t="shared" si="48"/>
        <v>0</v>
      </c>
      <c r="AA51" s="14">
        <f t="shared" si="48"/>
        <v>0</v>
      </c>
      <c r="AB51" s="14">
        <f t="shared" si="48"/>
        <v>0</v>
      </c>
      <c r="AC51" s="14">
        <f t="shared" si="48"/>
        <v>0</v>
      </c>
      <c r="AD51" s="14">
        <f t="shared" si="48"/>
        <v>0</v>
      </c>
      <c r="AE51" s="14">
        <f t="shared" si="48"/>
        <v>0</v>
      </c>
      <c r="AF51" s="14">
        <f t="shared" si="48"/>
        <v>0</v>
      </c>
      <c r="AG51" s="14">
        <f t="shared" si="48"/>
        <v>0</v>
      </c>
      <c r="AH51" s="14">
        <f t="shared" si="48"/>
        <v>0</v>
      </c>
      <c r="AI51" s="14">
        <f t="shared" si="48"/>
        <v>0</v>
      </c>
      <c r="AJ51" s="14">
        <f t="shared" si="48"/>
        <v>0</v>
      </c>
      <c r="AK51" s="14">
        <f t="shared" si="48"/>
        <v>0</v>
      </c>
      <c r="AL51" s="14">
        <f t="shared" si="48"/>
        <v>0</v>
      </c>
    </row>
    <row r="52" ht="12.75" customHeight="1">
      <c r="A52" s="18">
        <v>42.0</v>
      </c>
      <c r="B52" s="16" t="s">
        <v>88</v>
      </c>
      <c r="C52" s="35">
        <f t="shared" ref="C52:C61" si="49">H52+M52+R52+W52+AB52+AG52+AL52</f>
        <v>22.924</v>
      </c>
      <c r="D52" s="62">
        <v>5.731</v>
      </c>
      <c r="E52" s="62">
        <v>5.731</v>
      </c>
      <c r="F52" s="62">
        <v>5.731</v>
      </c>
      <c r="G52" s="62">
        <v>5.731</v>
      </c>
      <c r="H52" s="36">
        <f t="shared" ref="H52:H61" si="50">SUM(D52:G52)</f>
        <v>22.924</v>
      </c>
      <c r="I52" s="17"/>
      <c r="J52" s="17"/>
      <c r="K52" s="17"/>
      <c r="L52" s="17"/>
      <c r="M52" s="36">
        <f t="shared" ref="M52:M61" si="51">SUM(I52:L52)</f>
        <v>0</v>
      </c>
      <c r="N52" s="17"/>
      <c r="O52" s="17"/>
      <c r="P52" s="17"/>
      <c r="Q52" s="17"/>
      <c r="R52" s="36">
        <f t="shared" ref="R52:R61" si="52">SUM(N52:Q52)</f>
        <v>0</v>
      </c>
      <c r="S52" s="17"/>
      <c r="T52" s="17"/>
      <c r="U52" s="17"/>
      <c r="V52" s="17"/>
      <c r="W52" s="36">
        <f t="shared" ref="W52:W61" si="53">SUM(S52:V52)</f>
        <v>0</v>
      </c>
      <c r="X52" s="17"/>
      <c r="Y52" s="17"/>
      <c r="Z52" s="17"/>
      <c r="AA52" s="17"/>
      <c r="AB52" s="36">
        <f t="shared" ref="AB52:AB61" si="54">SUM(X52:AA52)</f>
        <v>0</v>
      </c>
      <c r="AC52" s="17"/>
      <c r="AD52" s="17"/>
      <c r="AE52" s="17"/>
      <c r="AF52" s="17"/>
      <c r="AG52" s="36">
        <f t="shared" ref="AG52:AG61" si="55">SUM(AC52:AF52)</f>
        <v>0</v>
      </c>
      <c r="AH52" s="17"/>
      <c r="AI52" s="17"/>
      <c r="AJ52" s="17"/>
      <c r="AK52" s="17"/>
      <c r="AL52" s="36">
        <f t="shared" ref="AL52:AL61" si="56">SUM(AH52:AK52)</f>
        <v>0</v>
      </c>
    </row>
    <row r="53" ht="12.75" customHeight="1">
      <c r="A53" s="18">
        <v>43.0</v>
      </c>
      <c r="B53" s="16" t="s">
        <v>89</v>
      </c>
      <c r="C53" s="35">
        <f t="shared" si="49"/>
        <v>0.08</v>
      </c>
      <c r="D53" s="19">
        <v>0.02</v>
      </c>
      <c r="E53" s="19">
        <v>0.02</v>
      </c>
      <c r="F53" s="19">
        <v>0.02</v>
      </c>
      <c r="G53" s="19">
        <v>0.02</v>
      </c>
      <c r="H53" s="36">
        <f t="shared" si="50"/>
        <v>0.08</v>
      </c>
      <c r="I53" s="17"/>
      <c r="J53" s="17"/>
      <c r="K53" s="17"/>
      <c r="L53" s="17"/>
      <c r="M53" s="36">
        <f t="shared" si="51"/>
        <v>0</v>
      </c>
      <c r="N53" s="17"/>
      <c r="O53" s="17"/>
      <c r="P53" s="17"/>
      <c r="Q53" s="17"/>
      <c r="R53" s="36">
        <f t="shared" si="52"/>
        <v>0</v>
      </c>
      <c r="S53" s="17"/>
      <c r="T53" s="17"/>
      <c r="U53" s="17"/>
      <c r="V53" s="17"/>
      <c r="W53" s="36">
        <f t="shared" si="53"/>
        <v>0</v>
      </c>
      <c r="X53" s="17"/>
      <c r="Y53" s="17"/>
      <c r="Z53" s="17"/>
      <c r="AA53" s="17"/>
      <c r="AB53" s="36">
        <f t="shared" si="54"/>
        <v>0</v>
      </c>
      <c r="AC53" s="17"/>
      <c r="AD53" s="17"/>
      <c r="AE53" s="17"/>
      <c r="AF53" s="17"/>
      <c r="AG53" s="36">
        <f t="shared" si="55"/>
        <v>0</v>
      </c>
      <c r="AH53" s="17"/>
      <c r="AI53" s="17"/>
      <c r="AJ53" s="17"/>
      <c r="AK53" s="17"/>
      <c r="AL53" s="36">
        <f t="shared" si="56"/>
        <v>0</v>
      </c>
    </row>
    <row r="54" ht="12.75" customHeight="1">
      <c r="A54" s="18">
        <v>44.0</v>
      </c>
      <c r="B54" s="16" t="s">
        <v>90</v>
      </c>
      <c r="C54" s="35">
        <f t="shared" si="49"/>
        <v>2.16</v>
      </c>
      <c r="D54" s="19">
        <v>0.39</v>
      </c>
      <c r="E54" s="19">
        <v>0.39</v>
      </c>
      <c r="F54" s="19">
        <v>0.99</v>
      </c>
      <c r="G54" s="19">
        <v>0.39</v>
      </c>
      <c r="H54" s="36">
        <f t="shared" si="50"/>
        <v>2.16</v>
      </c>
      <c r="I54" s="17"/>
      <c r="J54" s="17"/>
      <c r="K54" s="17"/>
      <c r="L54" s="17"/>
      <c r="M54" s="36">
        <f t="shared" si="51"/>
        <v>0</v>
      </c>
      <c r="N54" s="17"/>
      <c r="O54" s="17"/>
      <c r="P54" s="17"/>
      <c r="Q54" s="17"/>
      <c r="R54" s="36">
        <f t="shared" si="52"/>
        <v>0</v>
      </c>
      <c r="S54" s="17"/>
      <c r="T54" s="17"/>
      <c r="U54" s="17"/>
      <c r="V54" s="17"/>
      <c r="W54" s="36">
        <f t="shared" si="53"/>
        <v>0</v>
      </c>
      <c r="X54" s="17"/>
      <c r="Y54" s="17"/>
      <c r="Z54" s="17"/>
      <c r="AA54" s="17"/>
      <c r="AB54" s="36">
        <f t="shared" si="54"/>
        <v>0</v>
      </c>
      <c r="AC54" s="17"/>
      <c r="AD54" s="17"/>
      <c r="AE54" s="17"/>
      <c r="AF54" s="17"/>
      <c r="AG54" s="36">
        <f t="shared" si="55"/>
        <v>0</v>
      </c>
      <c r="AH54" s="17"/>
      <c r="AI54" s="17"/>
      <c r="AJ54" s="17"/>
      <c r="AK54" s="17"/>
      <c r="AL54" s="36">
        <f t="shared" si="56"/>
        <v>0</v>
      </c>
    </row>
    <row r="55" ht="12.75" customHeight="1">
      <c r="A55" s="18">
        <v>45.0</v>
      </c>
      <c r="B55" s="16" t="s">
        <v>91</v>
      </c>
      <c r="C55" s="35">
        <f t="shared" si="49"/>
        <v>0.965</v>
      </c>
      <c r="D55" s="42">
        <v>0.155</v>
      </c>
      <c r="E55" s="42">
        <v>0.155</v>
      </c>
      <c r="F55" s="42">
        <v>0.5</v>
      </c>
      <c r="G55" s="42">
        <v>0.155</v>
      </c>
      <c r="H55" s="36">
        <f t="shared" si="50"/>
        <v>0.965</v>
      </c>
      <c r="I55" s="17"/>
      <c r="J55" s="17"/>
      <c r="K55" s="17"/>
      <c r="L55" s="17"/>
      <c r="M55" s="36">
        <f t="shared" si="51"/>
        <v>0</v>
      </c>
      <c r="N55" s="17"/>
      <c r="O55" s="17"/>
      <c r="P55" s="17"/>
      <c r="Q55" s="17"/>
      <c r="R55" s="36">
        <f t="shared" si="52"/>
        <v>0</v>
      </c>
      <c r="S55" s="17"/>
      <c r="T55" s="17"/>
      <c r="U55" s="17"/>
      <c r="V55" s="17"/>
      <c r="W55" s="36">
        <f t="shared" si="53"/>
        <v>0</v>
      </c>
      <c r="X55" s="17"/>
      <c r="Y55" s="17"/>
      <c r="Z55" s="17"/>
      <c r="AA55" s="17"/>
      <c r="AB55" s="36">
        <f t="shared" si="54"/>
        <v>0</v>
      </c>
      <c r="AC55" s="17"/>
      <c r="AD55" s="17"/>
      <c r="AE55" s="17"/>
      <c r="AF55" s="17"/>
      <c r="AG55" s="36">
        <f t="shared" si="55"/>
        <v>0</v>
      </c>
      <c r="AH55" s="17"/>
      <c r="AI55" s="17"/>
      <c r="AJ55" s="17"/>
      <c r="AK55" s="17"/>
      <c r="AL55" s="36">
        <f t="shared" si="56"/>
        <v>0</v>
      </c>
    </row>
    <row r="56" ht="12.75" customHeight="1">
      <c r="A56" s="18">
        <v>46.0</v>
      </c>
      <c r="B56" s="16" t="s">
        <v>92</v>
      </c>
      <c r="C56" s="35">
        <f t="shared" si="49"/>
        <v>14.86</v>
      </c>
      <c r="D56" s="19">
        <v>3.715</v>
      </c>
      <c r="E56" s="19">
        <v>3.715</v>
      </c>
      <c r="F56" s="19">
        <v>3.715</v>
      </c>
      <c r="G56" s="19">
        <v>3.715</v>
      </c>
      <c r="H56" s="36">
        <f t="shared" si="50"/>
        <v>14.86</v>
      </c>
      <c r="I56" s="17"/>
      <c r="J56" s="17"/>
      <c r="K56" s="17"/>
      <c r="L56" s="17"/>
      <c r="M56" s="36">
        <f t="shared" si="51"/>
        <v>0</v>
      </c>
      <c r="N56" s="17"/>
      <c r="O56" s="17"/>
      <c r="P56" s="17"/>
      <c r="Q56" s="17"/>
      <c r="R56" s="36">
        <f t="shared" si="52"/>
        <v>0</v>
      </c>
      <c r="S56" s="17"/>
      <c r="T56" s="17"/>
      <c r="U56" s="17"/>
      <c r="V56" s="17"/>
      <c r="W56" s="36">
        <f t="shared" si="53"/>
        <v>0</v>
      </c>
      <c r="X56" s="17"/>
      <c r="Y56" s="17"/>
      <c r="Z56" s="17"/>
      <c r="AA56" s="17"/>
      <c r="AB56" s="36">
        <f t="shared" si="54"/>
        <v>0</v>
      </c>
      <c r="AC56" s="17"/>
      <c r="AD56" s="17"/>
      <c r="AE56" s="17"/>
      <c r="AF56" s="17"/>
      <c r="AG56" s="36">
        <f t="shared" si="55"/>
        <v>0</v>
      </c>
      <c r="AH56" s="17"/>
      <c r="AI56" s="17"/>
      <c r="AJ56" s="17"/>
      <c r="AK56" s="17"/>
      <c r="AL56" s="36">
        <f t="shared" si="56"/>
        <v>0</v>
      </c>
    </row>
    <row r="57" ht="12.75" customHeight="1">
      <c r="A57" s="18">
        <v>47.0</v>
      </c>
      <c r="B57" s="16" t="s">
        <v>93</v>
      </c>
      <c r="C57" s="35">
        <f t="shared" si="49"/>
        <v>0</v>
      </c>
      <c r="D57" s="17"/>
      <c r="E57" s="17"/>
      <c r="F57" s="17"/>
      <c r="G57" s="17"/>
      <c r="H57" s="36">
        <f t="shared" si="50"/>
        <v>0</v>
      </c>
      <c r="I57" s="17"/>
      <c r="J57" s="17"/>
      <c r="K57" s="17"/>
      <c r="L57" s="17"/>
      <c r="M57" s="36">
        <f t="shared" si="51"/>
        <v>0</v>
      </c>
      <c r="N57" s="17"/>
      <c r="O57" s="17"/>
      <c r="P57" s="17"/>
      <c r="Q57" s="17"/>
      <c r="R57" s="36">
        <f t="shared" si="52"/>
        <v>0</v>
      </c>
      <c r="S57" s="17"/>
      <c r="T57" s="17"/>
      <c r="U57" s="17"/>
      <c r="V57" s="17"/>
      <c r="W57" s="36">
        <f t="shared" si="53"/>
        <v>0</v>
      </c>
      <c r="X57" s="17"/>
      <c r="Y57" s="17"/>
      <c r="Z57" s="17"/>
      <c r="AA57" s="17"/>
      <c r="AB57" s="36">
        <f t="shared" si="54"/>
        <v>0</v>
      </c>
      <c r="AC57" s="17"/>
      <c r="AD57" s="17"/>
      <c r="AE57" s="17"/>
      <c r="AF57" s="17"/>
      <c r="AG57" s="36">
        <f t="shared" si="55"/>
        <v>0</v>
      </c>
      <c r="AH57" s="17"/>
      <c r="AI57" s="17"/>
      <c r="AJ57" s="17"/>
      <c r="AK57" s="17"/>
      <c r="AL57" s="36">
        <f t="shared" si="56"/>
        <v>0</v>
      </c>
    </row>
    <row r="58" ht="12.75" customHeight="1">
      <c r="A58" s="18">
        <v>48.0</v>
      </c>
      <c r="B58" s="16" t="s">
        <v>94</v>
      </c>
      <c r="C58" s="35">
        <f t="shared" si="49"/>
        <v>0</v>
      </c>
      <c r="D58" s="17"/>
      <c r="E58" s="17"/>
      <c r="F58" s="17"/>
      <c r="G58" s="17"/>
      <c r="H58" s="36">
        <f t="shared" si="50"/>
        <v>0</v>
      </c>
      <c r="I58" s="17"/>
      <c r="J58" s="17"/>
      <c r="K58" s="17"/>
      <c r="L58" s="17"/>
      <c r="M58" s="36">
        <f t="shared" si="51"/>
        <v>0</v>
      </c>
      <c r="N58" s="17"/>
      <c r="O58" s="17"/>
      <c r="P58" s="17"/>
      <c r="Q58" s="17"/>
      <c r="R58" s="36">
        <f t="shared" si="52"/>
        <v>0</v>
      </c>
      <c r="S58" s="17"/>
      <c r="T58" s="17"/>
      <c r="U58" s="17"/>
      <c r="V58" s="17"/>
      <c r="W58" s="36">
        <f t="shared" si="53"/>
        <v>0</v>
      </c>
      <c r="X58" s="17"/>
      <c r="Y58" s="17"/>
      <c r="Z58" s="17"/>
      <c r="AA58" s="17"/>
      <c r="AB58" s="36">
        <f t="shared" si="54"/>
        <v>0</v>
      </c>
      <c r="AC58" s="17"/>
      <c r="AD58" s="17"/>
      <c r="AE58" s="17"/>
      <c r="AF58" s="17"/>
      <c r="AG58" s="36">
        <f t="shared" si="55"/>
        <v>0</v>
      </c>
      <c r="AH58" s="17"/>
      <c r="AI58" s="17"/>
      <c r="AJ58" s="17"/>
      <c r="AK58" s="17"/>
      <c r="AL58" s="36">
        <f t="shared" si="56"/>
        <v>0</v>
      </c>
    </row>
    <row r="59" ht="12.75" customHeight="1">
      <c r="A59" s="18">
        <v>49.0</v>
      </c>
      <c r="B59" s="16" t="s">
        <v>95</v>
      </c>
      <c r="C59" s="35">
        <f t="shared" si="49"/>
        <v>1.7</v>
      </c>
      <c r="D59" s="17"/>
      <c r="E59" s="19">
        <v>1.2</v>
      </c>
      <c r="F59" s="19">
        <v>0.5</v>
      </c>
      <c r="G59" s="17"/>
      <c r="H59" s="36">
        <f t="shared" si="50"/>
        <v>1.7</v>
      </c>
      <c r="I59" s="17"/>
      <c r="J59" s="17"/>
      <c r="K59" s="17"/>
      <c r="L59" s="17"/>
      <c r="M59" s="36">
        <f t="shared" si="51"/>
        <v>0</v>
      </c>
      <c r="N59" s="17"/>
      <c r="O59" s="17"/>
      <c r="P59" s="17"/>
      <c r="Q59" s="17"/>
      <c r="R59" s="36">
        <f t="shared" si="52"/>
        <v>0</v>
      </c>
      <c r="S59" s="17"/>
      <c r="T59" s="17"/>
      <c r="U59" s="17"/>
      <c r="V59" s="17"/>
      <c r="W59" s="36">
        <f t="shared" si="53"/>
        <v>0</v>
      </c>
      <c r="X59" s="17"/>
      <c r="Y59" s="17"/>
      <c r="Z59" s="17"/>
      <c r="AA59" s="17"/>
      <c r="AB59" s="36">
        <f t="shared" si="54"/>
        <v>0</v>
      </c>
      <c r="AC59" s="17"/>
      <c r="AD59" s="17"/>
      <c r="AE59" s="17"/>
      <c r="AF59" s="17"/>
      <c r="AG59" s="36">
        <f t="shared" si="55"/>
        <v>0</v>
      </c>
      <c r="AH59" s="17"/>
      <c r="AI59" s="17"/>
      <c r="AJ59" s="17"/>
      <c r="AK59" s="17"/>
      <c r="AL59" s="36">
        <f t="shared" si="56"/>
        <v>0</v>
      </c>
    </row>
    <row r="60" ht="12.75" customHeight="1">
      <c r="A60" s="18">
        <v>50.0</v>
      </c>
      <c r="B60" s="16" t="s">
        <v>96</v>
      </c>
      <c r="C60" s="35">
        <f t="shared" si="49"/>
        <v>2.74</v>
      </c>
      <c r="D60" s="19">
        <v>0.55</v>
      </c>
      <c r="E60" s="19">
        <v>0.55</v>
      </c>
      <c r="F60" s="19">
        <v>1.09</v>
      </c>
      <c r="G60" s="19">
        <v>0.55</v>
      </c>
      <c r="H60" s="36">
        <f t="shared" si="50"/>
        <v>2.74</v>
      </c>
      <c r="I60" s="17"/>
      <c r="J60" s="17"/>
      <c r="K60" s="17"/>
      <c r="L60" s="17"/>
      <c r="M60" s="36">
        <f t="shared" si="51"/>
        <v>0</v>
      </c>
      <c r="N60" s="17"/>
      <c r="O60" s="17"/>
      <c r="P60" s="17"/>
      <c r="Q60" s="17"/>
      <c r="R60" s="36">
        <f t="shared" si="52"/>
        <v>0</v>
      </c>
      <c r="S60" s="17"/>
      <c r="T60" s="17"/>
      <c r="U60" s="17"/>
      <c r="V60" s="17"/>
      <c r="W60" s="36">
        <f t="shared" si="53"/>
        <v>0</v>
      </c>
      <c r="X60" s="17"/>
      <c r="Y60" s="17"/>
      <c r="Z60" s="17"/>
      <c r="AA60" s="17"/>
      <c r="AB60" s="36">
        <f t="shared" si="54"/>
        <v>0</v>
      </c>
      <c r="AC60" s="17"/>
      <c r="AD60" s="17"/>
      <c r="AE60" s="17"/>
      <c r="AF60" s="17"/>
      <c r="AG60" s="36">
        <f t="shared" si="55"/>
        <v>0</v>
      </c>
      <c r="AH60" s="17"/>
      <c r="AI60" s="17"/>
      <c r="AJ60" s="17"/>
      <c r="AK60" s="17"/>
      <c r="AL60" s="36">
        <f t="shared" si="56"/>
        <v>0</v>
      </c>
    </row>
    <row r="61" ht="12.75" customHeight="1">
      <c r="A61" s="18">
        <v>51.0</v>
      </c>
      <c r="B61" s="16" t="s">
        <v>45</v>
      </c>
      <c r="C61" s="35">
        <f t="shared" si="49"/>
        <v>0</v>
      </c>
      <c r="D61" s="17"/>
      <c r="E61" s="17"/>
      <c r="F61" s="17"/>
      <c r="G61" s="17"/>
      <c r="H61" s="36">
        <f t="shared" si="50"/>
        <v>0</v>
      </c>
      <c r="I61" s="17"/>
      <c r="J61" s="17"/>
      <c r="K61" s="17"/>
      <c r="L61" s="17"/>
      <c r="M61" s="36">
        <f t="shared" si="51"/>
        <v>0</v>
      </c>
      <c r="N61" s="17"/>
      <c r="O61" s="17"/>
      <c r="P61" s="17"/>
      <c r="Q61" s="17"/>
      <c r="R61" s="36">
        <f t="shared" si="52"/>
        <v>0</v>
      </c>
      <c r="S61" s="17"/>
      <c r="T61" s="17"/>
      <c r="U61" s="17"/>
      <c r="V61" s="17"/>
      <c r="W61" s="36">
        <f t="shared" si="53"/>
        <v>0</v>
      </c>
      <c r="X61" s="17"/>
      <c r="Y61" s="17"/>
      <c r="Z61" s="17"/>
      <c r="AA61" s="17"/>
      <c r="AB61" s="36">
        <f t="shared" si="54"/>
        <v>0</v>
      </c>
      <c r="AC61" s="17"/>
      <c r="AD61" s="17"/>
      <c r="AE61" s="17"/>
      <c r="AF61" s="17"/>
      <c r="AG61" s="36">
        <f t="shared" si="55"/>
        <v>0</v>
      </c>
      <c r="AH61" s="17"/>
      <c r="AI61" s="17"/>
      <c r="AJ61" s="17"/>
      <c r="AK61" s="17"/>
      <c r="AL61" s="36">
        <f t="shared" si="56"/>
        <v>0</v>
      </c>
    </row>
    <row r="62" ht="12.75" customHeight="1">
      <c r="A62" s="12" t="s">
        <v>97</v>
      </c>
      <c r="B62" s="13" t="s">
        <v>98</v>
      </c>
      <c r="C62" s="14">
        <f t="shared" ref="C62:AL62" si="57">SUM(C63:C72)</f>
        <v>16.67</v>
      </c>
      <c r="D62" s="14">
        <f t="shared" si="57"/>
        <v>0</v>
      </c>
      <c r="E62" s="14">
        <f t="shared" si="57"/>
        <v>2.07</v>
      </c>
      <c r="F62" s="14">
        <f t="shared" si="57"/>
        <v>11.125</v>
      </c>
      <c r="G62" s="14">
        <f t="shared" si="57"/>
        <v>1.555</v>
      </c>
      <c r="H62" s="14">
        <f t="shared" si="57"/>
        <v>14.75</v>
      </c>
      <c r="I62" s="14">
        <f t="shared" si="57"/>
        <v>0</v>
      </c>
      <c r="J62" s="14">
        <f t="shared" si="57"/>
        <v>0</v>
      </c>
      <c r="K62" s="14">
        <f t="shared" si="57"/>
        <v>0.16</v>
      </c>
      <c r="L62" s="14">
        <f t="shared" si="57"/>
        <v>0.16</v>
      </c>
      <c r="M62" s="14">
        <f t="shared" si="57"/>
        <v>0.32</v>
      </c>
      <c r="N62" s="14">
        <f t="shared" si="57"/>
        <v>0</v>
      </c>
      <c r="O62" s="14">
        <f t="shared" si="57"/>
        <v>0</v>
      </c>
      <c r="P62" s="14">
        <f t="shared" si="57"/>
        <v>0.16</v>
      </c>
      <c r="Q62" s="14">
        <f t="shared" si="57"/>
        <v>0.16</v>
      </c>
      <c r="R62" s="14">
        <f t="shared" si="57"/>
        <v>0.32</v>
      </c>
      <c r="S62" s="14">
        <f t="shared" si="57"/>
        <v>0</v>
      </c>
      <c r="T62" s="14">
        <f t="shared" si="57"/>
        <v>0</v>
      </c>
      <c r="U62" s="14">
        <f t="shared" si="57"/>
        <v>0.16</v>
      </c>
      <c r="V62" s="14">
        <f t="shared" si="57"/>
        <v>0.16</v>
      </c>
      <c r="W62" s="14">
        <f t="shared" si="57"/>
        <v>0.32</v>
      </c>
      <c r="X62" s="14">
        <f t="shared" si="57"/>
        <v>0</v>
      </c>
      <c r="Y62" s="14">
        <f t="shared" si="57"/>
        <v>0</v>
      </c>
      <c r="Z62" s="14">
        <f t="shared" si="57"/>
        <v>0.16</v>
      </c>
      <c r="AA62" s="14">
        <f t="shared" si="57"/>
        <v>0.16</v>
      </c>
      <c r="AB62" s="14">
        <f t="shared" si="57"/>
        <v>0.32</v>
      </c>
      <c r="AC62" s="14">
        <f t="shared" si="57"/>
        <v>0</v>
      </c>
      <c r="AD62" s="14">
        <f t="shared" si="57"/>
        <v>0</v>
      </c>
      <c r="AE62" s="14">
        <f t="shared" si="57"/>
        <v>0.16</v>
      </c>
      <c r="AF62" s="14">
        <f t="shared" si="57"/>
        <v>0.16</v>
      </c>
      <c r="AG62" s="14">
        <f t="shared" si="57"/>
        <v>0.32</v>
      </c>
      <c r="AH62" s="14">
        <f t="shared" si="57"/>
        <v>0</v>
      </c>
      <c r="AI62" s="14">
        <f t="shared" si="57"/>
        <v>0</v>
      </c>
      <c r="AJ62" s="14">
        <f t="shared" si="57"/>
        <v>0.16</v>
      </c>
      <c r="AK62" s="14">
        <f t="shared" si="57"/>
        <v>0.16</v>
      </c>
      <c r="AL62" s="14">
        <f t="shared" si="57"/>
        <v>0.32</v>
      </c>
    </row>
    <row r="63" ht="12.75" customHeight="1">
      <c r="A63" s="18">
        <v>52.0</v>
      </c>
      <c r="B63" s="16" t="s">
        <v>99</v>
      </c>
      <c r="C63" s="35">
        <f t="shared" ref="C63:C73" si="58">H63+M63+R63+W63+AB63+AG63+AL63</f>
        <v>0</v>
      </c>
      <c r="D63" s="17"/>
      <c r="E63" s="17"/>
      <c r="F63" s="17"/>
      <c r="G63" s="17"/>
      <c r="H63" s="36">
        <f t="shared" ref="H63:H73" si="59">SUM(D63:G63)</f>
        <v>0</v>
      </c>
      <c r="I63" s="17"/>
      <c r="J63" s="17"/>
      <c r="K63" s="17"/>
      <c r="L63" s="17"/>
      <c r="M63" s="36">
        <f t="shared" ref="M63:M73" si="60">SUM(I63:L63)</f>
        <v>0</v>
      </c>
      <c r="N63" s="17"/>
      <c r="O63" s="17"/>
      <c r="P63" s="17"/>
      <c r="Q63" s="17"/>
      <c r="R63" s="36">
        <f t="shared" ref="R63:R73" si="61">SUM(N63:Q63)</f>
        <v>0</v>
      </c>
      <c r="S63" s="17"/>
      <c r="T63" s="17"/>
      <c r="U63" s="17"/>
      <c r="V63" s="17"/>
      <c r="W63" s="36">
        <f t="shared" ref="W63:W73" si="62">SUM(S63:V63)</f>
        <v>0</v>
      </c>
      <c r="X63" s="17"/>
      <c r="Y63" s="17"/>
      <c r="Z63" s="17"/>
      <c r="AA63" s="17"/>
      <c r="AB63" s="36">
        <f t="shared" ref="AB63:AB73" si="63">SUM(X63:AA63)</f>
        <v>0</v>
      </c>
      <c r="AC63" s="17"/>
      <c r="AD63" s="17"/>
      <c r="AE63" s="17"/>
      <c r="AF63" s="17"/>
      <c r="AG63" s="36">
        <f t="shared" ref="AG63:AG73" si="64">SUM(AC63:AF63)</f>
        <v>0</v>
      </c>
      <c r="AH63" s="17"/>
      <c r="AI63" s="17"/>
      <c r="AJ63" s="17"/>
      <c r="AK63" s="17"/>
      <c r="AL63" s="36">
        <f t="shared" ref="AL63:AL73" si="65">SUM(AH63:AK63)</f>
        <v>0</v>
      </c>
    </row>
    <row r="64" ht="12.75" customHeight="1">
      <c r="A64" s="18">
        <v>53.0</v>
      </c>
      <c r="B64" s="16" t="s">
        <v>100</v>
      </c>
      <c r="C64" s="35">
        <f t="shared" si="58"/>
        <v>3.61</v>
      </c>
      <c r="D64" s="17"/>
      <c r="E64" s="17"/>
      <c r="F64" s="19">
        <v>1.69</v>
      </c>
      <c r="G64" s="17"/>
      <c r="H64" s="36">
        <f t="shared" si="59"/>
        <v>1.69</v>
      </c>
      <c r="I64" s="17"/>
      <c r="J64" s="17"/>
      <c r="K64" s="19">
        <v>0.16</v>
      </c>
      <c r="L64" s="19">
        <v>0.16</v>
      </c>
      <c r="M64" s="36">
        <f t="shared" si="60"/>
        <v>0.32</v>
      </c>
      <c r="N64" s="17"/>
      <c r="O64" s="17"/>
      <c r="P64" s="19">
        <v>0.16</v>
      </c>
      <c r="Q64" s="19">
        <v>0.16</v>
      </c>
      <c r="R64" s="36">
        <f t="shared" si="61"/>
        <v>0.32</v>
      </c>
      <c r="S64" s="17"/>
      <c r="T64" s="17"/>
      <c r="U64" s="19">
        <v>0.16</v>
      </c>
      <c r="V64" s="19">
        <v>0.16</v>
      </c>
      <c r="W64" s="36">
        <f t="shared" si="62"/>
        <v>0.32</v>
      </c>
      <c r="X64" s="17"/>
      <c r="Y64" s="17"/>
      <c r="Z64" s="19">
        <v>0.16</v>
      </c>
      <c r="AA64" s="19">
        <v>0.16</v>
      </c>
      <c r="AB64" s="36">
        <f t="shared" si="63"/>
        <v>0.32</v>
      </c>
      <c r="AC64" s="17"/>
      <c r="AD64" s="17"/>
      <c r="AE64" s="19">
        <v>0.16</v>
      </c>
      <c r="AF64" s="19">
        <v>0.16</v>
      </c>
      <c r="AG64" s="36">
        <f t="shared" si="64"/>
        <v>0.32</v>
      </c>
      <c r="AH64" s="17"/>
      <c r="AI64" s="17"/>
      <c r="AJ64" s="19">
        <v>0.16</v>
      </c>
      <c r="AK64" s="19">
        <v>0.16</v>
      </c>
      <c r="AL64" s="36">
        <f t="shared" si="65"/>
        <v>0.32</v>
      </c>
    </row>
    <row r="65" ht="12.75" customHeight="1">
      <c r="A65" s="18">
        <v>54.0</v>
      </c>
      <c r="B65" s="16" t="s">
        <v>101</v>
      </c>
      <c r="C65" s="35">
        <f t="shared" si="58"/>
        <v>4.14</v>
      </c>
      <c r="D65" s="17"/>
      <c r="E65" s="19">
        <v>2.07</v>
      </c>
      <c r="F65" s="19">
        <v>1.035</v>
      </c>
      <c r="G65" s="19">
        <v>1.035</v>
      </c>
      <c r="H65" s="36">
        <f t="shared" si="59"/>
        <v>4.14</v>
      </c>
      <c r="I65" s="17"/>
      <c r="J65" s="17"/>
      <c r="K65" s="17"/>
      <c r="L65" s="17"/>
      <c r="M65" s="36">
        <f t="shared" si="60"/>
        <v>0</v>
      </c>
      <c r="N65" s="17"/>
      <c r="O65" s="17"/>
      <c r="P65" s="17"/>
      <c r="Q65" s="17"/>
      <c r="R65" s="36">
        <f t="shared" si="61"/>
        <v>0</v>
      </c>
      <c r="S65" s="17"/>
      <c r="T65" s="17"/>
      <c r="U65" s="17"/>
      <c r="V65" s="17"/>
      <c r="W65" s="36">
        <f t="shared" si="62"/>
        <v>0</v>
      </c>
      <c r="X65" s="17"/>
      <c r="Y65" s="17"/>
      <c r="Z65" s="17"/>
      <c r="AA65" s="17"/>
      <c r="AB65" s="36">
        <f t="shared" si="63"/>
        <v>0</v>
      </c>
      <c r="AC65" s="17"/>
      <c r="AD65" s="17"/>
      <c r="AE65" s="17"/>
      <c r="AF65" s="17"/>
      <c r="AG65" s="36">
        <f t="shared" si="64"/>
        <v>0</v>
      </c>
      <c r="AH65" s="17"/>
      <c r="AI65" s="17"/>
      <c r="AJ65" s="17"/>
      <c r="AK65" s="17"/>
      <c r="AL65" s="36">
        <f t="shared" si="65"/>
        <v>0</v>
      </c>
    </row>
    <row r="66" ht="12.75" customHeight="1">
      <c r="A66" s="18">
        <v>55.0</v>
      </c>
      <c r="B66" s="16" t="s">
        <v>102</v>
      </c>
      <c r="C66" s="35">
        <f t="shared" si="58"/>
        <v>0</v>
      </c>
      <c r="D66" s="17"/>
      <c r="E66" s="17"/>
      <c r="F66" s="17"/>
      <c r="G66" s="17"/>
      <c r="H66" s="36">
        <f t="shared" si="59"/>
        <v>0</v>
      </c>
      <c r="I66" s="17"/>
      <c r="J66" s="17"/>
      <c r="K66" s="17"/>
      <c r="L66" s="17"/>
      <c r="M66" s="36">
        <f t="shared" si="60"/>
        <v>0</v>
      </c>
      <c r="N66" s="17"/>
      <c r="O66" s="17"/>
      <c r="P66" s="17"/>
      <c r="Q66" s="17"/>
      <c r="R66" s="36">
        <f t="shared" si="61"/>
        <v>0</v>
      </c>
      <c r="S66" s="17"/>
      <c r="T66" s="17"/>
      <c r="U66" s="17"/>
      <c r="V66" s="17"/>
      <c r="W66" s="36">
        <f t="shared" si="62"/>
        <v>0</v>
      </c>
      <c r="X66" s="17"/>
      <c r="Y66" s="17"/>
      <c r="Z66" s="17"/>
      <c r="AA66" s="17"/>
      <c r="AB66" s="36">
        <f t="shared" si="63"/>
        <v>0</v>
      </c>
      <c r="AC66" s="17"/>
      <c r="AD66" s="17"/>
      <c r="AE66" s="17"/>
      <c r="AF66" s="17"/>
      <c r="AG66" s="36">
        <f t="shared" si="64"/>
        <v>0</v>
      </c>
      <c r="AH66" s="17"/>
      <c r="AI66" s="17"/>
      <c r="AJ66" s="17"/>
      <c r="AK66" s="17"/>
      <c r="AL66" s="36">
        <f t="shared" si="65"/>
        <v>0</v>
      </c>
    </row>
    <row r="67" ht="12.75" customHeight="1">
      <c r="A67" s="18">
        <v>56.0</v>
      </c>
      <c r="B67" s="16" t="s">
        <v>103</v>
      </c>
      <c r="C67" s="35">
        <f t="shared" si="58"/>
        <v>0</v>
      </c>
      <c r="D67" s="17"/>
      <c r="E67" s="17"/>
      <c r="F67" s="17"/>
      <c r="G67" s="17"/>
      <c r="H67" s="36">
        <f t="shared" si="59"/>
        <v>0</v>
      </c>
      <c r="I67" s="17"/>
      <c r="J67" s="17"/>
      <c r="K67" s="17"/>
      <c r="L67" s="17"/>
      <c r="M67" s="36">
        <f t="shared" si="60"/>
        <v>0</v>
      </c>
      <c r="N67" s="17"/>
      <c r="O67" s="17"/>
      <c r="P67" s="17"/>
      <c r="Q67" s="17"/>
      <c r="R67" s="36">
        <f t="shared" si="61"/>
        <v>0</v>
      </c>
      <c r="S67" s="17"/>
      <c r="T67" s="17"/>
      <c r="U67" s="17"/>
      <c r="V67" s="17"/>
      <c r="W67" s="36">
        <f t="shared" si="62"/>
        <v>0</v>
      </c>
      <c r="X67" s="17"/>
      <c r="Y67" s="17"/>
      <c r="Z67" s="17"/>
      <c r="AA67" s="17"/>
      <c r="AB67" s="36">
        <f t="shared" si="63"/>
        <v>0</v>
      </c>
      <c r="AC67" s="17"/>
      <c r="AD67" s="17"/>
      <c r="AE67" s="17"/>
      <c r="AF67" s="17"/>
      <c r="AG67" s="36">
        <f t="shared" si="64"/>
        <v>0</v>
      </c>
      <c r="AH67" s="17"/>
      <c r="AI67" s="17"/>
      <c r="AJ67" s="17"/>
      <c r="AK67" s="17"/>
      <c r="AL67" s="36">
        <f t="shared" si="65"/>
        <v>0</v>
      </c>
    </row>
    <row r="68" ht="12.75" customHeight="1">
      <c r="A68" s="18">
        <v>57.0</v>
      </c>
      <c r="B68" s="16" t="s">
        <v>104</v>
      </c>
      <c r="C68" s="35">
        <f t="shared" si="58"/>
        <v>8.92</v>
      </c>
      <c r="D68" s="17"/>
      <c r="E68" s="17"/>
      <c r="F68" s="19">
        <v>8.4</v>
      </c>
      <c r="G68" s="19">
        <v>0.52</v>
      </c>
      <c r="H68" s="36">
        <f t="shared" si="59"/>
        <v>8.92</v>
      </c>
      <c r="I68" s="17"/>
      <c r="J68" s="17"/>
      <c r="K68" s="17"/>
      <c r="L68" s="17"/>
      <c r="M68" s="36">
        <f t="shared" si="60"/>
        <v>0</v>
      </c>
      <c r="N68" s="17"/>
      <c r="O68" s="17"/>
      <c r="P68" s="17"/>
      <c r="Q68" s="17"/>
      <c r="R68" s="36">
        <f t="shared" si="61"/>
        <v>0</v>
      </c>
      <c r="S68" s="17"/>
      <c r="T68" s="17"/>
      <c r="U68" s="17"/>
      <c r="V68" s="17"/>
      <c r="W68" s="36">
        <f t="shared" si="62"/>
        <v>0</v>
      </c>
      <c r="X68" s="17"/>
      <c r="Y68" s="17"/>
      <c r="Z68" s="17"/>
      <c r="AA68" s="17"/>
      <c r="AB68" s="36">
        <f t="shared" si="63"/>
        <v>0</v>
      </c>
      <c r="AC68" s="17"/>
      <c r="AD68" s="17"/>
      <c r="AE68" s="17"/>
      <c r="AF68" s="17"/>
      <c r="AG68" s="36">
        <f t="shared" si="64"/>
        <v>0</v>
      </c>
      <c r="AH68" s="17"/>
      <c r="AI68" s="17"/>
      <c r="AJ68" s="17"/>
      <c r="AK68" s="17"/>
      <c r="AL68" s="36">
        <f t="shared" si="65"/>
        <v>0</v>
      </c>
    </row>
    <row r="69" ht="12.75" customHeight="1">
      <c r="A69" s="18">
        <v>58.0</v>
      </c>
      <c r="B69" s="16" t="s">
        <v>105</v>
      </c>
      <c r="C69" s="35">
        <f t="shared" si="58"/>
        <v>0</v>
      </c>
      <c r="D69" s="17"/>
      <c r="E69" s="17"/>
      <c r="F69" s="17"/>
      <c r="G69" s="17"/>
      <c r="H69" s="36">
        <f t="shared" si="59"/>
        <v>0</v>
      </c>
      <c r="I69" s="17"/>
      <c r="J69" s="17"/>
      <c r="K69" s="17"/>
      <c r="L69" s="17"/>
      <c r="M69" s="36">
        <f t="shared" si="60"/>
        <v>0</v>
      </c>
      <c r="N69" s="17"/>
      <c r="O69" s="17"/>
      <c r="P69" s="17"/>
      <c r="Q69" s="17"/>
      <c r="R69" s="36">
        <f t="shared" si="61"/>
        <v>0</v>
      </c>
      <c r="S69" s="17"/>
      <c r="T69" s="17"/>
      <c r="U69" s="17"/>
      <c r="V69" s="17"/>
      <c r="W69" s="36">
        <f t="shared" si="62"/>
        <v>0</v>
      </c>
      <c r="X69" s="17"/>
      <c r="Y69" s="17"/>
      <c r="Z69" s="17"/>
      <c r="AA69" s="17"/>
      <c r="AB69" s="36">
        <f t="shared" si="63"/>
        <v>0</v>
      </c>
      <c r="AC69" s="17"/>
      <c r="AD69" s="17"/>
      <c r="AE69" s="17"/>
      <c r="AF69" s="17"/>
      <c r="AG69" s="36">
        <f t="shared" si="64"/>
        <v>0</v>
      </c>
      <c r="AH69" s="17"/>
      <c r="AI69" s="17"/>
      <c r="AJ69" s="17"/>
      <c r="AK69" s="17"/>
      <c r="AL69" s="36">
        <f t="shared" si="65"/>
        <v>0</v>
      </c>
    </row>
    <row r="70" ht="12.75" customHeight="1">
      <c r="A70" s="18">
        <v>59.0</v>
      </c>
      <c r="B70" s="16" t="s">
        <v>106</v>
      </c>
      <c r="C70" s="35">
        <f t="shared" si="58"/>
        <v>0</v>
      </c>
      <c r="D70" s="17"/>
      <c r="E70" s="17"/>
      <c r="F70" s="17"/>
      <c r="G70" s="17"/>
      <c r="H70" s="36">
        <f t="shared" si="59"/>
        <v>0</v>
      </c>
      <c r="I70" s="17"/>
      <c r="J70" s="17"/>
      <c r="K70" s="17"/>
      <c r="L70" s="17"/>
      <c r="M70" s="36">
        <f t="shared" si="60"/>
        <v>0</v>
      </c>
      <c r="N70" s="17"/>
      <c r="O70" s="17"/>
      <c r="P70" s="17"/>
      <c r="Q70" s="17"/>
      <c r="R70" s="36">
        <f t="shared" si="61"/>
        <v>0</v>
      </c>
      <c r="S70" s="17"/>
      <c r="T70" s="17"/>
      <c r="U70" s="17"/>
      <c r="V70" s="17"/>
      <c r="W70" s="36">
        <f t="shared" si="62"/>
        <v>0</v>
      </c>
      <c r="X70" s="17"/>
      <c r="Y70" s="17"/>
      <c r="Z70" s="17"/>
      <c r="AA70" s="17"/>
      <c r="AB70" s="36">
        <f t="shared" si="63"/>
        <v>0</v>
      </c>
      <c r="AC70" s="17"/>
      <c r="AD70" s="17"/>
      <c r="AE70" s="17"/>
      <c r="AF70" s="17"/>
      <c r="AG70" s="36">
        <f t="shared" si="64"/>
        <v>0</v>
      </c>
      <c r="AH70" s="17"/>
      <c r="AI70" s="17"/>
      <c r="AJ70" s="17"/>
      <c r="AK70" s="17"/>
      <c r="AL70" s="36">
        <f t="shared" si="65"/>
        <v>0</v>
      </c>
    </row>
    <row r="71" ht="12.75" customHeight="1">
      <c r="A71" s="18">
        <v>60.0</v>
      </c>
      <c r="B71" s="16" t="s">
        <v>107</v>
      </c>
      <c r="C71" s="35">
        <f t="shared" si="58"/>
        <v>0</v>
      </c>
      <c r="D71" s="17"/>
      <c r="E71" s="17"/>
      <c r="F71" s="17"/>
      <c r="G71" s="17"/>
      <c r="H71" s="36">
        <f t="shared" si="59"/>
        <v>0</v>
      </c>
      <c r="I71" s="17"/>
      <c r="J71" s="17"/>
      <c r="K71" s="17"/>
      <c r="L71" s="17"/>
      <c r="M71" s="36">
        <f t="shared" si="60"/>
        <v>0</v>
      </c>
      <c r="N71" s="17"/>
      <c r="O71" s="17"/>
      <c r="P71" s="17"/>
      <c r="Q71" s="17"/>
      <c r="R71" s="36">
        <f t="shared" si="61"/>
        <v>0</v>
      </c>
      <c r="S71" s="17"/>
      <c r="T71" s="17"/>
      <c r="U71" s="17"/>
      <c r="V71" s="17"/>
      <c r="W71" s="36">
        <f t="shared" si="62"/>
        <v>0</v>
      </c>
      <c r="X71" s="17"/>
      <c r="Y71" s="17"/>
      <c r="Z71" s="17"/>
      <c r="AA71" s="17"/>
      <c r="AB71" s="36">
        <f t="shared" si="63"/>
        <v>0</v>
      </c>
      <c r="AC71" s="17"/>
      <c r="AD71" s="17"/>
      <c r="AE71" s="17"/>
      <c r="AF71" s="17"/>
      <c r="AG71" s="36">
        <f t="shared" si="64"/>
        <v>0</v>
      </c>
      <c r="AH71" s="17"/>
      <c r="AI71" s="17"/>
      <c r="AJ71" s="17"/>
      <c r="AK71" s="17"/>
      <c r="AL71" s="36">
        <f t="shared" si="65"/>
        <v>0</v>
      </c>
    </row>
    <row r="72" ht="12.75" customHeight="1">
      <c r="A72" s="18">
        <v>61.0</v>
      </c>
      <c r="B72" s="16" t="s">
        <v>45</v>
      </c>
      <c r="C72" s="35">
        <f t="shared" si="58"/>
        <v>0</v>
      </c>
      <c r="D72" s="17"/>
      <c r="E72" s="17"/>
      <c r="F72" s="17"/>
      <c r="G72" s="17"/>
      <c r="H72" s="36">
        <f t="shared" si="59"/>
        <v>0</v>
      </c>
      <c r="I72" s="17"/>
      <c r="J72" s="17"/>
      <c r="K72" s="17"/>
      <c r="L72" s="17"/>
      <c r="M72" s="36">
        <f t="shared" si="60"/>
        <v>0</v>
      </c>
      <c r="N72" s="17"/>
      <c r="O72" s="17"/>
      <c r="P72" s="17"/>
      <c r="Q72" s="17"/>
      <c r="R72" s="36">
        <f t="shared" si="61"/>
        <v>0</v>
      </c>
      <c r="S72" s="17"/>
      <c r="T72" s="17"/>
      <c r="U72" s="17"/>
      <c r="V72" s="17"/>
      <c r="W72" s="36">
        <f t="shared" si="62"/>
        <v>0</v>
      </c>
      <c r="X72" s="17"/>
      <c r="Y72" s="17"/>
      <c r="Z72" s="17"/>
      <c r="AA72" s="17"/>
      <c r="AB72" s="36">
        <f t="shared" si="63"/>
        <v>0</v>
      </c>
      <c r="AC72" s="17"/>
      <c r="AD72" s="17"/>
      <c r="AE72" s="17"/>
      <c r="AF72" s="17"/>
      <c r="AG72" s="36">
        <f t="shared" si="64"/>
        <v>0</v>
      </c>
      <c r="AH72" s="17"/>
      <c r="AI72" s="17"/>
      <c r="AJ72" s="17"/>
      <c r="AK72" s="17"/>
      <c r="AL72" s="36">
        <f t="shared" si="65"/>
        <v>0</v>
      </c>
    </row>
    <row r="73" ht="12.75" customHeight="1">
      <c r="A73" s="12">
        <v>62.0</v>
      </c>
      <c r="B73" s="13" t="s">
        <v>108</v>
      </c>
      <c r="C73" s="14">
        <f t="shared" si="58"/>
        <v>0</v>
      </c>
      <c r="D73" s="14"/>
      <c r="E73" s="14"/>
      <c r="F73" s="14"/>
      <c r="G73" s="14"/>
      <c r="H73" s="14">
        <f t="shared" si="59"/>
        <v>0</v>
      </c>
      <c r="I73" s="14"/>
      <c r="J73" s="14"/>
      <c r="K73" s="14"/>
      <c r="L73" s="14"/>
      <c r="M73" s="14">
        <f t="shared" si="60"/>
        <v>0</v>
      </c>
      <c r="N73" s="14"/>
      <c r="O73" s="14"/>
      <c r="P73" s="14"/>
      <c r="Q73" s="14"/>
      <c r="R73" s="14">
        <f t="shared" si="61"/>
        <v>0</v>
      </c>
      <c r="S73" s="14"/>
      <c r="T73" s="14"/>
      <c r="U73" s="14"/>
      <c r="V73" s="14"/>
      <c r="W73" s="14">
        <f t="shared" si="62"/>
        <v>0</v>
      </c>
      <c r="X73" s="14"/>
      <c r="Y73" s="14"/>
      <c r="Z73" s="14"/>
      <c r="AA73" s="14"/>
      <c r="AB73" s="14">
        <f t="shared" si="63"/>
        <v>0</v>
      </c>
      <c r="AC73" s="14"/>
      <c r="AD73" s="14"/>
      <c r="AE73" s="14"/>
      <c r="AF73" s="14"/>
      <c r="AG73" s="14">
        <f t="shared" si="64"/>
        <v>0</v>
      </c>
      <c r="AH73" s="14"/>
      <c r="AI73" s="14"/>
      <c r="AJ73" s="14"/>
      <c r="AK73" s="14"/>
      <c r="AL73" s="14">
        <f t="shared" si="65"/>
        <v>0</v>
      </c>
    </row>
    <row r="74" ht="12.75" customHeight="1">
      <c r="A74" s="9" t="s">
        <v>109</v>
      </c>
      <c r="B74" s="10" t="s">
        <v>110</v>
      </c>
      <c r="C74" s="11">
        <f t="shared" ref="C74:AL74" si="66">C75+C76+C82+C87+C100+C105+C106+C107</f>
        <v>129.415</v>
      </c>
      <c r="D74" s="11">
        <f t="shared" si="66"/>
        <v>18.66375</v>
      </c>
      <c r="E74" s="11">
        <f t="shared" si="66"/>
        <v>27.87375</v>
      </c>
      <c r="F74" s="11">
        <f t="shared" si="66"/>
        <v>42.66375</v>
      </c>
      <c r="G74" s="11">
        <f t="shared" si="66"/>
        <v>35.56375</v>
      </c>
      <c r="H74" s="11">
        <f t="shared" si="66"/>
        <v>124.765</v>
      </c>
      <c r="I74" s="11">
        <f t="shared" si="66"/>
        <v>0</v>
      </c>
      <c r="J74" s="11">
        <f t="shared" si="66"/>
        <v>0.4</v>
      </c>
      <c r="K74" s="11">
        <f t="shared" si="66"/>
        <v>0.32</v>
      </c>
      <c r="L74" s="11">
        <f t="shared" si="66"/>
        <v>0.32</v>
      </c>
      <c r="M74" s="11">
        <f t="shared" si="66"/>
        <v>1.04</v>
      </c>
      <c r="N74" s="11">
        <f t="shared" si="66"/>
        <v>0</v>
      </c>
      <c r="O74" s="11">
        <f t="shared" si="66"/>
        <v>0.16</v>
      </c>
      <c r="P74" s="11">
        <f t="shared" si="66"/>
        <v>0.24</v>
      </c>
      <c r="Q74" s="11">
        <f t="shared" si="66"/>
        <v>0.15</v>
      </c>
      <c r="R74" s="11">
        <f t="shared" si="66"/>
        <v>0.55</v>
      </c>
      <c r="S74" s="11">
        <f t="shared" si="66"/>
        <v>0</v>
      </c>
      <c r="T74" s="11">
        <f t="shared" si="66"/>
        <v>0.58</v>
      </c>
      <c r="U74" s="11">
        <f t="shared" si="66"/>
        <v>0.51</v>
      </c>
      <c r="V74" s="11">
        <f t="shared" si="66"/>
        <v>0.5</v>
      </c>
      <c r="W74" s="11">
        <f t="shared" si="66"/>
        <v>1.59</v>
      </c>
      <c r="X74" s="11">
        <f t="shared" si="66"/>
        <v>0</v>
      </c>
      <c r="Y74" s="11">
        <f t="shared" si="66"/>
        <v>0.1</v>
      </c>
      <c r="Z74" s="11">
        <f t="shared" si="66"/>
        <v>0.13</v>
      </c>
      <c r="AA74" s="11">
        <f t="shared" si="66"/>
        <v>0.05</v>
      </c>
      <c r="AB74" s="11">
        <f t="shared" si="66"/>
        <v>0.28</v>
      </c>
      <c r="AC74" s="11">
        <f t="shared" si="66"/>
        <v>0</v>
      </c>
      <c r="AD74" s="11">
        <f t="shared" si="66"/>
        <v>0.26</v>
      </c>
      <c r="AE74" s="11">
        <f t="shared" si="66"/>
        <v>0.29</v>
      </c>
      <c r="AF74" s="11">
        <f t="shared" si="66"/>
        <v>0.2</v>
      </c>
      <c r="AG74" s="11">
        <f t="shared" si="66"/>
        <v>0.75</v>
      </c>
      <c r="AH74" s="11">
        <f t="shared" si="66"/>
        <v>0</v>
      </c>
      <c r="AI74" s="11">
        <f t="shared" si="66"/>
        <v>0.15</v>
      </c>
      <c r="AJ74" s="11">
        <f t="shared" si="66"/>
        <v>0.18</v>
      </c>
      <c r="AK74" s="11">
        <f t="shared" si="66"/>
        <v>0.11</v>
      </c>
      <c r="AL74" s="11">
        <f t="shared" si="66"/>
        <v>0.44</v>
      </c>
    </row>
    <row r="75" ht="12.75" customHeight="1">
      <c r="A75" s="12">
        <v>63.0</v>
      </c>
      <c r="B75" s="13" t="s">
        <v>111</v>
      </c>
      <c r="C75" s="14">
        <f>H75+M75+R75+W75+AB75+AG75+AL75</f>
        <v>6.51</v>
      </c>
      <c r="D75" s="14"/>
      <c r="E75" s="28">
        <v>2.17</v>
      </c>
      <c r="F75" s="28">
        <v>2.17</v>
      </c>
      <c r="G75" s="28">
        <v>2.17</v>
      </c>
      <c r="H75" s="14">
        <f>SUM(D75:G75)</f>
        <v>6.51</v>
      </c>
      <c r="I75" s="14"/>
      <c r="J75" s="14"/>
      <c r="K75" s="14"/>
      <c r="L75" s="14"/>
      <c r="M75" s="14">
        <f>SUM(I75:L75)</f>
        <v>0</v>
      </c>
      <c r="N75" s="14"/>
      <c r="O75" s="14"/>
      <c r="P75" s="14"/>
      <c r="Q75" s="14"/>
      <c r="R75" s="14">
        <f>SUM(N75:Q75)</f>
        <v>0</v>
      </c>
      <c r="S75" s="14"/>
      <c r="T75" s="14"/>
      <c r="U75" s="14"/>
      <c r="V75" s="14"/>
      <c r="W75" s="14">
        <f>SUM(S75:V75)</f>
        <v>0</v>
      </c>
      <c r="X75" s="14"/>
      <c r="Y75" s="14"/>
      <c r="Z75" s="14"/>
      <c r="AA75" s="14"/>
      <c r="AB75" s="14">
        <f>SUM(X75:AA75)</f>
        <v>0</v>
      </c>
      <c r="AC75" s="14"/>
      <c r="AD75" s="14"/>
      <c r="AE75" s="14"/>
      <c r="AF75" s="14"/>
      <c r="AG75" s="14">
        <f>SUM(AC75:AF75)</f>
        <v>0</v>
      </c>
      <c r="AH75" s="14"/>
      <c r="AI75" s="14"/>
      <c r="AJ75" s="14"/>
      <c r="AK75" s="14"/>
      <c r="AL75" s="14">
        <f>SUM(AH75:AK75)</f>
        <v>0</v>
      </c>
    </row>
    <row r="76" ht="12.75" customHeight="1">
      <c r="A76" s="12" t="s">
        <v>112</v>
      </c>
      <c r="B76" s="13" t="s">
        <v>113</v>
      </c>
      <c r="C76" s="14">
        <f t="shared" ref="C76:AL76" si="67">SUM(C77:C81)</f>
        <v>41.68</v>
      </c>
      <c r="D76" s="14">
        <f t="shared" si="67"/>
        <v>0</v>
      </c>
      <c r="E76" s="14">
        <f t="shared" si="67"/>
        <v>6.31</v>
      </c>
      <c r="F76" s="14">
        <f t="shared" si="67"/>
        <v>21.1</v>
      </c>
      <c r="G76" s="14">
        <f t="shared" si="67"/>
        <v>10.1</v>
      </c>
      <c r="H76" s="14">
        <f t="shared" si="67"/>
        <v>37.51</v>
      </c>
      <c r="I76" s="14">
        <f t="shared" si="67"/>
        <v>0</v>
      </c>
      <c r="J76" s="14">
        <f t="shared" si="67"/>
        <v>0.32</v>
      </c>
      <c r="K76" s="14">
        <f t="shared" si="67"/>
        <v>0.32</v>
      </c>
      <c r="L76" s="14">
        <f t="shared" si="67"/>
        <v>0.32</v>
      </c>
      <c r="M76" s="14">
        <f t="shared" si="67"/>
        <v>0.96</v>
      </c>
      <c r="N76" s="14">
        <f t="shared" si="67"/>
        <v>0</v>
      </c>
      <c r="O76" s="14">
        <f t="shared" si="67"/>
        <v>0.16</v>
      </c>
      <c r="P76" s="14">
        <f t="shared" si="67"/>
        <v>0.16</v>
      </c>
      <c r="Q76" s="14">
        <f t="shared" si="67"/>
        <v>0.15</v>
      </c>
      <c r="R76" s="14">
        <f t="shared" si="67"/>
        <v>0.47</v>
      </c>
      <c r="S76" s="14">
        <f t="shared" si="67"/>
        <v>0</v>
      </c>
      <c r="T76" s="14">
        <f t="shared" si="67"/>
        <v>0.5</v>
      </c>
      <c r="U76" s="14">
        <f t="shared" si="67"/>
        <v>0.51</v>
      </c>
      <c r="V76" s="14">
        <f t="shared" si="67"/>
        <v>0.5</v>
      </c>
      <c r="W76" s="14">
        <f t="shared" si="67"/>
        <v>1.51</v>
      </c>
      <c r="X76" s="14">
        <f t="shared" si="67"/>
        <v>0</v>
      </c>
      <c r="Y76" s="14">
        <f t="shared" si="67"/>
        <v>0.1</v>
      </c>
      <c r="Z76" s="14">
        <f t="shared" si="67"/>
        <v>0.05</v>
      </c>
      <c r="AA76" s="14">
        <f t="shared" si="67"/>
        <v>0.05</v>
      </c>
      <c r="AB76" s="14">
        <f t="shared" si="67"/>
        <v>0.2</v>
      </c>
      <c r="AC76" s="14">
        <f t="shared" si="67"/>
        <v>0</v>
      </c>
      <c r="AD76" s="14">
        <f t="shared" si="67"/>
        <v>0.26</v>
      </c>
      <c r="AE76" s="14">
        <f t="shared" si="67"/>
        <v>0.21</v>
      </c>
      <c r="AF76" s="14">
        <f t="shared" si="67"/>
        <v>0.2</v>
      </c>
      <c r="AG76" s="14">
        <f t="shared" si="67"/>
        <v>0.67</v>
      </c>
      <c r="AH76" s="14">
        <f t="shared" si="67"/>
        <v>0</v>
      </c>
      <c r="AI76" s="14">
        <f t="shared" si="67"/>
        <v>0.15</v>
      </c>
      <c r="AJ76" s="14">
        <f t="shared" si="67"/>
        <v>0.1</v>
      </c>
      <c r="AK76" s="14">
        <f t="shared" si="67"/>
        <v>0.11</v>
      </c>
      <c r="AL76" s="14">
        <f t="shared" si="67"/>
        <v>0.36</v>
      </c>
    </row>
    <row r="77" ht="12.75" customHeight="1">
      <c r="A77" s="18">
        <v>64.0</v>
      </c>
      <c r="B77" s="16" t="s">
        <v>114</v>
      </c>
      <c r="C77" s="35">
        <f t="shared" ref="C77:C81" si="68">H77+M77+R77+W77+AB77+AG77+AL77</f>
        <v>39.18</v>
      </c>
      <c r="D77" s="19">
        <v>0.0</v>
      </c>
      <c r="E77" s="19">
        <v>5.61</v>
      </c>
      <c r="F77" s="19">
        <v>20.2</v>
      </c>
      <c r="G77" s="19">
        <v>9.2</v>
      </c>
      <c r="H77" s="36">
        <f t="shared" ref="H77:H81" si="69">SUM(D77:G77)</f>
        <v>35.01</v>
      </c>
      <c r="I77" s="19">
        <v>0.0</v>
      </c>
      <c r="J77" s="19">
        <v>0.32</v>
      </c>
      <c r="K77" s="19">
        <v>0.32</v>
      </c>
      <c r="L77" s="19">
        <v>0.32</v>
      </c>
      <c r="M77" s="36">
        <f t="shared" ref="M77:M81" si="70">SUM(I77:L77)</f>
        <v>0.96</v>
      </c>
      <c r="N77" s="19">
        <v>0.0</v>
      </c>
      <c r="O77" s="19">
        <v>0.16</v>
      </c>
      <c r="P77" s="19">
        <v>0.16</v>
      </c>
      <c r="Q77" s="19">
        <v>0.15</v>
      </c>
      <c r="R77" s="36">
        <f t="shared" ref="R77:R81" si="71">SUM(N77:Q77)</f>
        <v>0.47</v>
      </c>
      <c r="S77" s="19">
        <v>0.0</v>
      </c>
      <c r="T77" s="19">
        <v>0.5</v>
      </c>
      <c r="U77" s="19">
        <v>0.51</v>
      </c>
      <c r="V77" s="19">
        <v>0.5</v>
      </c>
      <c r="W77" s="36">
        <f t="shared" ref="W77:W81" si="72">SUM(S77:V77)</f>
        <v>1.51</v>
      </c>
      <c r="X77" s="19">
        <v>0.0</v>
      </c>
      <c r="Y77" s="19">
        <v>0.1</v>
      </c>
      <c r="Z77" s="19">
        <v>0.05</v>
      </c>
      <c r="AA77" s="19">
        <v>0.05</v>
      </c>
      <c r="AB77" s="36">
        <f t="shared" ref="AB77:AB81" si="73">SUM(X77:AA77)</f>
        <v>0.2</v>
      </c>
      <c r="AC77" s="19">
        <v>0.0</v>
      </c>
      <c r="AD77" s="19">
        <v>0.26</v>
      </c>
      <c r="AE77" s="19">
        <v>0.21</v>
      </c>
      <c r="AF77" s="19">
        <v>0.2</v>
      </c>
      <c r="AG77" s="36">
        <f t="shared" ref="AG77:AG81" si="74">SUM(AC77:AF77)</f>
        <v>0.67</v>
      </c>
      <c r="AH77" s="19">
        <v>0.0</v>
      </c>
      <c r="AI77" s="19">
        <v>0.15</v>
      </c>
      <c r="AJ77" s="19">
        <v>0.1</v>
      </c>
      <c r="AK77" s="19">
        <v>0.11</v>
      </c>
      <c r="AL77" s="36">
        <f t="shared" ref="AL77:AL81" si="75">SUM(AH77:AK77)</f>
        <v>0.36</v>
      </c>
    </row>
    <row r="78" ht="12.75" customHeight="1">
      <c r="A78" s="18">
        <v>65.0</v>
      </c>
      <c r="B78" s="16" t="s">
        <v>115</v>
      </c>
      <c r="C78" s="35">
        <f t="shared" si="68"/>
        <v>0</v>
      </c>
      <c r="D78" s="19">
        <v>0.0</v>
      </c>
      <c r="E78" s="17"/>
      <c r="F78" s="17"/>
      <c r="G78" s="17"/>
      <c r="H78" s="36">
        <f t="shared" si="69"/>
        <v>0</v>
      </c>
      <c r="I78" s="17"/>
      <c r="J78" s="17"/>
      <c r="K78" s="17"/>
      <c r="L78" s="17"/>
      <c r="M78" s="36">
        <f t="shared" si="70"/>
        <v>0</v>
      </c>
      <c r="N78" s="17"/>
      <c r="O78" s="17"/>
      <c r="P78" s="17"/>
      <c r="Q78" s="17"/>
      <c r="R78" s="36">
        <f t="shared" si="71"/>
        <v>0</v>
      </c>
      <c r="S78" s="17"/>
      <c r="T78" s="17"/>
      <c r="U78" s="17"/>
      <c r="V78" s="17"/>
      <c r="W78" s="36">
        <f t="shared" si="72"/>
        <v>0</v>
      </c>
      <c r="X78" s="17"/>
      <c r="Y78" s="17"/>
      <c r="Z78" s="17"/>
      <c r="AA78" s="17"/>
      <c r="AB78" s="36">
        <f t="shared" si="73"/>
        <v>0</v>
      </c>
      <c r="AC78" s="17"/>
      <c r="AD78" s="17"/>
      <c r="AE78" s="17"/>
      <c r="AF78" s="17"/>
      <c r="AG78" s="36">
        <f t="shared" si="74"/>
        <v>0</v>
      </c>
      <c r="AH78" s="17"/>
      <c r="AI78" s="17"/>
      <c r="AJ78" s="17"/>
      <c r="AK78" s="17"/>
      <c r="AL78" s="36">
        <f t="shared" si="75"/>
        <v>0</v>
      </c>
    </row>
    <row r="79" ht="12.75" customHeight="1">
      <c r="A79" s="18">
        <v>66.0</v>
      </c>
      <c r="B79" s="16" t="s">
        <v>116</v>
      </c>
      <c r="C79" s="35">
        <f t="shared" si="68"/>
        <v>0.6</v>
      </c>
      <c r="D79" s="19">
        <v>0.0</v>
      </c>
      <c r="E79" s="19">
        <v>0.2</v>
      </c>
      <c r="F79" s="19">
        <v>0.2</v>
      </c>
      <c r="G79" s="19">
        <v>0.2</v>
      </c>
      <c r="H79" s="36">
        <f t="shared" si="69"/>
        <v>0.6</v>
      </c>
      <c r="I79" s="17"/>
      <c r="J79" s="17"/>
      <c r="K79" s="17"/>
      <c r="L79" s="17"/>
      <c r="M79" s="36">
        <f t="shared" si="70"/>
        <v>0</v>
      </c>
      <c r="N79" s="17"/>
      <c r="O79" s="17"/>
      <c r="P79" s="17"/>
      <c r="Q79" s="17"/>
      <c r="R79" s="36">
        <f t="shared" si="71"/>
        <v>0</v>
      </c>
      <c r="S79" s="17"/>
      <c r="T79" s="17"/>
      <c r="U79" s="17"/>
      <c r="V79" s="17"/>
      <c r="W79" s="36">
        <f t="shared" si="72"/>
        <v>0</v>
      </c>
      <c r="X79" s="17"/>
      <c r="Y79" s="17"/>
      <c r="Z79" s="17"/>
      <c r="AA79" s="17"/>
      <c r="AB79" s="36">
        <f t="shared" si="73"/>
        <v>0</v>
      </c>
      <c r="AC79" s="17"/>
      <c r="AD79" s="17"/>
      <c r="AE79" s="17"/>
      <c r="AF79" s="17"/>
      <c r="AG79" s="36">
        <f t="shared" si="74"/>
        <v>0</v>
      </c>
      <c r="AH79" s="17"/>
      <c r="AI79" s="17"/>
      <c r="AJ79" s="17"/>
      <c r="AK79" s="17"/>
      <c r="AL79" s="36">
        <f t="shared" si="75"/>
        <v>0</v>
      </c>
    </row>
    <row r="80" ht="12.75" customHeight="1">
      <c r="A80" s="18">
        <v>67.0</v>
      </c>
      <c r="B80" s="16" t="s">
        <v>117</v>
      </c>
      <c r="C80" s="35">
        <f t="shared" si="68"/>
        <v>1.9</v>
      </c>
      <c r="D80" s="19">
        <v>0.0</v>
      </c>
      <c r="E80" s="19">
        <v>0.5</v>
      </c>
      <c r="F80" s="19">
        <v>0.7</v>
      </c>
      <c r="G80" s="19">
        <v>0.7</v>
      </c>
      <c r="H80" s="36">
        <f t="shared" si="69"/>
        <v>1.9</v>
      </c>
      <c r="I80" s="17"/>
      <c r="J80" s="17"/>
      <c r="K80" s="17"/>
      <c r="L80" s="17"/>
      <c r="M80" s="36">
        <f t="shared" si="70"/>
        <v>0</v>
      </c>
      <c r="N80" s="17"/>
      <c r="O80" s="17"/>
      <c r="P80" s="17"/>
      <c r="Q80" s="17"/>
      <c r="R80" s="36">
        <f t="shared" si="71"/>
        <v>0</v>
      </c>
      <c r="S80" s="17"/>
      <c r="T80" s="17"/>
      <c r="U80" s="17"/>
      <c r="V80" s="17"/>
      <c r="W80" s="36">
        <f t="shared" si="72"/>
        <v>0</v>
      </c>
      <c r="X80" s="17"/>
      <c r="Y80" s="17"/>
      <c r="Z80" s="17"/>
      <c r="AA80" s="17"/>
      <c r="AB80" s="36">
        <f t="shared" si="73"/>
        <v>0</v>
      </c>
      <c r="AC80" s="17"/>
      <c r="AD80" s="17"/>
      <c r="AE80" s="17"/>
      <c r="AF80" s="17"/>
      <c r="AG80" s="36">
        <f t="shared" si="74"/>
        <v>0</v>
      </c>
      <c r="AH80" s="17"/>
      <c r="AI80" s="17"/>
      <c r="AJ80" s="17"/>
      <c r="AK80" s="17"/>
      <c r="AL80" s="36">
        <f t="shared" si="75"/>
        <v>0</v>
      </c>
    </row>
    <row r="81" ht="12.75" customHeight="1">
      <c r="A81" s="18">
        <v>68.0</v>
      </c>
      <c r="B81" s="16" t="s">
        <v>118</v>
      </c>
      <c r="C81" s="35">
        <f t="shared" si="68"/>
        <v>0</v>
      </c>
      <c r="D81" s="17"/>
      <c r="E81" s="17"/>
      <c r="F81" s="17"/>
      <c r="G81" s="17"/>
      <c r="H81" s="36">
        <f t="shared" si="69"/>
        <v>0</v>
      </c>
      <c r="I81" s="17"/>
      <c r="J81" s="17"/>
      <c r="K81" s="17"/>
      <c r="L81" s="17"/>
      <c r="M81" s="36">
        <f t="shared" si="70"/>
        <v>0</v>
      </c>
      <c r="N81" s="17"/>
      <c r="O81" s="17"/>
      <c r="P81" s="17"/>
      <c r="Q81" s="17"/>
      <c r="R81" s="36">
        <f t="shared" si="71"/>
        <v>0</v>
      </c>
      <c r="S81" s="17"/>
      <c r="T81" s="17"/>
      <c r="U81" s="17"/>
      <c r="V81" s="17"/>
      <c r="W81" s="36">
        <f t="shared" si="72"/>
        <v>0</v>
      </c>
      <c r="X81" s="17"/>
      <c r="Y81" s="17"/>
      <c r="Z81" s="17"/>
      <c r="AA81" s="17"/>
      <c r="AB81" s="36">
        <f t="shared" si="73"/>
        <v>0</v>
      </c>
      <c r="AC81" s="17"/>
      <c r="AD81" s="17"/>
      <c r="AE81" s="17"/>
      <c r="AF81" s="17"/>
      <c r="AG81" s="36">
        <f t="shared" si="74"/>
        <v>0</v>
      </c>
      <c r="AH81" s="17"/>
      <c r="AI81" s="17"/>
      <c r="AJ81" s="17"/>
      <c r="AK81" s="17"/>
      <c r="AL81" s="36">
        <f t="shared" si="75"/>
        <v>0</v>
      </c>
    </row>
    <row r="82" ht="12.75" customHeight="1">
      <c r="A82" s="12" t="s">
        <v>119</v>
      </c>
      <c r="B82" s="13" t="s">
        <v>120</v>
      </c>
      <c r="C82" s="14">
        <f t="shared" ref="C82:AL82" si="76">SUM(C83:C86)</f>
        <v>1.93</v>
      </c>
      <c r="D82" s="14">
        <f t="shared" si="76"/>
        <v>0</v>
      </c>
      <c r="E82" s="14">
        <f t="shared" si="76"/>
        <v>0.73</v>
      </c>
      <c r="F82" s="14">
        <f t="shared" si="76"/>
        <v>0.73</v>
      </c>
      <c r="G82" s="14">
        <f t="shared" si="76"/>
        <v>0.47</v>
      </c>
      <c r="H82" s="14">
        <f t="shared" si="76"/>
        <v>1.93</v>
      </c>
      <c r="I82" s="14">
        <f t="shared" si="76"/>
        <v>0</v>
      </c>
      <c r="J82" s="14">
        <f t="shared" si="76"/>
        <v>0</v>
      </c>
      <c r="K82" s="14">
        <f t="shared" si="76"/>
        <v>0</v>
      </c>
      <c r="L82" s="14">
        <f t="shared" si="76"/>
        <v>0</v>
      </c>
      <c r="M82" s="14">
        <f t="shared" si="76"/>
        <v>0</v>
      </c>
      <c r="N82" s="14">
        <f t="shared" si="76"/>
        <v>0</v>
      </c>
      <c r="O82" s="14">
        <f t="shared" si="76"/>
        <v>0</v>
      </c>
      <c r="P82" s="14">
        <f t="shared" si="76"/>
        <v>0</v>
      </c>
      <c r="Q82" s="14">
        <f t="shared" si="76"/>
        <v>0</v>
      </c>
      <c r="R82" s="14">
        <f t="shared" si="76"/>
        <v>0</v>
      </c>
      <c r="S82" s="14">
        <f t="shared" si="76"/>
        <v>0</v>
      </c>
      <c r="T82" s="14">
        <f t="shared" si="76"/>
        <v>0</v>
      </c>
      <c r="U82" s="14">
        <f t="shared" si="76"/>
        <v>0</v>
      </c>
      <c r="V82" s="14">
        <f t="shared" si="76"/>
        <v>0</v>
      </c>
      <c r="W82" s="14">
        <f t="shared" si="76"/>
        <v>0</v>
      </c>
      <c r="X82" s="14">
        <f t="shared" si="76"/>
        <v>0</v>
      </c>
      <c r="Y82" s="14">
        <f t="shared" si="76"/>
        <v>0</v>
      </c>
      <c r="Z82" s="14">
        <f t="shared" si="76"/>
        <v>0</v>
      </c>
      <c r="AA82" s="14">
        <f t="shared" si="76"/>
        <v>0</v>
      </c>
      <c r="AB82" s="14">
        <f t="shared" si="76"/>
        <v>0</v>
      </c>
      <c r="AC82" s="14">
        <f t="shared" si="76"/>
        <v>0</v>
      </c>
      <c r="AD82" s="14">
        <f t="shared" si="76"/>
        <v>0</v>
      </c>
      <c r="AE82" s="14">
        <f t="shared" si="76"/>
        <v>0</v>
      </c>
      <c r="AF82" s="14">
        <f t="shared" si="76"/>
        <v>0</v>
      </c>
      <c r="AG82" s="14">
        <f t="shared" si="76"/>
        <v>0</v>
      </c>
      <c r="AH82" s="14">
        <f t="shared" si="76"/>
        <v>0</v>
      </c>
      <c r="AI82" s="14">
        <f t="shared" si="76"/>
        <v>0</v>
      </c>
      <c r="AJ82" s="14">
        <f t="shared" si="76"/>
        <v>0</v>
      </c>
      <c r="AK82" s="14">
        <f t="shared" si="76"/>
        <v>0</v>
      </c>
      <c r="AL82" s="14">
        <f t="shared" si="76"/>
        <v>0</v>
      </c>
    </row>
    <row r="83" ht="12.75" customHeight="1">
      <c r="A83" s="18">
        <v>69.0</v>
      </c>
      <c r="B83" s="16" t="s">
        <v>121</v>
      </c>
      <c r="C83" s="35">
        <f t="shared" ref="C83:C86" si="77">H83+M83+R83+W83+AB83+AG83+AL83</f>
        <v>0.4</v>
      </c>
      <c r="D83" s="17"/>
      <c r="E83" s="19">
        <v>0.2</v>
      </c>
      <c r="F83" s="19">
        <v>0.2</v>
      </c>
      <c r="G83" s="17"/>
      <c r="H83" s="36">
        <f t="shared" ref="H83:H86" si="78">SUM(D83:G83)</f>
        <v>0.4</v>
      </c>
      <c r="I83" s="17"/>
      <c r="J83" s="17"/>
      <c r="K83" s="17"/>
      <c r="L83" s="17"/>
      <c r="M83" s="36">
        <f t="shared" ref="M83:M86" si="79">SUM(I83:L83)</f>
        <v>0</v>
      </c>
      <c r="N83" s="17"/>
      <c r="O83" s="17"/>
      <c r="P83" s="17"/>
      <c r="Q83" s="17"/>
      <c r="R83" s="36">
        <f t="shared" ref="R83:R86" si="80">SUM(N83:Q83)</f>
        <v>0</v>
      </c>
      <c r="S83" s="17"/>
      <c r="T83" s="17"/>
      <c r="U83" s="17"/>
      <c r="V83" s="17"/>
      <c r="W83" s="36">
        <f t="shared" ref="W83:W86" si="81">SUM(S83:V83)</f>
        <v>0</v>
      </c>
      <c r="X83" s="17"/>
      <c r="Y83" s="17"/>
      <c r="Z83" s="17"/>
      <c r="AA83" s="17"/>
      <c r="AB83" s="36">
        <f t="shared" ref="AB83:AB86" si="82">SUM(X83:AA83)</f>
        <v>0</v>
      </c>
      <c r="AC83" s="17"/>
      <c r="AD83" s="17"/>
      <c r="AE83" s="17"/>
      <c r="AF83" s="17"/>
      <c r="AG83" s="36">
        <f t="shared" ref="AG83:AG86" si="83">SUM(AC83:AF83)</f>
        <v>0</v>
      </c>
      <c r="AH83" s="17"/>
      <c r="AI83" s="17"/>
      <c r="AJ83" s="17"/>
      <c r="AK83" s="17"/>
      <c r="AL83" s="36">
        <f t="shared" ref="AL83:AL86" si="84">SUM(AH83:AK83)</f>
        <v>0</v>
      </c>
    </row>
    <row r="84" ht="12.75" customHeight="1">
      <c r="A84" s="18">
        <v>70.0</v>
      </c>
      <c r="B84" s="16" t="s">
        <v>122</v>
      </c>
      <c r="C84" s="35">
        <f t="shared" si="77"/>
        <v>0.12</v>
      </c>
      <c r="D84" s="17"/>
      <c r="E84" s="19">
        <v>0.06</v>
      </c>
      <c r="F84" s="19">
        <v>0.06</v>
      </c>
      <c r="G84" s="17"/>
      <c r="H84" s="36">
        <f t="shared" si="78"/>
        <v>0.12</v>
      </c>
      <c r="I84" s="17"/>
      <c r="J84" s="17"/>
      <c r="K84" s="17"/>
      <c r="L84" s="17"/>
      <c r="M84" s="36">
        <f t="shared" si="79"/>
        <v>0</v>
      </c>
      <c r="N84" s="17"/>
      <c r="O84" s="17"/>
      <c r="P84" s="17"/>
      <c r="Q84" s="17"/>
      <c r="R84" s="36">
        <f t="shared" si="80"/>
        <v>0</v>
      </c>
      <c r="S84" s="17"/>
      <c r="T84" s="17"/>
      <c r="U84" s="17"/>
      <c r="V84" s="17"/>
      <c r="W84" s="36">
        <f t="shared" si="81"/>
        <v>0</v>
      </c>
      <c r="X84" s="17"/>
      <c r="Y84" s="17"/>
      <c r="Z84" s="17"/>
      <c r="AA84" s="17"/>
      <c r="AB84" s="36">
        <f t="shared" si="82"/>
        <v>0</v>
      </c>
      <c r="AC84" s="17"/>
      <c r="AD84" s="17"/>
      <c r="AE84" s="17"/>
      <c r="AF84" s="17"/>
      <c r="AG84" s="36">
        <f t="shared" si="83"/>
        <v>0</v>
      </c>
      <c r="AH84" s="17"/>
      <c r="AI84" s="17"/>
      <c r="AJ84" s="17"/>
      <c r="AK84" s="17"/>
      <c r="AL84" s="36">
        <f t="shared" si="84"/>
        <v>0</v>
      </c>
    </row>
    <row r="85" ht="12.75" customHeight="1">
      <c r="A85" s="18">
        <v>71.0</v>
      </c>
      <c r="B85" s="16" t="s">
        <v>123</v>
      </c>
      <c r="C85" s="35">
        <f t="shared" si="77"/>
        <v>0</v>
      </c>
      <c r="D85" s="17"/>
      <c r="E85" s="17"/>
      <c r="F85" s="17"/>
      <c r="G85" s="17"/>
      <c r="H85" s="36">
        <f t="shared" si="78"/>
        <v>0</v>
      </c>
      <c r="I85" s="17"/>
      <c r="J85" s="17"/>
      <c r="K85" s="17"/>
      <c r="L85" s="17"/>
      <c r="M85" s="36">
        <f t="shared" si="79"/>
        <v>0</v>
      </c>
      <c r="N85" s="17"/>
      <c r="O85" s="17"/>
      <c r="P85" s="17"/>
      <c r="Q85" s="17"/>
      <c r="R85" s="36">
        <f t="shared" si="80"/>
        <v>0</v>
      </c>
      <c r="S85" s="17"/>
      <c r="T85" s="17"/>
      <c r="U85" s="17"/>
      <c r="V85" s="17"/>
      <c r="W85" s="36">
        <f t="shared" si="81"/>
        <v>0</v>
      </c>
      <c r="X85" s="17"/>
      <c r="Y85" s="17"/>
      <c r="Z85" s="17"/>
      <c r="AA85" s="17"/>
      <c r="AB85" s="36">
        <f t="shared" si="82"/>
        <v>0</v>
      </c>
      <c r="AC85" s="17"/>
      <c r="AD85" s="17"/>
      <c r="AE85" s="17"/>
      <c r="AF85" s="17"/>
      <c r="AG85" s="36">
        <f t="shared" si="83"/>
        <v>0</v>
      </c>
      <c r="AH85" s="17"/>
      <c r="AI85" s="17"/>
      <c r="AJ85" s="17"/>
      <c r="AK85" s="17"/>
      <c r="AL85" s="36">
        <f t="shared" si="84"/>
        <v>0</v>
      </c>
    </row>
    <row r="86" ht="12.75" customHeight="1">
      <c r="A86" s="18">
        <v>72.0</v>
      </c>
      <c r="B86" s="16" t="s">
        <v>124</v>
      </c>
      <c r="C86" s="35">
        <f t="shared" si="77"/>
        <v>1.41</v>
      </c>
      <c r="D86" s="17"/>
      <c r="E86" s="19">
        <v>0.47</v>
      </c>
      <c r="F86" s="19">
        <v>0.47</v>
      </c>
      <c r="G86" s="19">
        <v>0.47</v>
      </c>
      <c r="H86" s="36">
        <f t="shared" si="78"/>
        <v>1.41</v>
      </c>
      <c r="I86" s="17"/>
      <c r="J86" s="17"/>
      <c r="K86" s="17"/>
      <c r="L86" s="17"/>
      <c r="M86" s="36">
        <f t="shared" si="79"/>
        <v>0</v>
      </c>
      <c r="N86" s="17"/>
      <c r="O86" s="17"/>
      <c r="P86" s="17"/>
      <c r="Q86" s="17"/>
      <c r="R86" s="36">
        <f t="shared" si="80"/>
        <v>0</v>
      </c>
      <c r="S86" s="17"/>
      <c r="T86" s="17"/>
      <c r="U86" s="17"/>
      <c r="V86" s="17"/>
      <c r="W86" s="36">
        <f t="shared" si="81"/>
        <v>0</v>
      </c>
      <c r="X86" s="17"/>
      <c r="Y86" s="17"/>
      <c r="Z86" s="17"/>
      <c r="AA86" s="17"/>
      <c r="AB86" s="36">
        <f t="shared" si="82"/>
        <v>0</v>
      </c>
      <c r="AC86" s="17"/>
      <c r="AD86" s="17"/>
      <c r="AE86" s="17"/>
      <c r="AF86" s="17"/>
      <c r="AG86" s="36">
        <f t="shared" si="83"/>
        <v>0</v>
      </c>
      <c r="AH86" s="17"/>
      <c r="AI86" s="17"/>
      <c r="AJ86" s="17"/>
      <c r="AK86" s="17"/>
      <c r="AL86" s="36">
        <f t="shared" si="84"/>
        <v>0</v>
      </c>
    </row>
    <row r="87" ht="12.75" customHeight="1">
      <c r="A87" s="12" t="s">
        <v>125</v>
      </c>
      <c r="B87" s="13" t="s">
        <v>126</v>
      </c>
      <c r="C87" s="14">
        <f t="shared" ref="C87:AL87" si="85">SUM(C88:C99)</f>
        <v>77.32</v>
      </c>
      <c r="D87" s="14">
        <f t="shared" si="85"/>
        <v>18.29</v>
      </c>
      <c r="E87" s="14">
        <f t="shared" si="85"/>
        <v>18.29</v>
      </c>
      <c r="F87" s="14">
        <f t="shared" si="85"/>
        <v>18.29</v>
      </c>
      <c r="G87" s="14">
        <f t="shared" si="85"/>
        <v>22.45</v>
      </c>
      <c r="H87" s="14">
        <f t="shared" si="85"/>
        <v>77.32</v>
      </c>
      <c r="I87" s="14">
        <f t="shared" si="85"/>
        <v>0</v>
      </c>
      <c r="J87" s="14">
        <f t="shared" si="85"/>
        <v>0</v>
      </c>
      <c r="K87" s="14">
        <f t="shared" si="85"/>
        <v>0</v>
      </c>
      <c r="L87" s="14">
        <f t="shared" si="85"/>
        <v>0</v>
      </c>
      <c r="M87" s="14">
        <f t="shared" si="85"/>
        <v>0</v>
      </c>
      <c r="N87" s="14">
        <f t="shared" si="85"/>
        <v>0</v>
      </c>
      <c r="O87" s="14">
        <f t="shared" si="85"/>
        <v>0</v>
      </c>
      <c r="P87" s="14">
        <f t="shared" si="85"/>
        <v>0</v>
      </c>
      <c r="Q87" s="14">
        <f t="shared" si="85"/>
        <v>0</v>
      </c>
      <c r="R87" s="14">
        <f t="shared" si="85"/>
        <v>0</v>
      </c>
      <c r="S87" s="14">
        <f t="shared" si="85"/>
        <v>0</v>
      </c>
      <c r="T87" s="14">
        <f t="shared" si="85"/>
        <v>0</v>
      </c>
      <c r="U87" s="14">
        <f t="shared" si="85"/>
        <v>0</v>
      </c>
      <c r="V87" s="14">
        <f t="shared" si="85"/>
        <v>0</v>
      </c>
      <c r="W87" s="14">
        <f t="shared" si="85"/>
        <v>0</v>
      </c>
      <c r="X87" s="14">
        <f t="shared" si="85"/>
        <v>0</v>
      </c>
      <c r="Y87" s="14">
        <f t="shared" si="85"/>
        <v>0</v>
      </c>
      <c r="Z87" s="14">
        <f t="shared" si="85"/>
        <v>0</v>
      </c>
      <c r="AA87" s="14">
        <f t="shared" si="85"/>
        <v>0</v>
      </c>
      <c r="AB87" s="14">
        <f t="shared" si="85"/>
        <v>0</v>
      </c>
      <c r="AC87" s="14">
        <f t="shared" si="85"/>
        <v>0</v>
      </c>
      <c r="AD87" s="14">
        <f t="shared" si="85"/>
        <v>0</v>
      </c>
      <c r="AE87" s="14">
        <f t="shared" si="85"/>
        <v>0</v>
      </c>
      <c r="AF87" s="14">
        <f t="shared" si="85"/>
        <v>0</v>
      </c>
      <c r="AG87" s="14">
        <f t="shared" si="85"/>
        <v>0</v>
      </c>
      <c r="AH87" s="14">
        <f t="shared" si="85"/>
        <v>0</v>
      </c>
      <c r="AI87" s="14">
        <f t="shared" si="85"/>
        <v>0</v>
      </c>
      <c r="AJ87" s="14">
        <f t="shared" si="85"/>
        <v>0</v>
      </c>
      <c r="AK87" s="14">
        <f t="shared" si="85"/>
        <v>0</v>
      </c>
      <c r="AL87" s="14">
        <f t="shared" si="85"/>
        <v>0</v>
      </c>
    </row>
    <row r="88" ht="12.75" customHeight="1">
      <c r="A88" s="18">
        <v>73.1</v>
      </c>
      <c r="B88" s="16" t="s">
        <v>127</v>
      </c>
      <c r="C88" s="35">
        <f t="shared" ref="C88:C99" si="86">H88+M88+R88+W88+AB88+AG88+AL88</f>
        <v>28.4</v>
      </c>
      <c r="D88" s="19">
        <v>7.1</v>
      </c>
      <c r="E88" s="19">
        <v>7.1</v>
      </c>
      <c r="F88" s="19">
        <v>7.1</v>
      </c>
      <c r="G88" s="19">
        <v>7.1</v>
      </c>
      <c r="H88" s="36">
        <f t="shared" ref="H88:H99" si="87">SUM(D88:G88)</f>
        <v>28.4</v>
      </c>
      <c r="I88" s="17"/>
      <c r="J88" s="17"/>
      <c r="K88" s="17"/>
      <c r="L88" s="17"/>
      <c r="M88" s="36">
        <f t="shared" ref="M88:M99" si="88">SUM(I88:L88)</f>
        <v>0</v>
      </c>
      <c r="N88" s="17"/>
      <c r="O88" s="17"/>
      <c r="P88" s="17"/>
      <c r="Q88" s="17"/>
      <c r="R88" s="36">
        <f t="shared" ref="R88:R99" si="89">SUM(N88:Q88)</f>
        <v>0</v>
      </c>
      <c r="S88" s="17"/>
      <c r="T88" s="17"/>
      <c r="U88" s="17"/>
      <c r="V88" s="17"/>
      <c r="W88" s="36">
        <f t="shared" ref="W88:W99" si="90">SUM(S88:V88)</f>
        <v>0</v>
      </c>
      <c r="X88" s="17"/>
      <c r="Y88" s="17"/>
      <c r="Z88" s="17"/>
      <c r="AA88" s="17"/>
      <c r="AB88" s="36">
        <f t="shared" ref="AB88:AB99" si="91">SUM(X88:AA88)</f>
        <v>0</v>
      </c>
      <c r="AC88" s="17"/>
      <c r="AD88" s="17"/>
      <c r="AE88" s="17"/>
      <c r="AF88" s="17"/>
      <c r="AG88" s="36">
        <f t="shared" ref="AG88:AG99" si="92">SUM(AC88:AF88)</f>
        <v>0</v>
      </c>
      <c r="AH88" s="17"/>
      <c r="AI88" s="17"/>
      <c r="AJ88" s="17"/>
      <c r="AK88" s="17"/>
      <c r="AL88" s="36">
        <f t="shared" ref="AL88:AL99" si="93">SUM(AH88:AK88)</f>
        <v>0</v>
      </c>
    </row>
    <row r="89" ht="12.75" customHeight="1">
      <c r="A89" s="18">
        <v>73.2</v>
      </c>
      <c r="B89" s="16" t="s">
        <v>128</v>
      </c>
      <c r="C89" s="35">
        <f t="shared" si="86"/>
        <v>5.48</v>
      </c>
      <c r="D89" s="19">
        <v>1.37</v>
      </c>
      <c r="E89" s="19">
        <v>1.37</v>
      </c>
      <c r="F89" s="19">
        <v>1.37</v>
      </c>
      <c r="G89" s="19">
        <v>1.37</v>
      </c>
      <c r="H89" s="36">
        <f t="shared" si="87"/>
        <v>5.48</v>
      </c>
      <c r="I89" s="17"/>
      <c r="J89" s="17"/>
      <c r="K89" s="17"/>
      <c r="L89" s="17"/>
      <c r="M89" s="36">
        <f t="shared" si="88"/>
        <v>0</v>
      </c>
      <c r="N89" s="17"/>
      <c r="O89" s="17"/>
      <c r="P89" s="17"/>
      <c r="Q89" s="17"/>
      <c r="R89" s="36">
        <f t="shared" si="89"/>
        <v>0</v>
      </c>
      <c r="S89" s="17"/>
      <c r="T89" s="17"/>
      <c r="U89" s="17"/>
      <c r="V89" s="17"/>
      <c r="W89" s="36">
        <f t="shared" si="90"/>
        <v>0</v>
      </c>
      <c r="X89" s="17"/>
      <c r="Y89" s="17"/>
      <c r="Z89" s="17"/>
      <c r="AA89" s="17"/>
      <c r="AB89" s="36">
        <f t="shared" si="91"/>
        <v>0</v>
      </c>
      <c r="AC89" s="17"/>
      <c r="AD89" s="17"/>
      <c r="AE89" s="17"/>
      <c r="AF89" s="17"/>
      <c r="AG89" s="36">
        <f t="shared" si="92"/>
        <v>0</v>
      </c>
      <c r="AH89" s="17"/>
      <c r="AI89" s="17"/>
      <c r="AJ89" s="17"/>
      <c r="AK89" s="17"/>
      <c r="AL89" s="36">
        <f t="shared" si="93"/>
        <v>0</v>
      </c>
    </row>
    <row r="90" ht="12.75" customHeight="1">
      <c r="A90" s="18">
        <v>73.3</v>
      </c>
      <c r="B90" s="16" t="s">
        <v>129</v>
      </c>
      <c r="C90" s="35">
        <f t="shared" si="86"/>
        <v>1.24</v>
      </c>
      <c r="D90" s="19">
        <v>0.31</v>
      </c>
      <c r="E90" s="19">
        <v>0.31</v>
      </c>
      <c r="F90" s="19">
        <v>0.31</v>
      </c>
      <c r="G90" s="19">
        <v>0.31</v>
      </c>
      <c r="H90" s="36">
        <f t="shared" si="87"/>
        <v>1.24</v>
      </c>
      <c r="I90" s="17"/>
      <c r="J90" s="17"/>
      <c r="K90" s="17"/>
      <c r="L90" s="17"/>
      <c r="M90" s="36">
        <f t="shared" si="88"/>
        <v>0</v>
      </c>
      <c r="N90" s="17"/>
      <c r="O90" s="17"/>
      <c r="P90" s="17"/>
      <c r="Q90" s="17"/>
      <c r="R90" s="36">
        <f t="shared" si="89"/>
        <v>0</v>
      </c>
      <c r="S90" s="17"/>
      <c r="T90" s="17"/>
      <c r="U90" s="17"/>
      <c r="V90" s="17"/>
      <c r="W90" s="36">
        <f t="shared" si="90"/>
        <v>0</v>
      </c>
      <c r="X90" s="17"/>
      <c r="Y90" s="17"/>
      <c r="Z90" s="17"/>
      <c r="AA90" s="17"/>
      <c r="AB90" s="36">
        <f t="shared" si="91"/>
        <v>0</v>
      </c>
      <c r="AC90" s="17"/>
      <c r="AD90" s="17"/>
      <c r="AE90" s="17"/>
      <c r="AF90" s="17"/>
      <c r="AG90" s="36">
        <f t="shared" si="92"/>
        <v>0</v>
      </c>
      <c r="AH90" s="17"/>
      <c r="AI90" s="17"/>
      <c r="AJ90" s="17"/>
      <c r="AK90" s="17"/>
      <c r="AL90" s="36">
        <f t="shared" si="93"/>
        <v>0</v>
      </c>
    </row>
    <row r="91" ht="12.75" customHeight="1">
      <c r="A91" s="18">
        <v>73.4</v>
      </c>
      <c r="B91" s="16" t="s">
        <v>130</v>
      </c>
      <c r="C91" s="35">
        <f t="shared" si="86"/>
        <v>0.24</v>
      </c>
      <c r="D91" s="19">
        <v>0.06</v>
      </c>
      <c r="E91" s="19">
        <v>0.06</v>
      </c>
      <c r="F91" s="19">
        <v>0.06</v>
      </c>
      <c r="G91" s="19">
        <v>0.06</v>
      </c>
      <c r="H91" s="36">
        <f t="shared" si="87"/>
        <v>0.24</v>
      </c>
      <c r="I91" s="17"/>
      <c r="J91" s="17"/>
      <c r="K91" s="17"/>
      <c r="L91" s="17"/>
      <c r="M91" s="36">
        <f t="shared" si="88"/>
        <v>0</v>
      </c>
      <c r="N91" s="17"/>
      <c r="O91" s="17"/>
      <c r="P91" s="17"/>
      <c r="Q91" s="17"/>
      <c r="R91" s="36">
        <f t="shared" si="89"/>
        <v>0</v>
      </c>
      <c r="S91" s="17"/>
      <c r="T91" s="17"/>
      <c r="U91" s="17"/>
      <c r="V91" s="17"/>
      <c r="W91" s="36">
        <f t="shared" si="90"/>
        <v>0</v>
      </c>
      <c r="X91" s="17"/>
      <c r="Y91" s="17"/>
      <c r="Z91" s="17"/>
      <c r="AA91" s="17"/>
      <c r="AB91" s="36">
        <f t="shared" si="91"/>
        <v>0</v>
      </c>
      <c r="AC91" s="17"/>
      <c r="AD91" s="17"/>
      <c r="AE91" s="17"/>
      <c r="AF91" s="17"/>
      <c r="AG91" s="36">
        <f t="shared" si="92"/>
        <v>0</v>
      </c>
      <c r="AH91" s="17"/>
      <c r="AI91" s="17"/>
      <c r="AJ91" s="17"/>
      <c r="AK91" s="17"/>
      <c r="AL91" s="36">
        <f t="shared" si="93"/>
        <v>0</v>
      </c>
    </row>
    <row r="92" ht="12.75" customHeight="1">
      <c r="A92" s="18">
        <v>74.0</v>
      </c>
      <c r="B92" s="16" t="s">
        <v>131</v>
      </c>
      <c r="C92" s="35">
        <f t="shared" si="86"/>
        <v>28.32</v>
      </c>
      <c r="D92" s="19">
        <v>7.08</v>
      </c>
      <c r="E92" s="19">
        <v>7.08</v>
      </c>
      <c r="F92" s="19">
        <v>7.08</v>
      </c>
      <c r="G92" s="19">
        <v>7.08</v>
      </c>
      <c r="H92" s="36">
        <f t="shared" si="87"/>
        <v>28.32</v>
      </c>
      <c r="I92" s="17"/>
      <c r="J92" s="17"/>
      <c r="K92" s="17"/>
      <c r="L92" s="17"/>
      <c r="M92" s="36">
        <f t="shared" si="88"/>
        <v>0</v>
      </c>
      <c r="N92" s="17"/>
      <c r="O92" s="17"/>
      <c r="P92" s="17"/>
      <c r="Q92" s="17"/>
      <c r="R92" s="36">
        <f t="shared" si="89"/>
        <v>0</v>
      </c>
      <c r="S92" s="17"/>
      <c r="T92" s="17"/>
      <c r="U92" s="17"/>
      <c r="V92" s="17"/>
      <c r="W92" s="36">
        <f t="shared" si="90"/>
        <v>0</v>
      </c>
      <c r="X92" s="17"/>
      <c r="Y92" s="17"/>
      <c r="Z92" s="17"/>
      <c r="AA92" s="17"/>
      <c r="AB92" s="36">
        <f t="shared" si="91"/>
        <v>0</v>
      </c>
      <c r="AC92" s="17"/>
      <c r="AD92" s="17"/>
      <c r="AE92" s="17"/>
      <c r="AF92" s="17"/>
      <c r="AG92" s="36">
        <f t="shared" si="92"/>
        <v>0</v>
      </c>
      <c r="AH92" s="17"/>
      <c r="AI92" s="17"/>
      <c r="AJ92" s="17"/>
      <c r="AK92" s="17"/>
      <c r="AL92" s="36">
        <f t="shared" si="93"/>
        <v>0</v>
      </c>
    </row>
    <row r="93" ht="12.75" customHeight="1">
      <c r="A93" s="18">
        <v>75.1</v>
      </c>
      <c r="B93" s="16" t="s">
        <v>132</v>
      </c>
      <c r="C93" s="35">
        <f t="shared" si="86"/>
        <v>4.16</v>
      </c>
      <c r="D93" s="19">
        <v>0.0</v>
      </c>
      <c r="E93" s="19">
        <v>0.0</v>
      </c>
      <c r="F93" s="19">
        <v>0.0</v>
      </c>
      <c r="G93" s="19">
        <v>4.16</v>
      </c>
      <c r="H93" s="36">
        <f t="shared" si="87"/>
        <v>4.16</v>
      </c>
      <c r="I93" s="17"/>
      <c r="J93" s="17"/>
      <c r="K93" s="17"/>
      <c r="L93" s="17"/>
      <c r="M93" s="36">
        <f t="shared" si="88"/>
        <v>0</v>
      </c>
      <c r="N93" s="17"/>
      <c r="O93" s="17"/>
      <c r="P93" s="17"/>
      <c r="Q93" s="17"/>
      <c r="R93" s="36">
        <f t="shared" si="89"/>
        <v>0</v>
      </c>
      <c r="S93" s="17"/>
      <c r="T93" s="17"/>
      <c r="U93" s="17"/>
      <c r="V93" s="17"/>
      <c r="W93" s="36">
        <f t="shared" si="90"/>
        <v>0</v>
      </c>
      <c r="X93" s="17"/>
      <c r="Y93" s="17"/>
      <c r="Z93" s="17"/>
      <c r="AA93" s="17"/>
      <c r="AB93" s="36">
        <f t="shared" si="91"/>
        <v>0</v>
      </c>
      <c r="AC93" s="17"/>
      <c r="AD93" s="17"/>
      <c r="AE93" s="17"/>
      <c r="AF93" s="17"/>
      <c r="AG93" s="36">
        <f t="shared" si="92"/>
        <v>0</v>
      </c>
      <c r="AH93" s="17"/>
      <c r="AI93" s="17"/>
      <c r="AJ93" s="17"/>
      <c r="AK93" s="17"/>
      <c r="AL93" s="36">
        <f t="shared" si="93"/>
        <v>0</v>
      </c>
    </row>
    <row r="94" ht="12.75" customHeight="1">
      <c r="A94" s="18">
        <v>75.2</v>
      </c>
      <c r="B94" s="16" t="s">
        <v>133</v>
      </c>
      <c r="C94" s="35">
        <f t="shared" si="86"/>
        <v>0.52</v>
      </c>
      <c r="D94" s="19">
        <v>0.13</v>
      </c>
      <c r="E94" s="19">
        <v>0.13</v>
      </c>
      <c r="F94" s="19">
        <v>0.13</v>
      </c>
      <c r="G94" s="19">
        <v>0.13</v>
      </c>
      <c r="H94" s="36">
        <f t="shared" si="87"/>
        <v>0.52</v>
      </c>
      <c r="I94" s="17"/>
      <c r="J94" s="17"/>
      <c r="K94" s="17"/>
      <c r="L94" s="17"/>
      <c r="M94" s="36">
        <f t="shared" si="88"/>
        <v>0</v>
      </c>
      <c r="N94" s="17"/>
      <c r="O94" s="17"/>
      <c r="P94" s="17"/>
      <c r="Q94" s="17"/>
      <c r="R94" s="36">
        <f t="shared" si="89"/>
        <v>0</v>
      </c>
      <c r="S94" s="17"/>
      <c r="T94" s="17"/>
      <c r="U94" s="17"/>
      <c r="V94" s="17"/>
      <c r="W94" s="36">
        <f t="shared" si="90"/>
        <v>0</v>
      </c>
      <c r="X94" s="17"/>
      <c r="Y94" s="17"/>
      <c r="Z94" s="17"/>
      <c r="AA94" s="17"/>
      <c r="AB94" s="36">
        <f t="shared" si="91"/>
        <v>0</v>
      </c>
      <c r="AC94" s="17"/>
      <c r="AD94" s="17"/>
      <c r="AE94" s="17"/>
      <c r="AF94" s="17"/>
      <c r="AG94" s="36">
        <f t="shared" si="92"/>
        <v>0</v>
      </c>
      <c r="AH94" s="17"/>
      <c r="AI94" s="17"/>
      <c r="AJ94" s="17"/>
      <c r="AK94" s="17"/>
      <c r="AL94" s="36">
        <f t="shared" si="93"/>
        <v>0</v>
      </c>
    </row>
    <row r="95" ht="12.75" customHeight="1">
      <c r="A95" s="18">
        <v>76.0</v>
      </c>
      <c r="B95" s="16" t="s">
        <v>134</v>
      </c>
      <c r="C95" s="35">
        <f t="shared" si="86"/>
        <v>0</v>
      </c>
      <c r="D95" s="19">
        <v>0.0</v>
      </c>
      <c r="E95" s="19">
        <v>0.0</v>
      </c>
      <c r="F95" s="19">
        <v>0.0</v>
      </c>
      <c r="G95" s="19">
        <v>0.0</v>
      </c>
      <c r="H95" s="36">
        <f t="shared" si="87"/>
        <v>0</v>
      </c>
      <c r="I95" s="17"/>
      <c r="J95" s="17"/>
      <c r="K95" s="17"/>
      <c r="L95" s="17"/>
      <c r="M95" s="36">
        <f t="shared" si="88"/>
        <v>0</v>
      </c>
      <c r="N95" s="17"/>
      <c r="O95" s="17"/>
      <c r="P95" s="17"/>
      <c r="Q95" s="17"/>
      <c r="R95" s="36">
        <f t="shared" si="89"/>
        <v>0</v>
      </c>
      <c r="S95" s="17"/>
      <c r="T95" s="17"/>
      <c r="U95" s="17"/>
      <c r="V95" s="17"/>
      <c r="W95" s="36">
        <f t="shared" si="90"/>
        <v>0</v>
      </c>
      <c r="X95" s="17"/>
      <c r="Y95" s="17"/>
      <c r="Z95" s="17"/>
      <c r="AA95" s="17"/>
      <c r="AB95" s="36">
        <f t="shared" si="91"/>
        <v>0</v>
      </c>
      <c r="AC95" s="17"/>
      <c r="AD95" s="17"/>
      <c r="AE95" s="17"/>
      <c r="AF95" s="17"/>
      <c r="AG95" s="36">
        <f t="shared" si="92"/>
        <v>0</v>
      </c>
      <c r="AH95" s="17"/>
      <c r="AI95" s="17"/>
      <c r="AJ95" s="17"/>
      <c r="AK95" s="17"/>
      <c r="AL95" s="36">
        <f t="shared" si="93"/>
        <v>0</v>
      </c>
    </row>
    <row r="96" ht="12.75" customHeight="1">
      <c r="A96" s="18">
        <v>77.0</v>
      </c>
      <c r="B96" s="16" t="s">
        <v>135</v>
      </c>
      <c r="C96" s="35">
        <f t="shared" si="86"/>
        <v>0.2</v>
      </c>
      <c r="D96" s="19">
        <v>0.05</v>
      </c>
      <c r="E96" s="19">
        <v>0.05</v>
      </c>
      <c r="F96" s="19">
        <v>0.05</v>
      </c>
      <c r="G96" s="19">
        <v>0.05</v>
      </c>
      <c r="H96" s="36">
        <f t="shared" si="87"/>
        <v>0.2</v>
      </c>
      <c r="I96" s="17"/>
      <c r="J96" s="17"/>
      <c r="K96" s="17"/>
      <c r="L96" s="17"/>
      <c r="M96" s="36">
        <f t="shared" si="88"/>
        <v>0</v>
      </c>
      <c r="N96" s="17"/>
      <c r="O96" s="17"/>
      <c r="P96" s="17"/>
      <c r="Q96" s="17"/>
      <c r="R96" s="36">
        <f t="shared" si="89"/>
        <v>0</v>
      </c>
      <c r="S96" s="17"/>
      <c r="T96" s="17"/>
      <c r="U96" s="17"/>
      <c r="V96" s="17"/>
      <c r="W96" s="36">
        <f t="shared" si="90"/>
        <v>0</v>
      </c>
      <c r="X96" s="17"/>
      <c r="Y96" s="17"/>
      <c r="Z96" s="17"/>
      <c r="AA96" s="17"/>
      <c r="AB96" s="36">
        <f t="shared" si="91"/>
        <v>0</v>
      </c>
      <c r="AC96" s="17"/>
      <c r="AD96" s="17"/>
      <c r="AE96" s="17"/>
      <c r="AF96" s="17"/>
      <c r="AG96" s="36">
        <f t="shared" si="92"/>
        <v>0</v>
      </c>
      <c r="AH96" s="17"/>
      <c r="AI96" s="17"/>
      <c r="AJ96" s="17"/>
      <c r="AK96" s="17"/>
      <c r="AL96" s="36">
        <f t="shared" si="93"/>
        <v>0</v>
      </c>
    </row>
    <row r="97" ht="12.75" customHeight="1">
      <c r="A97" s="18">
        <v>78.0</v>
      </c>
      <c r="B97" s="16" t="s">
        <v>136</v>
      </c>
      <c r="C97" s="35">
        <f t="shared" si="86"/>
        <v>0</v>
      </c>
      <c r="D97" s="19">
        <v>0.0</v>
      </c>
      <c r="E97" s="19">
        <v>0.0</v>
      </c>
      <c r="F97" s="19">
        <v>0.0</v>
      </c>
      <c r="G97" s="19">
        <v>0.0</v>
      </c>
      <c r="H97" s="36">
        <f t="shared" si="87"/>
        <v>0</v>
      </c>
      <c r="I97" s="17"/>
      <c r="J97" s="17"/>
      <c r="K97" s="17"/>
      <c r="L97" s="17"/>
      <c r="M97" s="36">
        <f t="shared" si="88"/>
        <v>0</v>
      </c>
      <c r="N97" s="17"/>
      <c r="O97" s="17"/>
      <c r="P97" s="17"/>
      <c r="Q97" s="17"/>
      <c r="R97" s="36">
        <f t="shared" si="89"/>
        <v>0</v>
      </c>
      <c r="S97" s="17"/>
      <c r="T97" s="17"/>
      <c r="U97" s="17"/>
      <c r="V97" s="17"/>
      <c r="W97" s="36">
        <f t="shared" si="90"/>
        <v>0</v>
      </c>
      <c r="X97" s="17"/>
      <c r="Y97" s="17"/>
      <c r="Z97" s="17"/>
      <c r="AA97" s="17"/>
      <c r="AB97" s="36">
        <f t="shared" si="91"/>
        <v>0</v>
      </c>
      <c r="AC97" s="17"/>
      <c r="AD97" s="17"/>
      <c r="AE97" s="17"/>
      <c r="AF97" s="17"/>
      <c r="AG97" s="36">
        <f t="shared" si="92"/>
        <v>0</v>
      </c>
      <c r="AH97" s="17"/>
      <c r="AI97" s="17"/>
      <c r="AJ97" s="17"/>
      <c r="AK97" s="17"/>
      <c r="AL97" s="36">
        <f t="shared" si="93"/>
        <v>0</v>
      </c>
    </row>
    <row r="98" ht="12.75" customHeight="1">
      <c r="A98" s="18">
        <v>79.1</v>
      </c>
      <c r="B98" s="16" t="s">
        <v>45</v>
      </c>
      <c r="C98" s="35">
        <f t="shared" si="86"/>
        <v>1.92</v>
      </c>
      <c r="D98" s="19">
        <v>0.48</v>
      </c>
      <c r="E98" s="19">
        <v>0.48</v>
      </c>
      <c r="F98" s="19">
        <v>0.48</v>
      </c>
      <c r="G98" s="19">
        <v>0.48</v>
      </c>
      <c r="H98" s="36">
        <f t="shared" si="87"/>
        <v>1.92</v>
      </c>
      <c r="I98" s="17"/>
      <c r="J98" s="17"/>
      <c r="K98" s="17"/>
      <c r="L98" s="17"/>
      <c r="M98" s="36">
        <f t="shared" si="88"/>
        <v>0</v>
      </c>
      <c r="N98" s="17"/>
      <c r="O98" s="17"/>
      <c r="P98" s="17"/>
      <c r="Q98" s="17"/>
      <c r="R98" s="36">
        <f t="shared" si="89"/>
        <v>0</v>
      </c>
      <c r="S98" s="17"/>
      <c r="T98" s="17"/>
      <c r="U98" s="17"/>
      <c r="V98" s="17"/>
      <c r="W98" s="36">
        <f t="shared" si="90"/>
        <v>0</v>
      </c>
      <c r="X98" s="17"/>
      <c r="Y98" s="17"/>
      <c r="Z98" s="17"/>
      <c r="AA98" s="17"/>
      <c r="AB98" s="36">
        <f t="shared" si="91"/>
        <v>0</v>
      </c>
      <c r="AC98" s="17"/>
      <c r="AD98" s="17"/>
      <c r="AE98" s="17"/>
      <c r="AF98" s="17"/>
      <c r="AG98" s="36">
        <f t="shared" si="92"/>
        <v>0</v>
      </c>
      <c r="AH98" s="17"/>
      <c r="AI98" s="17"/>
      <c r="AJ98" s="17"/>
      <c r="AK98" s="17"/>
      <c r="AL98" s="36">
        <f t="shared" si="93"/>
        <v>0</v>
      </c>
    </row>
    <row r="99" ht="12.75" customHeight="1">
      <c r="A99" s="18">
        <v>79.2</v>
      </c>
      <c r="B99" s="16" t="s">
        <v>137</v>
      </c>
      <c r="C99" s="35">
        <f t="shared" si="86"/>
        <v>6.84</v>
      </c>
      <c r="D99" s="19">
        <v>1.71</v>
      </c>
      <c r="E99" s="19">
        <v>1.71</v>
      </c>
      <c r="F99" s="19">
        <v>1.71</v>
      </c>
      <c r="G99" s="19">
        <v>1.71</v>
      </c>
      <c r="H99" s="36">
        <f t="shared" si="87"/>
        <v>6.84</v>
      </c>
      <c r="I99" s="17"/>
      <c r="J99" s="17"/>
      <c r="K99" s="17"/>
      <c r="L99" s="17"/>
      <c r="M99" s="36">
        <f t="shared" si="88"/>
        <v>0</v>
      </c>
      <c r="N99" s="17"/>
      <c r="O99" s="17"/>
      <c r="P99" s="17"/>
      <c r="Q99" s="17"/>
      <c r="R99" s="36">
        <f t="shared" si="89"/>
        <v>0</v>
      </c>
      <c r="S99" s="17"/>
      <c r="T99" s="17"/>
      <c r="U99" s="17"/>
      <c r="V99" s="17"/>
      <c r="W99" s="36">
        <f t="shared" si="90"/>
        <v>0</v>
      </c>
      <c r="X99" s="17"/>
      <c r="Y99" s="17"/>
      <c r="Z99" s="17"/>
      <c r="AA99" s="17"/>
      <c r="AB99" s="36">
        <f t="shared" si="91"/>
        <v>0</v>
      </c>
      <c r="AC99" s="17"/>
      <c r="AD99" s="17"/>
      <c r="AE99" s="17"/>
      <c r="AF99" s="17"/>
      <c r="AG99" s="36">
        <f t="shared" si="92"/>
        <v>0</v>
      </c>
      <c r="AH99" s="17"/>
      <c r="AI99" s="17"/>
      <c r="AJ99" s="17"/>
      <c r="AK99" s="17"/>
      <c r="AL99" s="36">
        <f t="shared" si="93"/>
        <v>0</v>
      </c>
    </row>
    <row r="100" ht="12.75" customHeight="1">
      <c r="A100" s="12" t="s">
        <v>138</v>
      </c>
      <c r="B100" s="13" t="s">
        <v>139</v>
      </c>
      <c r="C100" s="14">
        <f t="shared" ref="C100:AL100" si="94">SUM(C101:C104)</f>
        <v>1.975</v>
      </c>
      <c r="D100" s="14">
        <f t="shared" si="94"/>
        <v>0.37375</v>
      </c>
      <c r="E100" s="14">
        <f t="shared" si="94"/>
        <v>0.37375</v>
      </c>
      <c r="F100" s="14">
        <f t="shared" si="94"/>
        <v>0.37375</v>
      </c>
      <c r="G100" s="14">
        <f t="shared" si="94"/>
        <v>0.37375</v>
      </c>
      <c r="H100" s="14">
        <f t="shared" si="94"/>
        <v>1.495</v>
      </c>
      <c r="I100" s="14">
        <f t="shared" si="94"/>
        <v>0</v>
      </c>
      <c r="J100" s="14">
        <f t="shared" si="94"/>
        <v>0.08</v>
      </c>
      <c r="K100" s="14">
        <f t="shared" si="94"/>
        <v>0</v>
      </c>
      <c r="L100" s="14">
        <f t="shared" si="94"/>
        <v>0</v>
      </c>
      <c r="M100" s="14">
        <f t="shared" si="94"/>
        <v>0.08</v>
      </c>
      <c r="N100" s="14">
        <f t="shared" si="94"/>
        <v>0</v>
      </c>
      <c r="O100" s="14">
        <f t="shared" si="94"/>
        <v>0</v>
      </c>
      <c r="P100" s="14">
        <f t="shared" si="94"/>
        <v>0.08</v>
      </c>
      <c r="Q100" s="14">
        <f t="shared" si="94"/>
        <v>0</v>
      </c>
      <c r="R100" s="14">
        <f t="shared" si="94"/>
        <v>0.08</v>
      </c>
      <c r="S100" s="14">
        <f t="shared" si="94"/>
        <v>0</v>
      </c>
      <c r="T100" s="14">
        <f t="shared" si="94"/>
        <v>0.08</v>
      </c>
      <c r="U100" s="14">
        <f t="shared" si="94"/>
        <v>0</v>
      </c>
      <c r="V100" s="14">
        <f t="shared" si="94"/>
        <v>0</v>
      </c>
      <c r="W100" s="14">
        <f t="shared" si="94"/>
        <v>0.08</v>
      </c>
      <c r="X100" s="14">
        <f t="shared" si="94"/>
        <v>0</v>
      </c>
      <c r="Y100" s="14">
        <f t="shared" si="94"/>
        <v>0</v>
      </c>
      <c r="Z100" s="14">
        <f t="shared" si="94"/>
        <v>0.08</v>
      </c>
      <c r="AA100" s="14">
        <f t="shared" si="94"/>
        <v>0</v>
      </c>
      <c r="AB100" s="14">
        <f t="shared" si="94"/>
        <v>0.08</v>
      </c>
      <c r="AC100" s="14">
        <f t="shared" si="94"/>
        <v>0</v>
      </c>
      <c r="AD100" s="14">
        <f t="shared" si="94"/>
        <v>0</v>
      </c>
      <c r="AE100" s="14">
        <f t="shared" si="94"/>
        <v>0.08</v>
      </c>
      <c r="AF100" s="14">
        <f t="shared" si="94"/>
        <v>0</v>
      </c>
      <c r="AG100" s="14">
        <f t="shared" si="94"/>
        <v>0.08</v>
      </c>
      <c r="AH100" s="14">
        <f t="shared" si="94"/>
        <v>0</v>
      </c>
      <c r="AI100" s="14">
        <f t="shared" si="94"/>
        <v>0</v>
      </c>
      <c r="AJ100" s="14">
        <f t="shared" si="94"/>
        <v>0.08</v>
      </c>
      <c r="AK100" s="14">
        <f t="shared" si="94"/>
        <v>0</v>
      </c>
      <c r="AL100" s="14">
        <f t="shared" si="94"/>
        <v>0.08</v>
      </c>
    </row>
    <row r="101" ht="12.75" customHeight="1">
      <c r="A101" s="18">
        <v>80.0</v>
      </c>
      <c r="B101" s="16" t="s">
        <v>140</v>
      </c>
      <c r="C101" s="35">
        <f t="shared" ref="C101:C107" si="96">H101+M101+R101+W101+AB101+AG101+AL101</f>
        <v>1.08</v>
      </c>
      <c r="D101" s="17">
        <f t="shared" ref="D101:G101" si="95">0.05*1*3</f>
        <v>0.15</v>
      </c>
      <c r="E101" s="17">
        <f t="shared" si="95"/>
        <v>0.15</v>
      </c>
      <c r="F101" s="17">
        <f t="shared" si="95"/>
        <v>0.15</v>
      </c>
      <c r="G101" s="17">
        <f t="shared" si="95"/>
        <v>0.15</v>
      </c>
      <c r="H101" s="36">
        <f t="shared" ref="H101:H107" si="98">SUM(D101:G101)</f>
        <v>0.6</v>
      </c>
      <c r="I101" s="17"/>
      <c r="J101" s="19">
        <v>0.08</v>
      </c>
      <c r="K101" s="17"/>
      <c r="L101" s="17"/>
      <c r="M101" s="36">
        <f t="shared" ref="M101:M107" si="99">SUM(I101:L101)</f>
        <v>0.08</v>
      </c>
      <c r="N101" s="17"/>
      <c r="O101" s="17"/>
      <c r="P101" s="19">
        <v>0.08</v>
      </c>
      <c r="Q101" s="17"/>
      <c r="R101" s="36">
        <f t="shared" ref="R101:R107" si="100">SUM(N101:Q101)</f>
        <v>0.08</v>
      </c>
      <c r="S101" s="17"/>
      <c r="T101" s="19">
        <v>0.08</v>
      </c>
      <c r="U101" s="17"/>
      <c r="V101" s="17"/>
      <c r="W101" s="36">
        <f t="shared" ref="W101:W107" si="101">SUM(S101:V101)</f>
        <v>0.08</v>
      </c>
      <c r="X101" s="17"/>
      <c r="Y101" s="17"/>
      <c r="Z101" s="19">
        <v>0.08</v>
      </c>
      <c r="AA101" s="17"/>
      <c r="AB101" s="36">
        <f t="shared" ref="AB101:AB107" si="102">SUM(X101:AA101)</f>
        <v>0.08</v>
      </c>
      <c r="AC101" s="17"/>
      <c r="AD101" s="17"/>
      <c r="AE101" s="19">
        <v>0.08</v>
      </c>
      <c r="AF101" s="17"/>
      <c r="AG101" s="36">
        <f t="shared" ref="AG101:AG107" si="103">SUM(AC101:AF101)</f>
        <v>0.08</v>
      </c>
      <c r="AH101" s="17"/>
      <c r="AI101" s="17"/>
      <c r="AJ101" s="19">
        <v>0.08</v>
      </c>
      <c r="AK101" s="17"/>
      <c r="AL101" s="36">
        <f t="shared" ref="AL101:AL107" si="104">SUM(AH101:AK101)</f>
        <v>0.08</v>
      </c>
    </row>
    <row r="102" ht="12.75" customHeight="1">
      <c r="A102" s="18">
        <v>81.0</v>
      </c>
      <c r="B102" s="16" t="s">
        <v>141</v>
      </c>
      <c r="C102" s="35">
        <f t="shared" si="96"/>
        <v>0.562</v>
      </c>
      <c r="D102" s="17">
        <f t="shared" ref="D102:G102" si="97">0.108+0.0325</f>
        <v>0.1405</v>
      </c>
      <c r="E102" s="17">
        <f t="shared" si="97"/>
        <v>0.1405</v>
      </c>
      <c r="F102" s="17">
        <f t="shared" si="97"/>
        <v>0.1405</v>
      </c>
      <c r="G102" s="17">
        <f t="shared" si="97"/>
        <v>0.1405</v>
      </c>
      <c r="H102" s="36">
        <f t="shared" si="98"/>
        <v>0.562</v>
      </c>
      <c r="I102" s="17"/>
      <c r="J102" s="17"/>
      <c r="K102" s="17"/>
      <c r="L102" s="17"/>
      <c r="M102" s="36">
        <f t="shared" si="99"/>
        <v>0</v>
      </c>
      <c r="N102" s="17"/>
      <c r="O102" s="17"/>
      <c r="P102" s="17"/>
      <c r="Q102" s="17"/>
      <c r="R102" s="36">
        <f t="shared" si="100"/>
        <v>0</v>
      </c>
      <c r="S102" s="17"/>
      <c r="T102" s="17"/>
      <c r="U102" s="17"/>
      <c r="V102" s="17"/>
      <c r="W102" s="36">
        <f t="shared" si="101"/>
        <v>0</v>
      </c>
      <c r="X102" s="17"/>
      <c r="Y102" s="17"/>
      <c r="Z102" s="17"/>
      <c r="AA102" s="17"/>
      <c r="AB102" s="36">
        <f t="shared" si="102"/>
        <v>0</v>
      </c>
      <c r="AC102" s="17"/>
      <c r="AD102" s="17"/>
      <c r="AE102" s="17"/>
      <c r="AF102" s="17"/>
      <c r="AG102" s="36">
        <f t="shared" si="103"/>
        <v>0</v>
      </c>
      <c r="AH102" s="17"/>
      <c r="AI102" s="17"/>
      <c r="AJ102" s="17"/>
      <c r="AK102" s="17"/>
      <c r="AL102" s="36">
        <f t="shared" si="104"/>
        <v>0</v>
      </c>
    </row>
    <row r="103" ht="12.75" customHeight="1">
      <c r="A103" s="18">
        <v>82.0</v>
      </c>
      <c r="B103" s="16" t="s">
        <v>142</v>
      </c>
      <c r="C103" s="35">
        <f t="shared" si="96"/>
        <v>0</v>
      </c>
      <c r="D103" s="17"/>
      <c r="E103" s="17"/>
      <c r="F103" s="17"/>
      <c r="G103" s="17"/>
      <c r="H103" s="36">
        <f t="shared" si="98"/>
        <v>0</v>
      </c>
      <c r="I103" s="17"/>
      <c r="J103" s="17"/>
      <c r="K103" s="17"/>
      <c r="L103" s="17"/>
      <c r="M103" s="36">
        <f t="shared" si="99"/>
        <v>0</v>
      </c>
      <c r="N103" s="17"/>
      <c r="O103" s="17"/>
      <c r="P103" s="17"/>
      <c r="Q103" s="17"/>
      <c r="R103" s="36">
        <f t="shared" si="100"/>
        <v>0</v>
      </c>
      <c r="S103" s="17"/>
      <c r="T103" s="17"/>
      <c r="U103" s="17"/>
      <c r="V103" s="17"/>
      <c r="W103" s="36">
        <f t="shared" si="101"/>
        <v>0</v>
      </c>
      <c r="X103" s="17"/>
      <c r="Y103" s="17"/>
      <c r="Z103" s="17"/>
      <c r="AA103" s="17"/>
      <c r="AB103" s="36">
        <f t="shared" si="102"/>
        <v>0</v>
      </c>
      <c r="AC103" s="17"/>
      <c r="AD103" s="17"/>
      <c r="AE103" s="17"/>
      <c r="AF103" s="17"/>
      <c r="AG103" s="36">
        <f t="shared" si="103"/>
        <v>0</v>
      </c>
      <c r="AH103" s="17"/>
      <c r="AI103" s="17"/>
      <c r="AJ103" s="17"/>
      <c r="AK103" s="17"/>
      <c r="AL103" s="36">
        <f t="shared" si="104"/>
        <v>0</v>
      </c>
    </row>
    <row r="104" ht="12.75" customHeight="1">
      <c r="A104" s="18">
        <v>83.0</v>
      </c>
      <c r="B104" s="16" t="s">
        <v>143</v>
      </c>
      <c r="C104" s="35">
        <f t="shared" si="96"/>
        <v>0.333</v>
      </c>
      <c r="D104" s="17">
        <f t="shared" ref="D104:G104" si="105">0.02775*3</f>
        <v>0.08325</v>
      </c>
      <c r="E104" s="17">
        <f t="shared" si="105"/>
        <v>0.08325</v>
      </c>
      <c r="F104" s="17">
        <f t="shared" si="105"/>
        <v>0.08325</v>
      </c>
      <c r="G104" s="17">
        <f t="shared" si="105"/>
        <v>0.08325</v>
      </c>
      <c r="H104" s="36">
        <f t="shared" si="98"/>
        <v>0.333</v>
      </c>
      <c r="I104" s="17"/>
      <c r="J104" s="17"/>
      <c r="K104" s="17"/>
      <c r="L104" s="17"/>
      <c r="M104" s="36">
        <f t="shared" si="99"/>
        <v>0</v>
      </c>
      <c r="N104" s="17"/>
      <c r="O104" s="17"/>
      <c r="P104" s="17"/>
      <c r="Q104" s="17"/>
      <c r="R104" s="36">
        <f t="shared" si="100"/>
        <v>0</v>
      </c>
      <c r="S104" s="17"/>
      <c r="T104" s="17"/>
      <c r="U104" s="17"/>
      <c r="V104" s="17"/>
      <c r="W104" s="36">
        <f t="shared" si="101"/>
        <v>0</v>
      </c>
      <c r="X104" s="17"/>
      <c r="Y104" s="17"/>
      <c r="Z104" s="17"/>
      <c r="AA104" s="17"/>
      <c r="AB104" s="36">
        <f t="shared" si="102"/>
        <v>0</v>
      </c>
      <c r="AC104" s="17"/>
      <c r="AD104" s="17"/>
      <c r="AE104" s="17"/>
      <c r="AF104" s="17"/>
      <c r="AG104" s="36">
        <f t="shared" si="103"/>
        <v>0</v>
      </c>
      <c r="AH104" s="17"/>
      <c r="AI104" s="17"/>
      <c r="AJ104" s="17"/>
      <c r="AK104" s="17"/>
      <c r="AL104" s="36">
        <f t="shared" si="104"/>
        <v>0</v>
      </c>
    </row>
    <row r="105" ht="12.75" customHeight="1">
      <c r="A105" s="12">
        <v>84.0</v>
      </c>
      <c r="B105" s="13" t="s">
        <v>144</v>
      </c>
      <c r="C105" s="14">
        <f t="shared" si="96"/>
        <v>0</v>
      </c>
      <c r="D105" s="14"/>
      <c r="E105" s="14"/>
      <c r="F105" s="14"/>
      <c r="G105" s="14"/>
      <c r="H105" s="14">
        <f t="shared" si="98"/>
        <v>0</v>
      </c>
      <c r="I105" s="14"/>
      <c r="J105" s="14"/>
      <c r="K105" s="14"/>
      <c r="L105" s="14"/>
      <c r="M105" s="14">
        <f t="shared" si="99"/>
        <v>0</v>
      </c>
      <c r="N105" s="14"/>
      <c r="O105" s="14"/>
      <c r="P105" s="14"/>
      <c r="Q105" s="14"/>
      <c r="R105" s="14">
        <f t="shared" si="100"/>
        <v>0</v>
      </c>
      <c r="S105" s="14"/>
      <c r="T105" s="14"/>
      <c r="U105" s="14"/>
      <c r="V105" s="14"/>
      <c r="W105" s="14">
        <f t="shared" si="101"/>
        <v>0</v>
      </c>
      <c r="X105" s="14"/>
      <c r="Y105" s="14"/>
      <c r="Z105" s="14"/>
      <c r="AA105" s="14"/>
      <c r="AB105" s="14">
        <f t="shared" si="102"/>
        <v>0</v>
      </c>
      <c r="AC105" s="14"/>
      <c r="AD105" s="14"/>
      <c r="AE105" s="14"/>
      <c r="AF105" s="14"/>
      <c r="AG105" s="14">
        <f t="shared" si="103"/>
        <v>0</v>
      </c>
      <c r="AH105" s="14"/>
      <c r="AI105" s="14"/>
      <c r="AJ105" s="14"/>
      <c r="AK105" s="14"/>
      <c r="AL105" s="14">
        <f t="shared" si="104"/>
        <v>0</v>
      </c>
    </row>
    <row r="106" ht="12.75" customHeight="1">
      <c r="A106" s="12">
        <v>85.0</v>
      </c>
      <c r="B106" s="13" t="s">
        <v>145</v>
      </c>
      <c r="C106" s="14">
        <f t="shared" si="96"/>
        <v>0</v>
      </c>
      <c r="D106" s="14"/>
      <c r="E106" s="14"/>
      <c r="F106" s="14"/>
      <c r="G106" s="14"/>
      <c r="H106" s="14">
        <f t="shared" si="98"/>
        <v>0</v>
      </c>
      <c r="I106" s="14"/>
      <c r="J106" s="14"/>
      <c r="K106" s="14"/>
      <c r="L106" s="14"/>
      <c r="M106" s="14">
        <f t="shared" si="99"/>
        <v>0</v>
      </c>
      <c r="N106" s="14"/>
      <c r="O106" s="14"/>
      <c r="P106" s="14"/>
      <c r="Q106" s="14"/>
      <c r="R106" s="14">
        <f t="shared" si="100"/>
        <v>0</v>
      </c>
      <c r="S106" s="14"/>
      <c r="T106" s="14"/>
      <c r="U106" s="14"/>
      <c r="V106" s="14"/>
      <c r="W106" s="14">
        <f t="shared" si="101"/>
        <v>0</v>
      </c>
      <c r="X106" s="14"/>
      <c r="Y106" s="14"/>
      <c r="Z106" s="14"/>
      <c r="AA106" s="14"/>
      <c r="AB106" s="14">
        <f t="shared" si="102"/>
        <v>0</v>
      </c>
      <c r="AC106" s="14"/>
      <c r="AD106" s="14"/>
      <c r="AE106" s="14"/>
      <c r="AF106" s="14"/>
      <c r="AG106" s="14">
        <f t="shared" si="103"/>
        <v>0</v>
      </c>
      <c r="AH106" s="14"/>
      <c r="AI106" s="14"/>
      <c r="AJ106" s="14"/>
      <c r="AK106" s="14"/>
      <c r="AL106" s="14">
        <f t="shared" si="104"/>
        <v>0</v>
      </c>
    </row>
    <row r="107" ht="12.75" customHeight="1">
      <c r="A107" s="12">
        <v>86.0</v>
      </c>
      <c r="B107" s="13" t="s">
        <v>146</v>
      </c>
      <c r="C107" s="14">
        <f t="shared" si="96"/>
        <v>0</v>
      </c>
      <c r="D107" s="14"/>
      <c r="E107" s="14"/>
      <c r="F107" s="14"/>
      <c r="G107" s="14"/>
      <c r="H107" s="14">
        <f t="shared" si="98"/>
        <v>0</v>
      </c>
      <c r="I107" s="14"/>
      <c r="J107" s="14"/>
      <c r="K107" s="14"/>
      <c r="L107" s="14"/>
      <c r="M107" s="14">
        <f t="shared" si="99"/>
        <v>0</v>
      </c>
      <c r="N107" s="14"/>
      <c r="O107" s="14"/>
      <c r="P107" s="14"/>
      <c r="Q107" s="14"/>
      <c r="R107" s="14">
        <f t="shared" si="100"/>
        <v>0</v>
      </c>
      <c r="S107" s="14"/>
      <c r="T107" s="14"/>
      <c r="U107" s="14"/>
      <c r="V107" s="14"/>
      <c r="W107" s="14">
        <f t="shared" si="101"/>
        <v>0</v>
      </c>
      <c r="X107" s="14"/>
      <c r="Y107" s="14"/>
      <c r="Z107" s="14"/>
      <c r="AA107" s="14"/>
      <c r="AB107" s="14">
        <f t="shared" si="102"/>
        <v>0</v>
      </c>
      <c r="AC107" s="14"/>
      <c r="AD107" s="14"/>
      <c r="AE107" s="14"/>
      <c r="AF107" s="14"/>
      <c r="AG107" s="14">
        <f t="shared" si="103"/>
        <v>0</v>
      </c>
      <c r="AH107" s="14"/>
      <c r="AI107" s="14"/>
      <c r="AJ107" s="14"/>
      <c r="AK107" s="14"/>
      <c r="AL107" s="14">
        <f t="shared" si="104"/>
        <v>0</v>
      </c>
    </row>
    <row r="108" ht="12.75" customHeight="1">
      <c r="A108" s="9" t="s">
        <v>147</v>
      </c>
      <c r="B108" s="10" t="s">
        <v>148</v>
      </c>
      <c r="C108" s="11">
        <f t="shared" ref="C108:AL108" si="106">C109+C120+C123+C129+C133+C139+C143+C148+C149+C150+C154</f>
        <v>18.05</v>
      </c>
      <c r="D108" s="11">
        <f t="shared" si="106"/>
        <v>0.125</v>
      </c>
      <c r="E108" s="11">
        <f t="shared" si="106"/>
        <v>8.345</v>
      </c>
      <c r="F108" s="11">
        <f t="shared" si="106"/>
        <v>4.995</v>
      </c>
      <c r="G108" s="11">
        <f t="shared" si="106"/>
        <v>4.585</v>
      </c>
      <c r="H108" s="11">
        <f t="shared" si="106"/>
        <v>18.05</v>
      </c>
      <c r="I108" s="11">
        <f t="shared" si="106"/>
        <v>0</v>
      </c>
      <c r="J108" s="11">
        <f t="shared" si="106"/>
        <v>0</v>
      </c>
      <c r="K108" s="11">
        <f t="shared" si="106"/>
        <v>0</v>
      </c>
      <c r="L108" s="11">
        <f t="shared" si="106"/>
        <v>0</v>
      </c>
      <c r="M108" s="11">
        <f t="shared" si="106"/>
        <v>0</v>
      </c>
      <c r="N108" s="11">
        <f t="shared" si="106"/>
        <v>0</v>
      </c>
      <c r="O108" s="11">
        <f t="shared" si="106"/>
        <v>0</v>
      </c>
      <c r="P108" s="11">
        <f t="shared" si="106"/>
        <v>0</v>
      </c>
      <c r="Q108" s="11">
        <f t="shared" si="106"/>
        <v>0</v>
      </c>
      <c r="R108" s="11">
        <f t="shared" si="106"/>
        <v>0</v>
      </c>
      <c r="S108" s="11">
        <f t="shared" si="106"/>
        <v>0</v>
      </c>
      <c r="T108" s="11">
        <f t="shared" si="106"/>
        <v>0</v>
      </c>
      <c r="U108" s="11">
        <f t="shared" si="106"/>
        <v>0</v>
      </c>
      <c r="V108" s="11">
        <f t="shared" si="106"/>
        <v>0</v>
      </c>
      <c r="W108" s="11">
        <f t="shared" si="106"/>
        <v>0</v>
      </c>
      <c r="X108" s="11">
        <f t="shared" si="106"/>
        <v>0</v>
      </c>
      <c r="Y108" s="11">
        <f t="shared" si="106"/>
        <v>0</v>
      </c>
      <c r="Z108" s="11">
        <f t="shared" si="106"/>
        <v>0</v>
      </c>
      <c r="AA108" s="11">
        <f t="shared" si="106"/>
        <v>0</v>
      </c>
      <c r="AB108" s="11">
        <f t="shared" si="106"/>
        <v>0</v>
      </c>
      <c r="AC108" s="11">
        <f t="shared" si="106"/>
        <v>0</v>
      </c>
      <c r="AD108" s="11">
        <f t="shared" si="106"/>
        <v>0</v>
      </c>
      <c r="AE108" s="11">
        <f t="shared" si="106"/>
        <v>0</v>
      </c>
      <c r="AF108" s="11">
        <f t="shared" si="106"/>
        <v>0</v>
      </c>
      <c r="AG108" s="11">
        <f t="shared" si="106"/>
        <v>0</v>
      </c>
      <c r="AH108" s="11">
        <f t="shared" si="106"/>
        <v>0</v>
      </c>
      <c r="AI108" s="11">
        <f t="shared" si="106"/>
        <v>0</v>
      </c>
      <c r="AJ108" s="11">
        <f t="shared" si="106"/>
        <v>0</v>
      </c>
      <c r="AK108" s="11">
        <f t="shared" si="106"/>
        <v>0</v>
      </c>
      <c r="AL108" s="11">
        <f t="shared" si="106"/>
        <v>0</v>
      </c>
    </row>
    <row r="109" ht="12.75" customHeight="1">
      <c r="A109" s="12" t="s">
        <v>149</v>
      </c>
      <c r="B109" s="13" t="s">
        <v>150</v>
      </c>
      <c r="C109" s="14">
        <f t="shared" ref="C109:AL109" si="107">SUM(C110:C119)</f>
        <v>2.25</v>
      </c>
      <c r="D109" s="14">
        <f t="shared" si="107"/>
        <v>0</v>
      </c>
      <c r="E109" s="14">
        <f t="shared" si="107"/>
        <v>1.1</v>
      </c>
      <c r="F109" s="14">
        <f t="shared" si="107"/>
        <v>0.6</v>
      </c>
      <c r="G109" s="14">
        <f t="shared" si="107"/>
        <v>0.55</v>
      </c>
      <c r="H109" s="14">
        <f t="shared" si="107"/>
        <v>2.25</v>
      </c>
      <c r="I109" s="14">
        <f t="shared" si="107"/>
        <v>0</v>
      </c>
      <c r="J109" s="14">
        <f t="shared" si="107"/>
        <v>0</v>
      </c>
      <c r="K109" s="14">
        <f t="shared" si="107"/>
        <v>0</v>
      </c>
      <c r="L109" s="14">
        <f t="shared" si="107"/>
        <v>0</v>
      </c>
      <c r="M109" s="14">
        <f t="shared" si="107"/>
        <v>0</v>
      </c>
      <c r="N109" s="14">
        <f t="shared" si="107"/>
        <v>0</v>
      </c>
      <c r="O109" s="14">
        <f t="shared" si="107"/>
        <v>0</v>
      </c>
      <c r="P109" s="14">
        <f t="shared" si="107"/>
        <v>0</v>
      </c>
      <c r="Q109" s="14">
        <f t="shared" si="107"/>
        <v>0</v>
      </c>
      <c r="R109" s="14">
        <f t="shared" si="107"/>
        <v>0</v>
      </c>
      <c r="S109" s="14">
        <f t="shared" si="107"/>
        <v>0</v>
      </c>
      <c r="T109" s="14">
        <f t="shared" si="107"/>
        <v>0</v>
      </c>
      <c r="U109" s="14">
        <f t="shared" si="107"/>
        <v>0</v>
      </c>
      <c r="V109" s="14">
        <f t="shared" si="107"/>
        <v>0</v>
      </c>
      <c r="W109" s="14">
        <f t="shared" si="107"/>
        <v>0</v>
      </c>
      <c r="X109" s="14">
        <f t="shared" si="107"/>
        <v>0</v>
      </c>
      <c r="Y109" s="14">
        <f t="shared" si="107"/>
        <v>0</v>
      </c>
      <c r="Z109" s="14">
        <f t="shared" si="107"/>
        <v>0</v>
      </c>
      <c r="AA109" s="14">
        <f t="shared" si="107"/>
        <v>0</v>
      </c>
      <c r="AB109" s="14">
        <f t="shared" si="107"/>
        <v>0</v>
      </c>
      <c r="AC109" s="14">
        <f t="shared" si="107"/>
        <v>0</v>
      </c>
      <c r="AD109" s="14">
        <f t="shared" si="107"/>
        <v>0</v>
      </c>
      <c r="AE109" s="14">
        <f t="shared" si="107"/>
        <v>0</v>
      </c>
      <c r="AF109" s="14">
        <f t="shared" si="107"/>
        <v>0</v>
      </c>
      <c r="AG109" s="14">
        <f t="shared" si="107"/>
        <v>0</v>
      </c>
      <c r="AH109" s="14">
        <f t="shared" si="107"/>
        <v>0</v>
      </c>
      <c r="AI109" s="14">
        <f t="shared" si="107"/>
        <v>0</v>
      </c>
      <c r="AJ109" s="14">
        <f t="shared" si="107"/>
        <v>0</v>
      </c>
      <c r="AK109" s="14">
        <f t="shared" si="107"/>
        <v>0</v>
      </c>
      <c r="AL109" s="14">
        <f t="shared" si="107"/>
        <v>0</v>
      </c>
    </row>
    <row r="110" ht="12.75" customHeight="1">
      <c r="A110" s="18">
        <v>87.0</v>
      </c>
      <c r="B110" s="16" t="s">
        <v>151</v>
      </c>
      <c r="C110" s="35">
        <f t="shared" ref="C110:C119" si="108">H110+M110+R110+W110+AB110+AG110+AL110</f>
        <v>2</v>
      </c>
      <c r="D110" s="19">
        <v>0.0</v>
      </c>
      <c r="E110" s="19">
        <v>1.0</v>
      </c>
      <c r="F110" s="19">
        <v>0.5</v>
      </c>
      <c r="G110" s="19">
        <v>0.5</v>
      </c>
      <c r="H110" s="36">
        <f t="shared" ref="H110:H119" si="109">SUM(D110:G110)</f>
        <v>2</v>
      </c>
      <c r="I110" s="17"/>
      <c r="J110" s="17"/>
      <c r="K110" s="17"/>
      <c r="L110" s="17"/>
      <c r="M110" s="36">
        <f t="shared" ref="M110:M119" si="110">SUM(I110:L110)</f>
        <v>0</v>
      </c>
      <c r="N110" s="17"/>
      <c r="O110" s="17"/>
      <c r="P110" s="17"/>
      <c r="Q110" s="17"/>
      <c r="R110" s="36">
        <f t="shared" ref="R110:R119" si="111">SUM(N110:Q110)</f>
        <v>0</v>
      </c>
      <c r="S110" s="17"/>
      <c r="T110" s="17"/>
      <c r="U110" s="17"/>
      <c r="V110" s="17"/>
      <c r="W110" s="36">
        <f t="shared" ref="W110:W119" si="112">SUM(S110:V110)</f>
        <v>0</v>
      </c>
      <c r="X110" s="17"/>
      <c r="Y110" s="17"/>
      <c r="Z110" s="17"/>
      <c r="AA110" s="17"/>
      <c r="AB110" s="36">
        <f t="shared" ref="AB110:AB119" si="113">SUM(X110:AA110)</f>
        <v>0</v>
      </c>
      <c r="AC110" s="17"/>
      <c r="AD110" s="17"/>
      <c r="AE110" s="17"/>
      <c r="AF110" s="17"/>
      <c r="AG110" s="36">
        <f t="shared" ref="AG110:AG119" si="114">SUM(AC110:AF110)</f>
        <v>0</v>
      </c>
      <c r="AH110" s="17"/>
      <c r="AI110" s="17"/>
      <c r="AJ110" s="17"/>
      <c r="AK110" s="17"/>
      <c r="AL110" s="36">
        <f t="shared" ref="AL110:AL119" si="115">SUM(AH110:AK110)</f>
        <v>0</v>
      </c>
    </row>
    <row r="111" ht="12.75" customHeight="1">
      <c r="A111" s="18">
        <v>88.0</v>
      </c>
      <c r="B111" s="16" t="s">
        <v>152</v>
      </c>
      <c r="C111" s="35">
        <f t="shared" si="108"/>
        <v>0</v>
      </c>
      <c r="D111" s="17"/>
      <c r="E111" s="17"/>
      <c r="F111" s="17"/>
      <c r="G111" s="17"/>
      <c r="H111" s="36">
        <f t="shared" si="109"/>
        <v>0</v>
      </c>
      <c r="I111" s="17"/>
      <c r="J111" s="17"/>
      <c r="K111" s="17"/>
      <c r="L111" s="17"/>
      <c r="M111" s="36">
        <f t="shared" si="110"/>
        <v>0</v>
      </c>
      <c r="N111" s="17"/>
      <c r="O111" s="17"/>
      <c r="P111" s="17"/>
      <c r="Q111" s="17"/>
      <c r="R111" s="36">
        <f t="shared" si="111"/>
        <v>0</v>
      </c>
      <c r="S111" s="17"/>
      <c r="T111" s="17"/>
      <c r="U111" s="17"/>
      <c r="V111" s="17"/>
      <c r="W111" s="36">
        <f t="shared" si="112"/>
        <v>0</v>
      </c>
      <c r="X111" s="17"/>
      <c r="Y111" s="17"/>
      <c r="Z111" s="17"/>
      <c r="AA111" s="17"/>
      <c r="AB111" s="36">
        <f t="shared" si="113"/>
        <v>0</v>
      </c>
      <c r="AC111" s="17"/>
      <c r="AD111" s="17"/>
      <c r="AE111" s="17"/>
      <c r="AF111" s="17"/>
      <c r="AG111" s="36">
        <f t="shared" si="114"/>
        <v>0</v>
      </c>
      <c r="AH111" s="17"/>
      <c r="AI111" s="17"/>
      <c r="AJ111" s="17"/>
      <c r="AK111" s="17"/>
      <c r="AL111" s="36">
        <f t="shared" si="115"/>
        <v>0</v>
      </c>
    </row>
    <row r="112" ht="12.75" customHeight="1">
      <c r="A112" s="18">
        <v>89.0</v>
      </c>
      <c r="B112" s="16" t="s">
        <v>153</v>
      </c>
      <c r="C112" s="35">
        <f t="shared" si="108"/>
        <v>0</v>
      </c>
      <c r="D112" s="17"/>
      <c r="E112" s="17"/>
      <c r="F112" s="17"/>
      <c r="G112" s="17"/>
      <c r="H112" s="36">
        <f t="shared" si="109"/>
        <v>0</v>
      </c>
      <c r="I112" s="17"/>
      <c r="J112" s="17"/>
      <c r="K112" s="17"/>
      <c r="L112" s="17"/>
      <c r="M112" s="36">
        <f t="shared" si="110"/>
        <v>0</v>
      </c>
      <c r="N112" s="17"/>
      <c r="O112" s="17"/>
      <c r="P112" s="17"/>
      <c r="Q112" s="17"/>
      <c r="R112" s="36">
        <f t="shared" si="111"/>
        <v>0</v>
      </c>
      <c r="S112" s="17"/>
      <c r="T112" s="17"/>
      <c r="U112" s="17"/>
      <c r="V112" s="17"/>
      <c r="W112" s="36">
        <f t="shared" si="112"/>
        <v>0</v>
      </c>
      <c r="X112" s="17"/>
      <c r="Y112" s="17"/>
      <c r="Z112" s="17"/>
      <c r="AA112" s="17"/>
      <c r="AB112" s="36">
        <f t="shared" si="113"/>
        <v>0</v>
      </c>
      <c r="AC112" s="17"/>
      <c r="AD112" s="17"/>
      <c r="AE112" s="17"/>
      <c r="AF112" s="17"/>
      <c r="AG112" s="36">
        <f t="shared" si="114"/>
        <v>0</v>
      </c>
      <c r="AH112" s="17"/>
      <c r="AI112" s="17"/>
      <c r="AJ112" s="17"/>
      <c r="AK112" s="17"/>
      <c r="AL112" s="36">
        <f t="shared" si="115"/>
        <v>0</v>
      </c>
    </row>
    <row r="113" ht="12.75" customHeight="1">
      <c r="A113" s="18">
        <v>90.0</v>
      </c>
      <c r="B113" s="16" t="s">
        <v>154</v>
      </c>
      <c r="C113" s="35">
        <f t="shared" si="108"/>
        <v>0</v>
      </c>
      <c r="D113" s="17"/>
      <c r="E113" s="17"/>
      <c r="F113" s="17"/>
      <c r="G113" s="17"/>
      <c r="H113" s="36">
        <f t="shared" si="109"/>
        <v>0</v>
      </c>
      <c r="I113" s="17"/>
      <c r="J113" s="17"/>
      <c r="K113" s="17"/>
      <c r="L113" s="17"/>
      <c r="M113" s="36">
        <f t="shared" si="110"/>
        <v>0</v>
      </c>
      <c r="N113" s="17"/>
      <c r="O113" s="17"/>
      <c r="P113" s="17"/>
      <c r="Q113" s="17"/>
      <c r="R113" s="36">
        <f t="shared" si="111"/>
        <v>0</v>
      </c>
      <c r="S113" s="17"/>
      <c r="T113" s="17"/>
      <c r="U113" s="17"/>
      <c r="V113" s="17"/>
      <c r="W113" s="36">
        <f t="shared" si="112"/>
        <v>0</v>
      </c>
      <c r="X113" s="17"/>
      <c r="Y113" s="17"/>
      <c r="Z113" s="17"/>
      <c r="AA113" s="17"/>
      <c r="AB113" s="36">
        <f t="shared" si="113"/>
        <v>0</v>
      </c>
      <c r="AC113" s="17"/>
      <c r="AD113" s="17"/>
      <c r="AE113" s="17"/>
      <c r="AF113" s="17"/>
      <c r="AG113" s="36">
        <f t="shared" si="114"/>
        <v>0</v>
      </c>
      <c r="AH113" s="17"/>
      <c r="AI113" s="17"/>
      <c r="AJ113" s="17"/>
      <c r="AK113" s="17"/>
      <c r="AL113" s="36">
        <f t="shared" si="115"/>
        <v>0</v>
      </c>
    </row>
    <row r="114" ht="12.75" customHeight="1">
      <c r="A114" s="18">
        <v>91.0</v>
      </c>
      <c r="B114" s="59" t="s">
        <v>347</v>
      </c>
      <c r="C114" s="35">
        <f t="shared" si="108"/>
        <v>0.25</v>
      </c>
      <c r="D114" s="19">
        <v>0.0</v>
      </c>
      <c r="E114" s="19">
        <v>0.1</v>
      </c>
      <c r="F114" s="19">
        <v>0.1</v>
      </c>
      <c r="G114" s="19">
        <v>0.05</v>
      </c>
      <c r="H114" s="36">
        <f t="shared" si="109"/>
        <v>0.25</v>
      </c>
      <c r="I114" s="17"/>
      <c r="J114" s="17"/>
      <c r="K114" s="17"/>
      <c r="L114" s="17"/>
      <c r="M114" s="36">
        <f t="shared" si="110"/>
        <v>0</v>
      </c>
      <c r="N114" s="17"/>
      <c r="O114" s="17"/>
      <c r="P114" s="17"/>
      <c r="Q114" s="17"/>
      <c r="R114" s="36">
        <f t="shared" si="111"/>
        <v>0</v>
      </c>
      <c r="S114" s="17"/>
      <c r="T114" s="17"/>
      <c r="U114" s="17"/>
      <c r="V114" s="17"/>
      <c r="W114" s="36">
        <f t="shared" si="112"/>
        <v>0</v>
      </c>
      <c r="X114" s="17"/>
      <c r="Y114" s="17"/>
      <c r="Z114" s="17"/>
      <c r="AA114" s="17"/>
      <c r="AB114" s="36">
        <f t="shared" si="113"/>
        <v>0</v>
      </c>
      <c r="AC114" s="17"/>
      <c r="AD114" s="17"/>
      <c r="AE114" s="17"/>
      <c r="AF114" s="17"/>
      <c r="AG114" s="36">
        <f t="shared" si="114"/>
        <v>0</v>
      </c>
      <c r="AH114" s="17"/>
      <c r="AI114" s="17"/>
      <c r="AJ114" s="17"/>
      <c r="AK114" s="17"/>
      <c r="AL114" s="36">
        <f t="shared" si="115"/>
        <v>0</v>
      </c>
    </row>
    <row r="115" ht="12.75" customHeight="1">
      <c r="A115" s="18">
        <v>92.0</v>
      </c>
      <c r="B115" s="16" t="s">
        <v>156</v>
      </c>
      <c r="C115" s="35">
        <f t="shared" si="108"/>
        <v>0</v>
      </c>
      <c r="D115" s="17"/>
      <c r="E115" s="17"/>
      <c r="F115" s="17"/>
      <c r="G115" s="17"/>
      <c r="H115" s="36">
        <f t="shared" si="109"/>
        <v>0</v>
      </c>
      <c r="I115" s="17"/>
      <c r="J115" s="17"/>
      <c r="K115" s="17"/>
      <c r="L115" s="17"/>
      <c r="M115" s="36">
        <f t="shared" si="110"/>
        <v>0</v>
      </c>
      <c r="N115" s="17"/>
      <c r="O115" s="17"/>
      <c r="P115" s="17"/>
      <c r="Q115" s="17"/>
      <c r="R115" s="36">
        <f t="shared" si="111"/>
        <v>0</v>
      </c>
      <c r="S115" s="17"/>
      <c r="T115" s="17"/>
      <c r="U115" s="17"/>
      <c r="V115" s="17"/>
      <c r="W115" s="36">
        <f t="shared" si="112"/>
        <v>0</v>
      </c>
      <c r="X115" s="17"/>
      <c r="Y115" s="17"/>
      <c r="Z115" s="17"/>
      <c r="AA115" s="17"/>
      <c r="AB115" s="36">
        <f t="shared" si="113"/>
        <v>0</v>
      </c>
      <c r="AC115" s="17"/>
      <c r="AD115" s="17"/>
      <c r="AE115" s="17"/>
      <c r="AF115" s="17"/>
      <c r="AG115" s="36">
        <f t="shared" si="114"/>
        <v>0</v>
      </c>
      <c r="AH115" s="17"/>
      <c r="AI115" s="17"/>
      <c r="AJ115" s="17"/>
      <c r="AK115" s="17"/>
      <c r="AL115" s="36">
        <f t="shared" si="115"/>
        <v>0</v>
      </c>
    </row>
    <row r="116" ht="12.75" customHeight="1">
      <c r="A116" s="18">
        <v>93.0</v>
      </c>
      <c r="B116" s="16" t="s">
        <v>157</v>
      </c>
      <c r="C116" s="35">
        <f t="shared" si="108"/>
        <v>0</v>
      </c>
      <c r="D116" s="17"/>
      <c r="E116" s="17"/>
      <c r="F116" s="17"/>
      <c r="G116" s="17"/>
      <c r="H116" s="36">
        <f t="shared" si="109"/>
        <v>0</v>
      </c>
      <c r="I116" s="17"/>
      <c r="J116" s="17"/>
      <c r="K116" s="17"/>
      <c r="L116" s="17"/>
      <c r="M116" s="36">
        <f t="shared" si="110"/>
        <v>0</v>
      </c>
      <c r="N116" s="17"/>
      <c r="O116" s="17"/>
      <c r="P116" s="17"/>
      <c r="Q116" s="17"/>
      <c r="R116" s="36">
        <f t="shared" si="111"/>
        <v>0</v>
      </c>
      <c r="S116" s="17"/>
      <c r="T116" s="17"/>
      <c r="U116" s="17"/>
      <c r="V116" s="17"/>
      <c r="W116" s="36">
        <f t="shared" si="112"/>
        <v>0</v>
      </c>
      <c r="X116" s="17"/>
      <c r="Y116" s="17"/>
      <c r="Z116" s="17"/>
      <c r="AA116" s="17"/>
      <c r="AB116" s="36">
        <f t="shared" si="113"/>
        <v>0</v>
      </c>
      <c r="AC116" s="17"/>
      <c r="AD116" s="17"/>
      <c r="AE116" s="17"/>
      <c r="AF116" s="17"/>
      <c r="AG116" s="36">
        <f t="shared" si="114"/>
        <v>0</v>
      </c>
      <c r="AH116" s="17"/>
      <c r="AI116" s="17"/>
      <c r="AJ116" s="17"/>
      <c r="AK116" s="17"/>
      <c r="AL116" s="36">
        <f t="shared" si="115"/>
        <v>0</v>
      </c>
    </row>
    <row r="117" ht="12.75" customHeight="1">
      <c r="A117" s="18">
        <v>94.0</v>
      </c>
      <c r="B117" s="16" t="s">
        <v>158</v>
      </c>
      <c r="C117" s="35">
        <f t="shared" si="108"/>
        <v>0</v>
      </c>
      <c r="D117" s="17"/>
      <c r="E117" s="17"/>
      <c r="F117" s="17"/>
      <c r="G117" s="17"/>
      <c r="H117" s="36">
        <f t="shared" si="109"/>
        <v>0</v>
      </c>
      <c r="I117" s="17"/>
      <c r="J117" s="17"/>
      <c r="K117" s="17"/>
      <c r="L117" s="17"/>
      <c r="M117" s="36">
        <f t="shared" si="110"/>
        <v>0</v>
      </c>
      <c r="N117" s="17"/>
      <c r="O117" s="17"/>
      <c r="P117" s="17"/>
      <c r="Q117" s="17"/>
      <c r="R117" s="36">
        <f t="shared" si="111"/>
        <v>0</v>
      </c>
      <c r="S117" s="17"/>
      <c r="T117" s="17"/>
      <c r="U117" s="17"/>
      <c r="V117" s="17"/>
      <c r="W117" s="36">
        <f t="shared" si="112"/>
        <v>0</v>
      </c>
      <c r="X117" s="17"/>
      <c r="Y117" s="17"/>
      <c r="Z117" s="17"/>
      <c r="AA117" s="17"/>
      <c r="AB117" s="36">
        <f t="shared" si="113"/>
        <v>0</v>
      </c>
      <c r="AC117" s="17"/>
      <c r="AD117" s="17"/>
      <c r="AE117" s="17"/>
      <c r="AF117" s="17"/>
      <c r="AG117" s="36">
        <f t="shared" si="114"/>
        <v>0</v>
      </c>
      <c r="AH117" s="17"/>
      <c r="AI117" s="17"/>
      <c r="AJ117" s="17"/>
      <c r="AK117" s="17"/>
      <c r="AL117" s="36">
        <f t="shared" si="115"/>
        <v>0</v>
      </c>
    </row>
    <row r="118" ht="12.75" customHeight="1">
      <c r="A118" s="18">
        <v>95.0</v>
      </c>
      <c r="B118" s="16" t="s">
        <v>159</v>
      </c>
      <c r="C118" s="35">
        <f t="shared" si="108"/>
        <v>0</v>
      </c>
      <c r="D118" s="17"/>
      <c r="E118" s="17"/>
      <c r="F118" s="17"/>
      <c r="G118" s="17"/>
      <c r="H118" s="36">
        <f t="shared" si="109"/>
        <v>0</v>
      </c>
      <c r="I118" s="17"/>
      <c r="J118" s="17"/>
      <c r="K118" s="17"/>
      <c r="L118" s="17"/>
      <c r="M118" s="36">
        <f t="shared" si="110"/>
        <v>0</v>
      </c>
      <c r="N118" s="17"/>
      <c r="O118" s="17"/>
      <c r="P118" s="17"/>
      <c r="Q118" s="17"/>
      <c r="R118" s="36">
        <f t="shared" si="111"/>
        <v>0</v>
      </c>
      <c r="S118" s="17"/>
      <c r="T118" s="17"/>
      <c r="U118" s="17"/>
      <c r="V118" s="17"/>
      <c r="W118" s="36">
        <f t="shared" si="112"/>
        <v>0</v>
      </c>
      <c r="X118" s="17"/>
      <c r="Y118" s="17"/>
      <c r="Z118" s="17"/>
      <c r="AA118" s="17"/>
      <c r="AB118" s="36">
        <f t="shared" si="113"/>
        <v>0</v>
      </c>
      <c r="AC118" s="17"/>
      <c r="AD118" s="17"/>
      <c r="AE118" s="17"/>
      <c r="AF118" s="17"/>
      <c r="AG118" s="36">
        <f t="shared" si="114"/>
        <v>0</v>
      </c>
      <c r="AH118" s="17"/>
      <c r="AI118" s="17"/>
      <c r="AJ118" s="17"/>
      <c r="AK118" s="17"/>
      <c r="AL118" s="36">
        <f t="shared" si="115"/>
        <v>0</v>
      </c>
    </row>
    <row r="119" ht="12.75" customHeight="1">
      <c r="A119" s="18">
        <v>96.0</v>
      </c>
      <c r="B119" s="16" t="s">
        <v>160</v>
      </c>
      <c r="C119" s="35">
        <f t="shared" si="108"/>
        <v>0</v>
      </c>
      <c r="D119" s="17"/>
      <c r="E119" s="17"/>
      <c r="F119" s="17"/>
      <c r="G119" s="17"/>
      <c r="H119" s="36">
        <f t="shared" si="109"/>
        <v>0</v>
      </c>
      <c r="I119" s="17"/>
      <c r="J119" s="17"/>
      <c r="K119" s="17"/>
      <c r="L119" s="17"/>
      <c r="M119" s="36">
        <f t="shared" si="110"/>
        <v>0</v>
      </c>
      <c r="N119" s="17"/>
      <c r="O119" s="17"/>
      <c r="P119" s="17"/>
      <c r="Q119" s="17"/>
      <c r="R119" s="36">
        <f t="shared" si="111"/>
        <v>0</v>
      </c>
      <c r="S119" s="17"/>
      <c r="T119" s="17"/>
      <c r="U119" s="17"/>
      <c r="V119" s="17"/>
      <c r="W119" s="36">
        <f t="shared" si="112"/>
        <v>0</v>
      </c>
      <c r="X119" s="17"/>
      <c r="Y119" s="17"/>
      <c r="Z119" s="17"/>
      <c r="AA119" s="17"/>
      <c r="AB119" s="36">
        <f t="shared" si="113"/>
        <v>0</v>
      </c>
      <c r="AC119" s="17"/>
      <c r="AD119" s="17"/>
      <c r="AE119" s="17"/>
      <c r="AF119" s="17"/>
      <c r="AG119" s="36">
        <f t="shared" si="114"/>
        <v>0</v>
      </c>
      <c r="AH119" s="17"/>
      <c r="AI119" s="17"/>
      <c r="AJ119" s="17"/>
      <c r="AK119" s="17"/>
      <c r="AL119" s="36">
        <f t="shared" si="115"/>
        <v>0</v>
      </c>
    </row>
    <row r="120" ht="12.75" customHeight="1">
      <c r="A120" s="12" t="s">
        <v>149</v>
      </c>
      <c r="B120" s="13" t="s">
        <v>161</v>
      </c>
      <c r="C120" s="14">
        <f t="shared" ref="C120:AL120" si="116">SUM(C121:C122)</f>
        <v>10.84</v>
      </c>
      <c r="D120" s="14">
        <f t="shared" si="116"/>
        <v>0</v>
      </c>
      <c r="E120" s="14">
        <f t="shared" si="116"/>
        <v>3.61</v>
      </c>
      <c r="F120" s="14">
        <f t="shared" si="116"/>
        <v>3.62</v>
      </c>
      <c r="G120" s="14">
        <f t="shared" si="116"/>
        <v>3.61</v>
      </c>
      <c r="H120" s="14">
        <f t="shared" si="116"/>
        <v>10.84</v>
      </c>
      <c r="I120" s="14">
        <f t="shared" si="116"/>
        <v>0</v>
      </c>
      <c r="J120" s="14">
        <f t="shared" si="116"/>
        <v>0</v>
      </c>
      <c r="K120" s="14">
        <f t="shared" si="116"/>
        <v>0</v>
      </c>
      <c r="L120" s="14">
        <f t="shared" si="116"/>
        <v>0</v>
      </c>
      <c r="M120" s="14">
        <f t="shared" si="116"/>
        <v>0</v>
      </c>
      <c r="N120" s="14">
        <f t="shared" si="116"/>
        <v>0</v>
      </c>
      <c r="O120" s="14">
        <f t="shared" si="116"/>
        <v>0</v>
      </c>
      <c r="P120" s="14">
        <f t="shared" si="116"/>
        <v>0</v>
      </c>
      <c r="Q120" s="14">
        <f t="shared" si="116"/>
        <v>0</v>
      </c>
      <c r="R120" s="14">
        <f t="shared" si="116"/>
        <v>0</v>
      </c>
      <c r="S120" s="14">
        <f t="shared" si="116"/>
        <v>0</v>
      </c>
      <c r="T120" s="14">
        <f t="shared" si="116"/>
        <v>0</v>
      </c>
      <c r="U120" s="14">
        <f t="shared" si="116"/>
        <v>0</v>
      </c>
      <c r="V120" s="14">
        <f t="shared" si="116"/>
        <v>0</v>
      </c>
      <c r="W120" s="14">
        <f t="shared" si="116"/>
        <v>0</v>
      </c>
      <c r="X120" s="14">
        <f t="shared" si="116"/>
        <v>0</v>
      </c>
      <c r="Y120" s="14">
        <f t="shared" si="116"/>
        <v>0</v>
      </c>
      <c r="Z120" s="14">
        <f t="shared" si="116"/>
        <v>0</v>
      </c>
      <c r="AA120" s="14">
        <f t="shared" si="116"/>
        <v>0</v>
      </c>
      <c r="AB120" s="14">
        <f t="shared" si="116"/>
        <v>0</v>
      </c>
      <c r="AC120" s="14">
        <f t="shared" si="116"/>
        <v>0</v>
      </c>
      <c r="AD120" s="14">
        <f t="shared" si="116"/>
        <v>0</v>
      </c>
      <c r="AE120" s="14">
        <f t="shared" si="116"/>
        <v>0</v>
      </c>
      <c r="AF120" s="14">
        <f t="shared" si="116"/>
        <v>0</v>
      </c>
      <c r="AG120" s="14">
        <f t="shared" si="116"/>
        <v>0</v>
      </c>
      <c r="AH120" s="14">
        <f t="shared" si="116"/>
        <v>0</v>
      </c>
      <c r="AI120" s="14">
        <f t="shared" si="116"/>
        <v>0</v>
      </c>
      <c r="AJ120" s="14">
        <f t="shared" si="116"/>
        <v>0</v>
      </c>
      <c r="AK120" s="14">
        <f t="shared" si="116"/>
        <v>0</v>
      </c>
      <c r="AL120" s="14">
        <f t="shared" si="116"/>
        <v>0</v>
      </c>
    </row>
    <row r="121" ht="12.75" customHeight="1">
      <c r="A121" s="18">
        <v>97.0</v>
      </c>
      <c r="B121" s="16" t="s">
        <v>162</v>
      </c>
      <c r="C121" s="35">
        <f t="shared" ref="C121:C122" si="117">H121+M121+R121+W121+AB121+AG121+AL121</f>
        <v>10.84</v>
      </c>
      <c r="D121" s="17"/>
      <c r="E121" s="17">
        <f>3.61</f>
        <v>3.61</v>
      </c>
      <c r="F121" s="19">
        <v>3.62</v>
      </c>
      <c r="G121" s="19">
        <v>3.61</v>
      </c>
      <c r="H121" s="36">
        <f t="shared" ref="H121:H122" si="118">SUM(D121:G121)</f>
        <v>10.84</v>
      </c>
      <c r="I121" s="17"/>
      <c r="J121" s="17"/>
      <c r="K121" s="17"/>
      <c r="L121" s="17"/>
      <c r="M121" s="36">
        <f t="shared" ref="M121:M122" si="119">SUM(I121:L121)</f>
        <v>0</v>
      </c>
      <c r="N121" s="17"/>
      <c r="O121" s="17"/>
      <c r="P121" s="17"/>
      <c r="Q121" s="17"/>
      <c r="R121" s="36">
        <f t="shared" ref="R121:R122" si="120">SUM(N121:Q121)</f>
        <v>0</v>
      </c>
      <c r="S121" s="17"/>
      <c r="T121" s="17"/>
      <c r="U121" s="17"/>
      <c r="V121" s="17"/>
      <c r="W121" s="36">
        <f t="shared" ref="W121:W122" si="121">SUM(S121:V121)</f>
        <v>0</v>
      </c>
      <c r="X121" s="17"/>
      <c r="Y121" s="17"/>
      <c r="Z121" s="17"/>
      <c r="AA121" s="17"/>
      <c r="AB121" s="36">
        <f t="shared" ref="AB121:AB122" si="122">SUM(X121:AA121)</f>
        <v>0</v>
      </c>
      <c r="AC121" s="17"/>
      <c r="AD121" s="17"/>
      <c r="AE121" s="17"/>
      <c r="AF121" s="17"/>
      <c r="AG121" s="36">
        <f t="shared" ref="AG121:AG122" si="123">SUM(AC121:AF121)</f>
        <v>0</v>
      </c>
      <c r="AH121" s="17"/>
      <c r="AI121" s="17"/>
      <c r="AJ121" s="17"/>
      <c r="AK121" s="17"/>
      <c r="AL121" s="36">
        <f t="shared" ref="AL121:AL122" si="124">SUM(AH121:AK121)</f>
        <v>0</v>
      </c>
    </row>
    <row r="122" ht="12.75" customHeight="1">
      <c r="A122" s="18">
        <v>98.0</v>
      </c>
      <c r="B122" s="16" t="s">
        <v>45</v>
      </c>
      <c r="C122" s="35">
        <f t="shared" si="117"/>
        <v>0</v>
      </c>
      <c r="D122" s="17"/>
      <c r="E122" s="17"/>
      <c r="F122" s="17"/>
      <c r="G122" s="17"/>
      <c r="H122" s="36">
        <f t="shared" si="118"/>
        <v>0</v>
      </c>
      <c r="I122" s="17"/>
      <c r="J122" s="17"/>
      <c r="K122" s="17"/>
      <c r="L122" s="17"/>
      <c r="M122" s="36">
        <f t="shared" si="119"/>
        <v>0</v>
      </c>
      <c r="N122" s="17"/>
      <c r="O122" s="17"/>
      <c r="P122" s="17"/>
      <c r="Q122" s="17"/>
      <c r="R122" s="36">
        <f t="shared" si="120"/>
        <v>0</v>
      </c>
      <c r="S122" s="17"/>
      <c r="T122" s="17"/>
      <c r="U122" s="17"/>
      <c r="V122" s="17"/>
      <c r="W122" s="36">
        <f t="shared" si="121"/>
        <v>0</v>
      </c>
      <c r="X122" s="17"/>
      <c r="Y122" s="17"/>
      <c r="Z122" s="17"/>
      <c r="AA122" s="17"/>
      <c r="AB122" s="36">
        <f t="shared" si="122"/>
        <v>0</v>
      </c>
      <c r="AC122" s="17"/>
      <c r="AD122" s="17"/>
      <c r="AE122" s="17"/>
      <c r="AF122" s="17"/>
      <c r="AG122" s="36">
        <f t="shared" si="123"/>
        <v>0</v>
      </c>
      <c r="AH122" s="17"/>
      <c r="AI122" s="17"/>
      <c r="AJ122" s="17"/>
      <c r="AK122" s="17"/>
      <c r="AL122" s="36">
        <f t="shared" si="124"/>
        <v>0</v>
      </c>
    </row>
    <row r="123" ht="12.75" customHeight="1">
      <c r="A123" s="12" t="s">
        <v>163</v>
      </c>
      <c r="B123" s="13" t="s">
        <v>164</v>
      </c>
      <c r="C123" s="14">
        <f t="shared" ref="C123:AL123" si="125">SUM(C124:C128)</f>
        <v>1.66</v>
      </c>
      <c r="D123" s="14">
        <f t="shared" si="125"/>
        <v>0</v>
      </c>
      <c r="E123" s="14">
        <f t="shared" si="125"/>
        <v>1.41</v>
      </c>
      <c r="F123" s="14">
        <f t="shared" si="125"/>
        <v>0.25</v>
      </c>
      <c r="G123" s="14">
        <f t="shared" si="125"/>
        <v>0</v>
      </c>
      <c r="H123" s="14">
        <f t="shared" si="125"/>
        <v>1.66</v>
      </c>
      <c r="I123" s="14">
        <f t="shared" si="125"/>
        <v>0</v>
      </c>
      <c r="J123" s="14">
        <f t="shared" si="125"/>
        <v>0</v>
      </c>
      <c r="K123" s="14">
        <f t="shared" si="125"/>
        <v>0</v>
      </c>
      <c r="L123" s="14">
        <f t="shared" si="125"/>
        <v>0</v>
      </c>
      <c r="M123" s="14">
        <f t="shared" si="125"/>
        <v>0</v>
      </c>
      <c r="N123" s="14">
        <f t="shared" si="125"/>
        <v>0</v>
      </c>
      <c r="O123" s="14">
        <f t="shared" si="125"/>
        <v>0</v>
      </c>
      <c r="P123" s="14">
        <f t="shared" si="125"/>
        <v>0</v>
      </c>
      <c r="Q123" s="14">
        <f t="shared" si="125"/>
        <v>0</v>
      </c>
      <c r="R123" s="14">
        <f t="shared" si="125"/>
        <v>0</v>
      </c>
      <c r="S123" s="14">
        <f t="shared" si="125"/>
        <v>0</v>
      </c>
      <c r="T123" s="14">
        <f t="shared" si="125"/>
        <v>0</v>
      </c>
      <c r="U123" s="14">
        <f t="shared" si="125"/>
        <v>0</v>
      </c>
      <c r="V123" s="14">
        <f t="shared" si="125"/>
        <v>0</v>
      </c>
      <c r="W123" s="14">
        <f t="shared" si="125"/>
        <v>0</v>
      </c>
      <c r="X123" s="14">
        <f t="shared" si="125"/>
        <v>0</v>
      </c>
      <c r="Y123" s="14">
        <f t="shared" si="125"/>
        <v>0</v>
      </c>
      <c r="Z123" s="14">
        <f t="shared" si="125"/>
        <v>0</v>
      </c>
      <c r="AA123" s="14">
        <f t="shared" si="125"/>
        <v>0</v>
      </c>
      <c r="AB123" s="14">
        <f t="shared" si="125"/>
        <v>0</v>
      </c>
      <c r="AC123" s="14">
        <f t="shared" si="125"/>
        <v>0</v>
      </c>
      <c r="AD123" s="14">
        <f t="shared" si="125"/>
        <v>0</v>
      </c>
      <c r="AE123" s="14">
        <f t="shared" si="125"/>
        <v>0</v>
      </c>
      <c r="AF123" s="14">
        <f t="shared" si="125"/>
        <v>0</v>
      </c>
      <c r="AG123" s="14">
        <f t="shared" si="125"/>
        <v>0</v>
      </c>
      <c r="AH123" s="14">
        <f t="shared" si="125"/>
        <v>0</v>
      </c>
      <c r="AI123" s="14">
        <f t="shared" si="125"/>
        <v>0</v>
      </c>
      <c r="AJ123" s="14">
        <f t="shared" si="125"/>
        <v>0</v>
      </c>
      <c r="AK123" s="14">
        <f t="shared" si="125"/>
        <v>0</v>
      </c>
      <c r="AL123" s="14">
        <f t="shared" si="125"/>
        <v>0</v>
      </c>
    </row>
    <row r="124" ht="12.75" customHeight="1">
      <c r="A124" s="18">
        <v>99.0</v>
      </c>
      <c r="B124" s="16" t="s">
        <v>165</v>
      </c>
      <c r="C124" s="35">
        <f t="shared" ref="C124:C128" si="126">H124+M124+R124+W124+AB124+AG124+AL124</f>
        <v>0.7</v>
      </c>
      <c r="D124" s="17"/>
      <c r="E124" s="19">
        <v>0.7</v>
      </c>
      <c r="F124" s="17"/>
      <c r="G124" s="17"/>
      <c r="H124" s="36">
        <f t="shared" ref="H124:H128" si="127">SUM(D124:G124)</f>
        <v>0.7</v>
      </c>
      <c r="I124" s="17"/>
      <c r="J124" s="17"/>
      <c r="K124" s="17"/>
      <c r="L124" s="17"/>
      <c r="M124" s="36">
        <f t="shared" ref="M124:M128" si="128">SUM(I124:L124)</f>
        <v>0</v>
      </c>
      <c r="N124" s="17"/>
      <c r="O124" s="17"/>
      <c r="P124" s="17"/>
      <c r="Q124" s="17"/>
      <c r="R124" s="36">
        <f t="shared" ref="R124:R128" si="129">SUM(N124:Q124)</f>
        <v>0</v>
      </c>
      <c r="S124" s="17"/>
      <c r="T124" s="17"/>
      <c r="U124" s="17"/>
      <c r="V124" s="17"/>
      <c r="W124" s="36">
        <f t="shared" ref="W124:W128" si="130">SUM(S124:V124)</f>
        <v>0</v>
      </c>
      <c r="X124" s="17"/>
      <c r="Y124" s="17"/>
      <c r="Z124" s="17"/>
      <c r="AA124" s="17"/>
      <c r="AB124" s="36">
        <f t="shared" ref="AB124:AB128" si="131">SUM(X124:AA124)</f>
        <v>0</v>
      </c>
      <c r="AC124" s="17"/>
      <c r="AD124" s="17"/>
      <c r="AE124" s="17"/>
      <c r="AF124" s="17"/>
      <c r="AG124" s="36">
        <f t="shared" ref="AG124:AG128" si="132">SUM(AC124:AF124)</f>
        <v>0</v>
      </c>
      <c r="AH124" s="17"/>
      <c r="AI124" s="17"/>
      <c r="AJ124" s="17"/>
      <c r="AK124" s="17"/>
      <c r="AL124" s="36">
        <f t="shared" ref="AL124:AL128" si="133">SUM(AH124:AK124)</f>
        <v>0</v>
      </c>
    </row>
    <row r="125" ht="12.75" customHeight="1">
      <c r="A125" s="18">
        <v>100.0</v>
      </c>
      <c r="B125" s="16" t="s">
        <v>166</v>
      </c>
      <c r="C125" s="35">
        <f t="shared" si="126"/>
        <v>0.71</v>
      </c>
      <c r="D125" s="17"/>
      <c r="E125" s="19">
        <v>0.71</v>
      </c>
      <c r="F125" s="17"/>
      <c r="G125" s="17"/>
      <c r="H125" s="36">
        <f t="shared" si="127"/>
        <v>0.71</v>
      </c>
      <c r="I125" s="17"/>
      <c r="J125" s="17"/>
      <c r="K125" s="17"/>
      <c r="L125" s="17"/>
      <c r="M125" s="36">
        <f t="shared" si="128"/>
        <v>0</v>
      </c>
      <c r="N125" s="17"/>
      <c r="O125" s="17"/>
      <c r="P125" s="17"/>
      <c r="Q125" s="17"/>
      <c r="R125" s="36">
        <f t="shared" si="129"/>
        <v>0</v>
      </c>
      <c r="S125" s="17"/>
      <c r="T125" s="17"/>
      <c r="U125" s="17"/>
      <c r="V125" s="17"/>
      <c r="W125" s="36">
        <f t="shared" si="130"/>
        <v>0</v>
      </c>
      <c r="X125" s="17"/>
      <c r="Y125" s="17"/>
      <c r="Z125" s="17"/>
      <c r="AA125" s="17"/>
      <c r="AB125" s="36">
        <f t="shared" si="131"/>
        <v>0</v>
      </c>
      <c r="AC125" s="17"/>
      <c r="AD125" s="17"/>
      <c r="AE125" s="17"/>
      <c r="AF125" s="17"/>
      <c r="AG125" s="36">
        <f t="shared" si="132"/>
        <v>0</v>
      </c>
      <c r="AH125" s="17"/>
      <c r="AI125" s="17"/>
      <c r="AJ125" s="17"/>
      <c r="AK125" s="17"/>
      <c r="AL125" s="36">
        <f t="shared" si="133"/>
        <v>0</v>
      </c>
    </row>
    <row r="126" ht="12.75" customHeight="1">
      <c r="A126" s="18">
        <v>101.0</v>
      </c>
      <c r="B126" s="16" t="s">
        <v>167</v>
      </c>
      <c r="C126" s="35">
        <f t="shared" si="126"/>
        <v>0</v>
      </c>
      <c r="D126" s="17"/>
      <c r="E126" s="17"/>
      <c r="F126" s="17"/>
      <c r="G126" s="17"/>
      <c r="H126" s="36">
        <f t="shared" si="127"/>
        <v>0</v>
      </c>
      <c r="I126" s="17"/>
      <c r="J126" s="17"/>
      <c r="K126" s="17"/>
      <c r="L126" s="17"/>
      <c r="M126" s="36">
        <f t="shared" si="128"/>
        <v>0</v>
      </c>
      <c r="N126" s="17"/>
      <c r="O126" s="17"/>
      <c r="P126" s="17"/>
      <c r="Q126" s="17"/>
      <c r="R126" s="36">
        <f t="shared" si="129"/>
        <v>0</v>
      </c>
      <c r="S126" s="17"/>
      <c r="T126" s="17"/>
      <c r="U126" s="17"/>
      <c r="V126" s="17"/>
      <c r="W126" s="36">
        <f t="shared" si="130"/>
        <v>0</v>
      </c>
      <c r="X126" s="17"/>
      <c r="Y126" s="17"/>
      <c r="Z126" s="17"/>
      <c r="AA126" s="17"/>
      <c r="AB126" s="36">
        <f t="shared" si="131"/>
        <v>0</v>
      </c>
      <c r="AC126" s="17"/>
      <c r="AD126" s="17"/>
      <c r="AE126" s="17"/>
      <c r="AF126" s="17"/>
      <c r="AG126" s="36">
        <f t="shared" si="132"/>
        <v>0</v>
      </c>
      <c r="AH126" s="17"/>
      <c r="AI126" s="17"/>
      <c r="AJ126" s="17"/>
      <c r="AK126" s="17"/>
      <c r="AL126" s="36">
        <f t="shared" si="133"/>
        <v>0</v>
      </c>
    </row>
    <row r="127" ht="12.75" customHeight="1">
      <c r="A127" s="18">
        <v>102.0</v>
      </c>
      <c r="B127" s="16" t="s">
        <v>168</v>
      </c>
      <c r="C127" s="35">
        <f t="shared" si="126"/>
        <v>0</v>
      </c>
      <c r="D127" s="17"/>
      <c r="E127" s="17"/>
      <c r="F127" s="17"/>
      <c r="G127" s="17"/>
      <c r="H127" s="36">
        <f t="shared" si="127"/>
        <v>0</v>
      </c>
      <c r="I127" s="17"/>
      <c r="J127" s="17"/>
      <c r="K127" s="17"/>
      <c r="L127" s="17"/>
      <c r="M127" s="36">
        <f t="shared" si="128"/>
        <v>0</v>
      </c>
      <c r="N127" s="17"/>
      <c r="O127" s="17"/>
      <c r="P127" s="17"/>
      <c r="Q127" s="17"/>
      <c r="R127" s="36">
        <f t="shared" si="129"/>
        <v>0</v>
      </c>
      <c r="S127" s="17"/>
      <c r="T127" s="17"/>
      <c r="U127" s="17"/>
      <c r="V127" s="17"/>
      <c r="W127" s="36">
        <f t="shared" si="130"/>
        <v>0</v>
      </c>
      <c r="X127" s="17"/>
      <c r="Y127" s="17"/>
      <c r="Z127" s="17"/>
      <c r="AA127" s="17"/>
      <c r="AB127" s="36">
        <f t="shared" si="131"/>
        <v>0</v>
      </c>
      <c r="AC127" s="17"/>
      <c r="AD127" s="17"/>
      <c r="AE127" s="17"/>
      <c r="AF127" s="17"/>
      <c r="AG127" s="36">
        <f t="shared" si="132"/>
        <v>0</v>
      </c>
      <c r="AH127" s="17"/>
      <c r="AI127" s="17"/>
      <c r="AJ127" s="17"/>
      <c r="AK127" s="17"/>
      <c r="AL127" s="36">
        <f t="shared" si="133"/>
        <v>0</v>
      </c>
    </row>
    <row r="128" ht="12.75" customHeight="1">
      <c r="A128" s="18">
        <v>103.0</v>
      </c>
      <c r="B128" s="16" t="s">
        <v>45</v>
      </c>
      <c r="C128" s="35">
        <f t="shared" si="126"/>
        <v>0.25</v>
      </c>
      <c r="D128" s="17"/>
      <c r="E128" s="17"/>
      <c r="F128" s="19">
        <v>0.25</v>
      </c>
      <c r="G128" s="17"/>
      <c r="H128" s="36">
        <f t="shared" si="127"/>
        <v>0.25</v>
      </c>
      <c r="I128" s="17"/>
      <c r="J128" s="17"/>
      <c r="K128" s="17"/>
      <c r="L128" s="17"/>
      <c r="M128" s="36">
        <f t="shared" si="128"/>
        <v>0</v>
      </c>
      <c r="N128" s="17"/>
      <c r="O128" s="17"/>
      <c r="P128" s="17"/>
      <c r="Q128" s="17"/>
      <c r="R128" s="36">
        <f t="shared" si="129"/>
        <v>0</v>
      </c>
      <c r="S128" s="17"/>
      <c r="T128" s="17"/>
      <c r="U128" s="17"/>
      <c r="V128" s="17"/>
      <c r="W128" s="36">
        <f t="shared" si="130"/>
        <v>0</v>
      </c>
      <c r="X128" s="17"/>
      <c r="Y128" s="17"/>
      <c r="Z128" s="17"/>
      <c r="AA128" s="17"/>
      <c r="AB128" s="36">
        <f t="shared" si="131"/>
        <v>0</v>
      </c>
      <c r="AC128" s="17"/>
      <c r="AD128" s="17"/>
      <c r="AE128" s="17"/>
      <c r="AF128" s="17"/>
      <c r="AG128" s="36">
        <f t="shared" si="132"/>
        <v>0</v>
      </c>
      <c r="AH128" s="17"/>
      <c r="AI128" s="17"/>
      <c r="AJ128" s="17"/>
      <c r="AK128" s="17"/>
      <c r="AL128" s="36">
        <f t="shared" si="133"/>
        <v>0</v>
      </c>
    </row>
    <row r="129" ht="12.75" customHeight="1">
      <c r="A129" s="12" t="s">
        <v>169</v>
      </c>
      <c r="B129" s="13" t="s">
        <v>170</v>
      </c>
      <c r="C129" s="14">
        <f t="shared" ref="C129:AL129" si="134">SUM(C130:C132)</f>
        <v>0.1</v>
      </c>
      <c r="D129" s="14">
        <f t="shared" si="134"/>
        <v>0</v>
      </c>
      <c r="E129" s="14">
        <f t="shared" si="134"/>
        <v>0</v>
      </c>
      <c r="F129" s="14">
        <f t="shared" si="134"/>
        <v>0.1</v>
      </c>
      <c r="G129" s="14">
        <f t="shared" si="134"/>
        <v>0</v>
      </c>
      <c r="H129" s="14">
        <f t="shared" si="134"/>
        <v>0.1</v>
      </c>
      <c r="I129" s="14">
        <f t="shared" si="134"/>
        <v>0</v>
      </c>
      <c r="J129" s="14">
        <f t="shared" si="134"/>
        <v>0</v>
      </c>
      <c r="K129" s="14">
        <f t="shared" si="134"/>
        <v>0</v>
      </c>
      <c r="L129" s="14">
        <f t="shared" si="134"/>
        <v>0</v>
      </c>
      <c r="M129" s="14">
        <f t="shared" si="134"/>
        <v>0</v>
      </c>
      <c r="N129" s="14">
        <f t="shared" si="134"/>
        <v>0</v>
      </c>
      <c r="O129" s="14">
        <f t="shared" si="134"/>
        <v>0</v>
      </c>
      <c r="P129" s="14">
        <f t="shared" si="134"/>
        <v>0</v>
      </c>
      <c r="Q129" s="14">
        <f t="shared" si="134"/>
        <v>0</v>
      </c>
      <c r="R129" s="14">
        <f t="shared" si="134"/>
        <v>0</v>
      </c>
      <c r="S129" s="14">
        <f t="shared" si="134"/>
        <v>0</v>
      </c>
      <c r="T129" s="14">
        <f t="shared" si="134"/>
        <v>0</v>
      </c>
      <c r="U129" s="14">
        <f t="shared" si="134"/>
        <v>0</v>
      </c>
      <c r="V129" s="14">
        <f t="shared" si="134"/>
        <v>0</v>
      </c>
      <c r="W129" s="14">
        <f t="shared" si="134"/>
        <v>0</v>
      </c>
      <c r="X129" s="14">
        <f t="shared" si="134"/>
        <v>0</v>
      </c>
      <c r="Y129" s="14">
        <f t="shared" si="134"/>
        <v>0</v>
      </c>
      <c r="Z129" s="14">
        <f t="shared" si="134"/>
        <v>0</v>
      </c>
      <c r="AA129" s="14">
        <f t="shared" si="134"/>
        <v>0</v>
      </c>
      <c r="AB129" s="14">
        <f t="shared" si="134"/>
        <v>0</v>
      </c>
      <c r="AC129" s="14">
        <f t="shared" si="134"/>
        <v>0</v>
      </c>
      <c r="AD129" s="14">
        <f t="shared" si="134"/>
        <v>0</v>
      </c>
      <c r="AE129" s="14">
        <f t="shared" si="134"/>
        <v>0</v>
      </c>
      <c r="AF129" s="14">
        <f t="shared" si="134"/>
        <v>0</v>
      </c>
      <c r="AG129" s="14">
        <f t="shared" si="134"/>
        <v>0</v>
      </c>
      <c r="AH129" s="14">
        <f t="shared" si="134"/>
        <v>0</v>
      </c>
      <c r="AI129" s="14">
        <f t="shared" si="134"/>
        <v>0</v>
      </c>
      <c r="AJ129" s="14">
        <f t="shared" si="134"/>
        <v>0</v>
      </c>
      <c r="AK129" s="14">
        <f t="shared" si="134"/>
        <v>0</v>
      </c>
      <c r="AL129" s="14">
        <f t="shared" si="134"/>
        <v>0</v>
      </c>
    </row>
    <row r="130" ht="12.75" customHeight="1">
      <c r="A130" s="18">
        <v>104.0</v>
      </c>
      <c r="B130" s="16" t="s">
        <v>171</v>
      </c>
      <c r="C130" s="35">
        <f t="shared" ref="C130:C132" si="135">H130+M130+R130+W130+AB130+AG130+AL130</f>
        <v>0.1</v>
      </c>
      <c r="D130" s="19">
        <v>0.0</v>
      </c>
      <c r="E130" s="19">
        <v>0.0</v>
      </c>
      <c r="F130" s="19">
        <v>0.1</v>
      </c>
      <c r="G130" s="19">
        <v>0.0</v>
      </c>
      <c r="H130" s="36">
        <f t="shared" ref="H130:H132" si="136">SUM(D130:G130)</f>
        <v>0.1</v>
      </c>
      <c r="I130" s="17"/>
      <c r="J130" s="17"/>
      <c r="K130" s="17"/>
      <c r="L130" s="17"/>
      <c r="M130" s="36">
        <f t="shared" ref="M130:M132" si="137">SUM(I130:L130)</f>
        <v>0</v>
      </c>
      <c r="N130" s="17"/>
      <c r="O130" s="17"/>
      <c r="P130" s="17"/>
      <c r="Q130" s="17"/>
      <c r="R130" s="36">
        <f t="shared" ref="R130:R132" si="138">SUM(N130:Q130)</f>
        <v>0</v>
      </c>
      <c r="S130" s="17"/>
      <c r="T130" s="17"/>
      <c r="U130" s="17"/>
      <c r="V130" s="17"/>
      <c r="W130" s="36">
        <f t="shared" ref="W130:W132" si="139">SUM(S130:V130)</f>
        <v>0</v>
      </c>
      <c r="X130" s="17"/>
      <c r="Y130" s="17"/>
      <c r="Z130" s="17"/>
      <c r="AA130" s="17"/>
      <c r="AB130" s="36">
        <f t="shared" ref="AB130:AB132" si="140">SUM(X130:AA130)</f>
        <v>0</v>
      </c>
      <c r="AC130" s="17"/>
      <c r="AD130" s="17"/>
      <c r="AE130" s="17"/>
      <c r="AF130" s="17"/>
      <c r="AG130" s="36">
        <f t="shared" ref="AG130:AG132" si="141">SUM(AC130:AF130)</f>
        <v>0</v>
      </c>
      <c r="AH130" s="17"/>
      <c r="AI130" s="17"/>
      <c r="AJ130" s="17"/>
      <c r="AK130" s="17"/>
      <c r="AL130" s="36">
        <f t="shared" ref="AL130:AL132" si="142">SUM(AH130:AK130)</f>
        <v>0</v>
      </c>
    </row>
    <row r="131" ht="12.75" customHeight="1">
      <c r="A131" s="18">
        <v>105.0</v>
      </c>
      <c r="B131" s="16" t="s">
        <v>172</v>
      </c>
      <c r="C131" s="35">
        <f t="shared" si="135"/>
        <v>0</v>
      </c>
      <c r="D131" s="19">
        <v>0.0</v>
      </c>
      <c r="E131" s="19">
        <v>0.0</v>
      </c>
      <c r="F131" s="19">
        <v>0.0</v>
      </c>
      <c r="G131" s="19">
        <v>0.0</v>
      </c>
      <c r="H131" s="36">
        <f t="shared" si="136"/>
        <v>0</v>
      </c>
      <c r="I131" s="17"/>
      <c r="J131" s="17"/>
      <c r="K131" s="17"/>
      <c r="L131" s="17"/>
      <c r="M131" s="36">
        <f t="shared" si="137"/>
        <v>0</v>
      </c>
      <c r="N131" s="17"/>
      <c r="O131" s="17"/>
      <c r="P131" s="17"/>
      <c r="Q131" s="17"/>
      <c r="R131" s="36">
        <f t="shared" si="138"/>
        <v>0</v>
      </c>
      <c r="S131" s="17"/>
      <c r="T131" s="17"/>
      <c r="U131" s="17"/>
      <c r="V131" s="17"/>
      <c r="W131" s="36">
        <f t="shared" si="139"/>
        <v>0</v>
      </c>
      <c r="X131" s="17"/>
      <c r="Y131" s="17"/>
      <c r="Z131" s="17"/>
      <c r="AA131" s="17"/>
      <c r="AB131" s="36">
        <f t="shared" si="140"/>
        <v>0</v>
      </c>
      <c r="AC131" s="17"/>
      <c r="AD131" s="17"/>
      <c r="AE131" s="17"/>
      <c r="AF131" s="17"/>
      <c r="AG131" s="36">
        <f t="shared" si="141"/>
        <v>0</v>
      </c>
      <c r="AH131" s="17"/>
      <c r="AI131" s="17"/>
      <c r="AJ131" s="17"/>
      <c r="AK131" s="17"/>
      <c r="AL131" s="36">
        <f t="shared" si="142"/>
        <v>0</v>
      </c>
    </row>
    <row r="132" ht="12.75" customHeight="1">
      <c r="A132" s="18">
        <v>106.0</v>
      </c>
      <c r="B132" s="16" t="s">
        <v>173</v>
      </c>
      <c r="C132" s="35">
        <f t="shared" si="135"/>
        <v>0</v>
      </c>
      <c r="D132" s="19">
        <v>0.0</v>
      </c>
      <c r="E132" s="19">
        <v>0.0</v>
      </c>
      <c r="F132" s="19">
        <v>0.0</v>
      </c>
      <c r="G132" s="19">
        <v>0.0</v>
      </c>
      <c r="H132" s="36">
        <f t="shared" si="136"/>
        <v>0</v>
      </c>
      <c r="I132" s="17"/>
      <c r="J132" s="17"/>
      <c r="K132" s="17"/>
      <c r="L132" s="17"/>
      <c r="M132" s="36">
        <f t="shared" si="137"/>
        <v>0</v>
      </c>
      <c r="N132" s="17"/>
      <c r="O132" s="17"/>
      <c r="P132" s="17"/>
      <c r="Q132" s="17"/>
      <c r="R132" s="36">
        <f t="shared" si="138"/>
        <v>0</v>
      </c>
      <c r="S132" s="17"/>
      <c r="T132" s="17"/>
      <c r="U132" s="17"/>
      <c r="V132" s="17"/>
      <c r="W132" s="36">
        <f t="shared" si="139"/>
        <v>0</v>
      </c>
      <c r="X132" s="17"/>
      <c r="Y132" s="17"/>
      <c r="Z132" s="17"/>
      <c r="AA132" s="17"/>
      <c r="AB132" s="36">
        <f t="shared" si="140"/>
        <v>0</v>
      </c>
      <c r="AC132" s="17"/>
      <c r="AD132" s="17"/>
      <c r="AE132" s="17"/>
      <c r="AF132" s="17"/>
      <c r="AG132" s="36">
        <f t="shared" si="141"/>
        <v>0</v>
      </c>
      <c r="AH132" s="17"/>
      <c r="AI132" s="17"/>
      <c r="AJ132" s="17"/>
      <c r="AK132" s="17"/>
      <c r="AL132" s="36">
        <f t="shared" si="142"/>
        <v>0</v>
      </c>
    </row>
    <row r="133" ht="12.75" customHeight="1">
      <c r="A133" s="12" t="s">
        <v>174</v>
      </c>
      <c r="B133" s="13" t="s">
        <v>175</v>
      </c>
      <c r="C133" s="14">
        <f t="shared" ref="C133:AL133" si="143">SUM(C134:C138)</f>
        <v>3</v>
      </c>
      <c r="D133" s="14">
        <f t="shared" si="143"/>
        <v>0.125</v>
      </c>
      <c r="E133" s="14">
        <f t="shared" si="143"/>
        <v>2.225</v>
      </c>
      <c r="F133" s="14">
        <f t="shared" si="143"/>
        <v>0.425</v>
      </c>
      <c r="G133" s="14">
        <f t="shared" si="143"/>
        <v>0.225</v>
      </c>
      <c r="H133" s="14">
        <f t="shared" si="143"/>
        <v>3</v>
      </c>
      <c r="I133" s="14">
        <f t="shared" si="143"/>
        <v>0</v>
      </c>
      <c r="J133" s="14">
        <f t="shared" si="143"/>
        <v>0</v>
      </c>
      <c r="K133" s="14">
        <f t="shared" si="143"/>
        <v>0</v>
      </c>
      <c r="L133" s="14">
        <f t="shared" si="143"/>
        <v>0</v>
      </c>
      <c r="M133" s="14">
        <f t="shared" si="143"/>
        <v>0</v>
      </c>
      <c r="N133" s="14">
        <f t="shared" si="143"/>
        <v>0</v>
      </c>
      <c r="O133" s="14">
        <f t="shared" si="143"/>
        <v>0</v>
      </c>
      <c r="P133" s="14">
        <f t="shared" si="143"/>
        <v>0</v>
      </c>
      <c r="Q133" s="14">
        <f t="shared" si="143"/>
        <v>0</v>
      </c>
      <c r="R133" s="14">
        <f t="shared" si="143"/>
        <v>0</v>
      </c>
      <c r="S133" s="14">
        <f t="shared" si="143"/>
        <v>0</v>
      </c>
      <c r="T133" s="14">
        <f t="shared" si="143"/>
        <v>0</v>
      </c>
      <c r="U133" s="14">
        <f t="shared" si="143"/>
        <v>0</v>
      </c>
      <c r="V133" s="14">
        <f t="shared" si="143"/>
        <v>0</v>
      </c>
      <c r="W133" s="14">
        <f t="shared" si="143"/>
        <v>0</v>
      </c>
      <c r="X133" s="14">
        <f t="shared" si="143"/>
        <v>0</v>
      </c>
      <c r="Y133" s="14">
        <f t="shared" si="143"/>
        <v>0</v>
      </c>
      <c r="Z133" s="14">
        <f t="shared" si="143"/>
        <v>0</v>
      </c>
      <c r="AA133" s="14">
        <f t="shared" si="143"/>
        <v>0</v>
      </c>
      <c r="AB133" s="14">
        <f t="shared" si="143"/>
        <v>0</v>
      </c>
      <c r="AC133" s="14">
        <f t="shared" si="143"/>
        <v>0</v>
      </c>
      <c r="AD133" s="14">
        <f t="shared" si="143"/>
        <v>0</v>
      </c>
      <c r="AE133" s="14">
        <f t="shared" si="143"/>
        <v>0</v>
      </c>
      <c r="AF133" s="14">
        <f t="shared" si="143"/>
        <v>0</v>
      </c>
      <c r="AG133" s="14">
        <f t="shared" si="143"/>
        <v>0</v>
      </c>
      <c r="AH133" s="14">
        <f t="shared" si="143"/>
        <v>0</v>
      </c>
      <c r="AI133" s="14">
        <f t="shared" si="143"/>
        <v>0</v>
      </c>
      <c r="AJ133" s="14">
        <f t="shared" si="143"/>
        <v>0</v>
      </c>
      <c r="AK133" s="14">
        <f t="shared" si="143"/>
        <v>0</v>
      </c>
      <c r="AL133" s="14">
        <f t="shared" si="143"/>
        <v>0</v>
      </c>
    </row>
    <row r="134" ht="12.75" customHeight="1">
      <c r="A134" s="18">
        <v>107.0</v>
      </c>
      <c r="B134" s="16" t="s">
        <v>176</v>
      </c>
      <c r="C134" s="35">
        <f t="shared" ref="C134:C138" si="144">H134+M134+R134+W134+AB134+AG134+AL134</f>
        <v>0</v>
      </c>
      <c r="D134" s="17"/>
      <c r="E134" s="17"/>
      <c r="F134" s="17"/>
      <c r="G134" s="17"/>
      <c r="H134" s="36">
        <f t="shared" ref="H134:H138" si="145">SUM(D134:G134)</f>
        <v>0</v>
      </c>
      <c r="I134" s="17"/>
      <c r="J134" s="17"/>
      <c r="K134" s="17"/>
      <c r="L134" s="17"/>
      <c r="M134" s="36">
        <f t="shared" ref="M134:M138" si="146">SUM(I134:L134)</f>
        <v>0</v>
      </c>
      <c r="N134" s="17"/>
      <c r="O134" s="17"/>
      <c r="P134" s="17"/>
      <c r="Q134" s="17"/>
      <c r="R134" s="36">
        <f t="shared" ref="R134:R138" si="147">SUM(N134:Q134)</f>
        <v>0</v>
      </c>
      <c r="S134" s="17"/>
      <c r="T134" s="17"/>
      <c r="U134" s="17"/>
      <c r="V134" s="17"/>
      <c r="W134" s="36">
        <f t="shared" ref="W134:W138" si="148">SUM(S134:V134)</f>
        <v>0</v>
      </c>
      <c r="X134" s="17"/>
      <c r="Y134" s="17"/>
      <c r="Z134" s="17"/>
      <c r="AA134" s="17"/>
      <c r="AB134" s="36">
        <f t="shared" ref="AB134:AB138" si="149">SUM(X134:AA134)</f>
        <v>0</v>
      </c>
      <c r="AC134" s="17"/>
      <c r="AD134" s="17"/>
      <c r="AE134" s="17"/>
      <c r="AF134" s="17"/>
      <c r="AG134" s="36">
        <f t="shared" ref="AG134:AG138" si="150">SUM(AC134:AF134)</f>
        <v>0</v>
      </c>
      <c r="AH134" s="17"/>
      <c r="AI134" s="17"/>
      <c r="AJ134" s="17"/>
      <c r="AK134" s="17"/>
      <c r="AL134" s="36">
        <f t="shared" ref="AL134:AL138" si="151">SUM(AH134:AK134)</f>
        <v>0</v>
      </c>
    </row>
    <row r="135" ht="12.75" customHeight="1">
      <c r="A135" s="18">
        <v>108.0</v>
      </c>
      <c r="B135" s="16" t="s">
        <v>177</v>
      </c>
      <c r="C135" s="35">
        <f t="shared" si="144"/>
        <v>0</v>
      </c>
      <c r="D135" s="17"/>
      <c r="E135" s="17"/>
      <c r="F135" s="17"/>
      <c r="G135" s="17"/>
      <c r="H135" s="36">
        <f t="shared" si="145"/>
        <v>0</v>
      </c>
      <c r="I135" s="17"/>
      <c r="J135" s="17"/>
      <c r="K135" s="17"/>
      <c r="L135" s="17"/>
      <c r="M135" s="36">
        <f t="shared" si="146"/>
        <v>0</v>
      </c>
      <c r="N135" s="17"/>
      <c r="O135" s="17"/>
      <c r="P135" s="17"/>
      <c r="Q135" s="17"/>
      <c r="R135" s="36">
        <f t="shared" si="147"/>
        <v>0</v>
      </c>
      <c r="S135" s="17"/>
      <c r="T135" s="17"/>
      <c r="U135" s="17"/>
      <c r="V135" s="17"/>
      <c r="W135" s="36">
        <f t="shared" si="148"/>
        <v>0</v>
      </c>
      <c r="X135" s="17"/>
      <c r="Y135" s="17"/>
      <c r="Z135" s="17"/>
      <c r="AA135" s="17"/>
      <c r="AB135" s="36">
        <f t="shared" si="149"/>
        <v>0</v>
      </c>
      <c r="AC135" s="17"/>
      <c r="AD135" s="17"/>
      <c r="AE135" s="17"/>
      <c r="AF135" s="17"/>
      <c r="AG135" s="36">
        <f t="shared" si="150"/>
        <v>0</v>
      </c>
      <c r="AH135" s="17"/>
      <c r="AI135" s="17"/>
      <c r="AJ135" s="17"/>
      <c r="AK135" s="17"/>
      <c r="AL135" s="36">
        <f t="shared" si="151"/>
        <v>0</v>
      </c>
    </row>
    <row r="136" ht="12.75" customHeight="1">
      <c r="A136" s="18">
        <v>109.0</v>
      </c>
      <c r="B136" s="16" t="s">
        <v>178</v>
      </c>
      <c r="C136" s="35">
        <f t="shared" si="144"/>
        <v>0</v>
      </c>
      <c r="D136" s="17"/>
      <c r="E136" s="17"/>
      <c r="F136" s="17"/>
      <c r="G136" s="17"/>
      <c r="H136" s="36">
        <f t="shared" si="145"/>
        <v>0</v>
      </c>
      <c r="I136" s="17"/>
      <c r="J136" s="17"/>
      <c r="K136" s="17"/>
      <c r="L136" s="17"/>
      <c r="M136" s="36">
        <f t="shared" si="146"/>
        <v>0</v>
      </c>
      <c r="N136" s="17"/>
      <c r="O136" s="17"/>
      <c r="P136" s="17"/>
      <c r="Q136" s="17"/>
      <c r="R136" s="36">
        <f t="shared" si="147"/>
        <v>0</v>
      </c>
      <c r="S136" s="17"/>
      <c r="T136" s="17"/>
      <c r="U136" s="17"/>
      <c r="V136" s="17"/>
      <c r="W136" s="36">
        <f t="shared" si="148"/>
        <v>0</v>
      </c>
      <c r="X136" s="17"/>
      <c r="Y136" s="17"/>
      <c r="Z136" s="17"/>
      <c r="AA136" s="17"/>
      <c r="AB136" s="36">
        <f t="shared" si="149"/>
        <v>0</v>
      </c>
      <c r="AC136" s="17"/>
      <c r="AD136" s="17"/>
      <c r="AE136" s="17"/>
      <c r="AF136" s="17"/>
      <c r="AG136" s="36">
        <f t="shared" si="150"/>
        <v>0</v>
      </c>
      <c r="AH136" s="17"/>
      <c r="AI136" s="17"/>
      <c r="AJ136" s="17"/>
      <c r="AK136" s="17"/>
      <c r="AL136" s="36">
        <f t="shared" si="151"/>
        <v>0</v>
      </c>
    </row>
    <row r="137" ht="12.75" customHeight="1">
      <c r="A137" s="18">
        <v>110.0</v>
      </c>
      <c r="B137" s="16" t="s">
        <v>179</v>
      </c>
      <c r="C137" s="35">
        <f t="shared" si="144"/>
        <v>3</v>
      </c>
      <c r="D137" s="19">
        <v>0.125</v>
      </c>
      <c r="E137" s="19">
        <f>0.225+2</f>
        <v>2.225</v>
      </c>
      <c r="F137" s="19">
        <v>0.425</v>
      </c>
      <c r="G137" s="19">
        <v>0.225</v>
      </c>
      <c r="H137" s="36">
        <f t="shared" si="145"/>
        <v>3</v>
      </c>
      <c r="I137" s="17"/>
      <c r="J137" s="17"/>
      <c r="K137" s="17"/>
      <c r="L137" s="17"/>
      <c r="M137" s="36">
        <f t="shared" si="146"/>
        <v>0</v>
      </c>
      <c r="N137" s="17"/>
      <c r="O137" s="17"/>
      <c r="P137" s="17"/>
      <c r="Q137" s="17"/>
      <c r="R137" s="36">
        <f t="shared" si="147"/>
        <v>0</v>
      </c>
      <c r="S137" s="17"/>
      <c r="T137" s="17"/>
      <c r="U137" s="17"/>
      <c r="V137" s="17"/>
      <c r="W137" s="36">
        <f t="shared" si="148"/>
        <v>0</v>
      </c>
      <c r="X137" s="17"/>
      <c r="Y137" s="17"/>
      <c r="Z137" s="17"/>
      <c r="AA137" s="17"/>
      <c r="AB137" s="36">
        <f t="shared" si="149"/>
        <v>0</v>
      </c>
      <c r="AC137" s="17"/>
      <c r="AD137" s="17"/>
      <c r="AE137" s="17"/>
      <c r="AF137" s="17"/>
      <c r="AG137" s="36">
        <f t="shared" si="150"/>
        <v>0</v>
      </c>
      <c r="AH137" s="17"/>
      <c r="AI137" s="17"/>
      <c r="AJ137" s="17"/>
      <c r="AK137" s="17"/>
      <c r="AL137" s="36">
        <f t="shared" si="151"/>
        <v>0</v>
      </c>
    </row>
    <row r="138" ht="12.75" customHeight="1">
      <c r="A138" s="18">
        <v>111.0</v>
      </c>
      <c r="B138" s="16" t="s">
        <v>45</v>
      </c>
      <c r="C138" s="35">
        <f t="shared" si="144"/>
        <v>0</v>
      </c>
      <c r="D138" s="17"/>
      <c r="E138" s="17"/>
      <c r="F138" s="17"/>
      <c r="G138" s="17"/>
      <c r="H138" s="36">
        <f t="shared" si="145"/>
        <v>0</v>
      </c>
      <c r="I138" s="17"/>
      <c r="J138" s="17"/>
      <c r="K138" s="17"/>
      <c r="L138" s="17"/>
      <c r="M138" s="36">
        <f t="shared" si="146"/>
        <v>0</v>
      </c>
      <c r="N138" s="17"/>
      <c r="O138" s="17"/>
      <c r="P138" s="17"/>
      <c r="Q138" s="17"/>
      <c r="R138" s="36">
        <f t="shared" si="147"/>
        <v>0</v>
      </c>
      <c r="S138" s="17"/>
      <c r="T138" s="17"/>
      <c r="U138" s="17"/>
      <c r="V138" s="17"/>
      <c r="W138" s="36">
        <f t="shared" si="148"/>
        <v>0</v>
      </c>
      <c r="X138" s="17"/>
      <c r="Y138" s="17"/>
      <c r="Z138" s="17"/>
      <c r="AA138" s="17"/>
      <c r="AB138" s="36">
        <f t="shared" si="149"/>
        <v>0</v>
      </c>
      <c r="AC138" s="17"/>
      <c r="AD138" s="17"/>
      <c r="AE138" s="17"/>
      <c r="AF138" s="17"/>
      <c r="AG138" s="36">
        <f t="shared" si="150"/>
        <v>0</v>
      </c>
      <c r="AH138" s="17"/>
      <c r="AI138" s="17"/>
      <c r="AJ138" s="17"/>
      <c r="AK138" s="17"/>
      <c r="AL138" s="36">
        <f t="shared" si="151"/>
        <v>0</v>
      </c>
    </row>
    <row r="139" ht="12.75" customHeight="1">
      <c r="A139" s="12" t="s">
        <v>180</v>
      </c>
      <c r="B139" s="13" t="s">
        <v>181</v>
      </c>
      <c r="C139" s="14">
        <f t="shared" ref="C139:AL139" si="152">SUM(C140:C142)</f>
        <v>0</v>
      </c>
      <c r="D139" s="14">
        <f t="shared" si="152"/>
        <v>0</v>
      </c>
      <c r="E139" s="14">
        <f t="shared" si="152"/>
        <v>0</v>
      </c>
      <c r="F139" s="14">
        <f t="shared" si="152"/>
        <v>0</v>
      </c>
      <c r="G139" s="14">
        <f t="shared" si="152"/>
        <v>0</v>
      </c>
      <c r="H139" s="14">
        <f t="shared" si="152"/>
        <v>0</v>
      </c>
      <c r="I139" s="14">
        <f t="shared" si="152"/>
        <v>0</v>
      </c>
      <c r="J139" s="14">
        <f t="shared" si="152"/>
        <v>0</v>
      </c>
      <c r="K139" s="14">
        <f t="shared" si="152"/>
        <v>0</v>
      </c>
      <c r="L139" s="14">
        <f t="shared" si="152"/>
        <v>0</v>
      </c>
      <c r="M139" s="14">
        <f t="shared" si="152"/>
        <v>0</v>
      </c>
      <c r="N139" s="14">
        <f t="shared" si="152"/>
        <v>0</v>
      </c>
      <c r="O139" s="14">
        <f t="shared" si="152"/>
        <v>0</v>
      </c>
      <c r="P139" s="14">
        <f t="shared" si="152"/>
        <v>0</v>
      </c>
      <c r="Q139" s="14">
        <f t="shared" si="152"/>
        <v>0</v>
      </c>
      <c r="R139" s="14">
        <f t="shared" si="152"/>
        <v>0</v>
      </c>
      <c r="S139" s="14">
        <f t="shared" si="152"/>
        <v>0</v>
      </c>
      <c r="T139" s="14">
        <f t="shared" si="152"/>
        <v>0</v>
      </c>
      <c r="U139" s="14">
        <f t="shared" si="152"/>
        <v>0</v>
      </c>
      <c r="V139" s="14">
        <f t="shared" si="152"/>
        <v>0</v>
      </c>
      <c r="W139" s="14">
        <f t="shared" si="152"/>
        <v>0</v>
      </c>
      <c r="X139" s="14">
        <f t="shared" si="152"/>
        <v>0</v>
      </c>
      <c r="Y139" s="14">
        <f t="shared" si="152"/>
        <v>0</v>
      </c>
      <c r="Z139" s="14">
        <f t="shared" si="152"/>
        <v>0</v>
      </c>
      <c r="AA139" s="14">
        <f t="shared" si="152"/>
        <v>0</v>
      </c>
      <c r="AB139" s="14">
        <f t="shared" si="152"/>
        <v>0</v>
      </c>
      <c r="AC139" s="14">
        <f t="shared" si="152"/>
        <v>0</v>
      </c>
      <c r="AD139" s="14">
        <f t="shared" si="152"/>
        <v>0</v>
      </c>
      <c r="AE139" s="14">
        <f t="shared" si="152"/>
        <v>0</v>
      </c>
      <c r="AF139" s="14">
        <f t="shared" si="152"/>
        <v>0</v>
      </c>
      <c r="AG139" s="14">
        <f t="shared" si="152"/>
        <v>0</v>
      </c>
      <c r="AH139" s="14">
        <f t="shared" si="152"/>
        <v>0</v>
      </c>
      <c r="AI139" s="14">
        <f t="shared" si="152"/>
        <v>0</v>
      </c>
      <c r="AJ139" s="14">
        <f t="shared" si="152"/>
        <v>0</v>
      </c>
      <c r="AK139" s="14">
        <f t="shared" si="152"/>
        <v>0</v>
      </c>
      <c r="AL139" s="14">
        <f t="shared" si="152"/>
        <v>0</v>
      </c>
    </row>
    <row r="140" ht="12.75" customHeight="1">
      <c r="A140" s="18">
        <v>112.0</v>
      </c>
      <c r="B140" s="16" t="s">
        <v>182</v>
      </c>
      <c r="C140" s="35">
        <f t="shared" ref="C140:C142" si="153">H140+M140+R140+W140+AB140+AG140+AL140</f>
        <v>0</v>
      </c>
      <c r="D140" s="17"/>
      <c r="E140" s="17"/>
      <c r="F140" s="17"/>
      <c r="G140" s="17"/>
      <c r="H140" s="36">
        <f t="shared" ref="H140:H142" si="154">SUM(D140:G140)</f>
        <v>0</v>
      </c>
      <c r="I140" s="17"/>
      <c r="J140" s="17"/>
      <c r="K140" s="17"/>
      <c r="L140" s="17"/>
      <c r="M140" s="36">
        <f t="shared" ref="M140:M142" si="155">SUM(I140:L140)</f>
        <v>0</v>
      </c>
      <c r="N140" s="17"/>
      <c r="O140" s="17"/>
      <c r="P140" s="17"/>
      <c r="Q140" s="17"/>
      <c r="R140" s="36">
        <f t="shared" ref="R140:R142" si="156">SUM(N140:Q140)</f>
        <v>0</v>
      </c>
      <c r="S140" s="17"/>
      <c r="T140" s="17"/>
      <c r="U140" s="17"/>
      <c r="V140" s="17"/>
      <c r="W140" s="36">
        <f t="shared" ref="W140:W142" si="157">SUM(S140:V140)</f>
        <v>0</v>
      </c>
      <c r="X140" s="17"/>
      <c r="Y140" s="17"/>
      <c r="Z140" s="17"/>
      <c r="AA140" s="17"/>
      <c r="AB140" s="36">
        <f t="shared" ref="AB140:AB142" si="158">SUM(X140:AA140)</f>
        <v>0</v>
      </c>
      <c r="AC140" s="17"/>
      <c r="AD140" s="17"/>
      <c r="AE140" s="17"/>
      <c r="AF140" s="17"/>
      <c r="AG140" s="36">
        <f t="shared" ref="AG140:AG142" si="159">SUM(AC140:AF140)</f>
        <v>0</v>
      </c>
      <c r="AH140" s="17"/>
      <c r="AI140" s="17"/>
      <c r="AJ140" s="17"/>
      <c r="AK140" s="17"/>
      <c r="AL140" s="36">
        <f t="shared" ref="AL140:AL142" si="160">SUM(AH140:AK140)</f>
        <v>0</v>
      </c>
    </row>
    <row r="141" ht="12.75" customHeight="1">
      <c r="A141" s="18">
        <v>113.0</v>
      </c>
      <c r="B141" s="16" t="s">
        <v>183</v>
      </c>
      <c r="C141" s="35">
        <f t="shared" si="153"/>
        <v>0</v>
      </c>
      <c r="D141" s="17"/>
      <c r="E141" s="17"/>
      <c r="F141" s="17"/>
      <c r="G141" s="17"/>
      <c r="H141" s="36">
        <f t="shared" si="154"/>
        <v>0</v>
      </c>
      <c r="I141" s="17"/>
      <c r="J141" s="17"/>
      <c r="K141" s="17"/>
      <c r="L141" s="17"/>
      <c r="M141" s="36">
        <f t="shared" si="155"/>
        <v>0</v>
      </c>
      <c r="N141" s="17"/>
      <c r="O141" s="17"/>
      <c r="P141" s="17"/>
      <c r="Q141" s="17"/>
      <c r="R141" s="36">
        <f t="shared" si="156"/>
        <v>0</v>
      </c>
      <c r="S141" s="17"/>
      <c r="T141" s="17"/>
      <c r="U141" s="17"/>
      <c r="V141" s="17"/>
      <c r="W141" s="36">
        <f t="shared" si="157"/>
        <v>0</v>
      </c>
      <c r="X141" s="17"/>
      <c r="Y141" s="17"/>
      <c r="Z141" s="17"/>
      <c r="AA141" s="17"/>
      <c r="AB141" s="36">
        <f t="shared" si="158"/>
        <v>0</v>
      </c>
      <c r="AC141" s="17"/>
      <c r="AD141" s="17"/>
      <c r="AE141" s="17"/>
      <c r="AF141" s="17"/>
      <c r="AG141" s="36">
        <f t="shared" si="159"/>
        <v>0</v>
      </c>
      <c r="AH141" s="17"/>
      <c r="AI141" s="17"/>
      <c r="AJ141" s="17"/>
      <c r="AK141" s="17"/>
      <c r="AL141" s="36">
        <f t="shared" si="160"/>
        <v>0</v>
      </c>
    </row>
    <row r="142" ht="12.75" customHeight="1">
      <c r="A142" s="18">
        <v>114.0</v>
      </c>
      <c r="B142" s="16" t="s">
        <v>184</v>
      </c>
      <c r="C142" s="35">
        <f t="shared" si="153"/>
        <v>0</v>
      </c>
      <c r="D142" s="17"/>
      <c r="E142" s="17"/>
      <c r="F142" s="17"/>
      <c r="G142" s="17"/>
      <c r="H142" s="36">
        <f t="shared" si="154"/>
        <v>0</v>
      </c>
      <c r="I142" s="17"/>
      <c r="J142" s="17"/>
      <c r="K142" s="17"/>
      <c r="L142" s="17"/>
      <c r="M142" s="36">
        <f t="shared" si="155"/>
        <v>0</v>
      </c>
      <c r="N142" s="17"/>
      <c r="O142" s="17"/>
      <c r="P142" s="17"/>
      <c r="Q142" s="17"/>
      <c r="R142" s="36">
        <f t="shared" si="156"/>
        <v>0</v>
      </c>
      <c r="S142" s="17"/>
      <c r="T142" s="17"/>
      <c r="U142" s="17"/>
      <c r="V142" s="17"/>
      <c r="W142" s="36">
        <f t="shared" si="157"/>
        <v>0</v>
      </c>
      <c r="X142" s="17"/>
      <c r="Y142" s="17"/>
      <c r="Z142" s="17"/>
      <c r="AA142" s="17"/>
      <c r="AB142" s="36">
        <f t="shared" si="158"/>
        <v>0</v>
      </c>
      <c r="AC142" s="17"/>
      <c r="AD142" s="17"/>
      <c r="AE142" s="17"/>
      <c r="AF142" s="17"/>
      <c r="AG142" s="36">
        <f t="shared" si="159"/>
        <v>0</v>
      </c>
      <c r="AH142" s="17"/>
      <c r="AI142" s="17"/>
      <c r="AJ142" s="17"/>
      <c r="AK142" s="17"/>
      <c r="AL142" s="36">
        <f t="shared" si="160"/>
        <v>0</v>
      </c>
    </row>
    <row r="143" ht="12.75" customHeight="1">
      <c r="A143" s="12" t="s">
        <v>185</v>
      </c>
      <c r="B143" s="13" t="s">
        <v>186</v>
      </c>
      <c r="C143" s="14">
        <f t="shared" ref="C143:AL143" si="161">SUM(C144:C147)</f>
        <v>0.2</v>
      </c>
      <c r="D143" s="14">
        <f t="shared" si="161"/>
        <v>0</v>
      </c>
      <c r="E143" s="14">
        <f t="shared" si="161"/>
        <v>0</v>
      </c>
      <c r="F143" s="14">
        <f t="shared" si="161"/>
        <v>0</v>
      </c>
      <c r="G143" s="14">
        <f t="shared" si="161"/>
        <v>0.2</v>
      </c>
      <c r="H143" s="14">
        <f t="shared" si="161"/>
        <v>0.2</v>
      </c>
      <c r="I143" s="14">
        <f t="shared" si="161"/>
        <v>0</v>
      </c>
      <c r="J143" s="14">
        <f t="shared" si="161"/>
        <v>0</v>
      </c>
      <c r="K143" s="14">
        <f t="shared" si="161"/>
        <v>0</v>
      </c>
      <c r="L143" s="14">
        <f t="shared" si="161"/>
        <v>0</v>
      </c>
      <c r="M143" s="14">
        <f t="shared" si="161"/>
        <v>0</v>
      </c>
      <c r="N143" s="14">
        <f t="shared" si="161"/>
        <v>0</v>
      </c>
      <c r="O143" s="14">
        <f t="shared" si="161"/>
        <v>0</v>
      </c>
      <c r="P143" s="14">
        <f t="shared" si="161"/>
        <v>0</v>
      </c>
      <c r="Q143" s="14">
        <f t="shared" si="161"/>
        <v>0</v>
      </c>
      <c r="R143" s="14">
        <f t="shared" si="161"/>
        <v>0</v>
      </c>
      <c r="S143" s="14">
        <f t="shared" si="161"/>
        <v>0</v>
      </c>
      <c r="T143" s="14">
        <f t="shared" si="161"/>
        <v>0</v>
      </c>
      <c r="U143" s="14">
        <f t="shared" si="161"/>
        <v>0</v>
      </c>
      <c r="V143" s="14">
        <f t="shared" si="161"/>
        <v>0</v>
      </c>
      <c r="W143" s="14">
        <f t="shared" si="161"/>
        <v>0</v>
      </c>
      <c r="X143" s="14">
        <f t="shared" si="161"/>
        <v>0</v>
      </c>
      <c r="Y143" s="14">
        <f t="shared" si="161"/>
        <v>0</v>
      </c>
      <c r="Z143" s="14">
        <f t="shared" si="161"/>
        <v>0</v>
      </c>
      <c r="AA143" s="14">
        <f t="shared" si="161"/>
        <v>0</v>
      </c>
      <c r="AB143" s="14">
        <f t="shared" si="161"/>
        <v>0</v>
      </c>
      <c r="AC143" s="14">
        <f t="shared" si="161"/>
        <v>0</v>
      </c>
      <c r="AD143" s="14">
        <f t="shared" si="161"/>
        <v>0</v>
      </c>
      <c r="AE143" s="14">
        <f t="shared" si="161"/>
        <v>0</v>
      </c>
      <c r="AF143" s="14">
        <f t="shared" si="161"/>
        <v>0</v>
      </c>
      <c r="AG143" s="14">
        <f t="shared" si="161"/>
        <v>0</v>
      </c>
      <c r="AH143" s="14">
        <f t="shared" si="161"/>
        <v>0</v>
      </c>
      <c r="AI143" s="14">
        <f t="shared" si="161"/>
        <v>0</v>
      </c>
      <c r="AJ143" s="14">
        <f t="shared" si="161"/>
        <v>0</v>
      </c>
      <c r="AK143" s="14">
        <f t="shared" si="161"/>
        <v>0</v>
      </c>
      <c r="AL143" s="14">
        <f t="shared" si="161"/>
        <v>0</v>
      </c>
    </row>
    <row r="144" ht="12.75" customHeight="1">
      <c r="A144" s="18">
        <v>115.0</v>
      </c>
      <c r="B144" s="16" t="s">
        <v>187</v>
      </c>
      <c r="C144" s="35">
        <f t="shared" ref="C144:C149" si="162">H144+M144+R144+W144+AB144+AG144+AL144</f>
        <v>0.2</v>
      </c>
      <c r="D144" s="19">
        <v>0.0</v>
      </c>
      <c r="E144" s="19">
        <v>0.0</v>
      </c>
      <c r="F144" s="19">
        <v>0.0</v>
      </c>
      <c r="G144" s="19">
        <v>0.2</v>
      </c>
      <c r="H144" s="36">
        <f t="shared" ref="H144:H149" si="163">SUM(D144:G144)</f>
        <v>0.2</v>
      </c>
      <c r="I144" s="17"/>
      <c r="J144" s="17"/>
      <c r="K144" s="17"/>
      <c r="L144" s="17"/>
      <c r="M144" s="36">
        <f t="shared" ref="M144:M149" si="164">SUM(I144:L144)</f>
        <v>0</v>
      </c>
      <c r="N144" s="17"/>
      <c r="O144" s="17"/>
      <c r="P144" s="17"/>
      <c r="Q144" s="17"/>
      <c r="R144" s="36">
        <f t="shared" ref="R144:R149" si="165">SUM(N144:Q144)</f>
        <v>0</v>
      </c>
      <c r="S144" s="17"/>
      <c r="T144" s="17"/>
      <c r="U144" s="17"/>
      <c r="V144" s="17"/>
      <c r="W144" s="36">
        <f t="shared" ref="W144:W149" si="166">SUM(S144:V144)</f>
        <v>0</v>
      </c>
      <c r="X144" s="17"/>
      <c r="Y144" s="17"/>
      <c r="Z144" s="17"/>
      <c r="AA144" s="17"/>
      <c r="AB144" s="36">
        <f t="shared" ref="AB144:AB149" si="167">SUM(X144:AA144)</f>
        <v>0</v>
      </c>
      <c r="AC144" s="17"/>
      <c r="AD144" s="17"/>
      <c r="AE144" s="17"/>
      <c r="AF144" s="17"/>
      <c r="AG144" s="36">
        <f t="shared" ref="AG144:AG149" si="168">SUM(AC144:AF144)</f>
        <v>0</v>
      </c>
      <c r="AH144" s="17"/>
      <c r="AI144" s="17"/>
      <c r="AJ144" s="17"/>
      <c r="AK144" s="17"/>
      <c r="AL144" s="36">
        <f t="shared" ref="AL144:AL149" si="169">SUM(AH144:AK144)</f>
        <v>0</v>
      </c>
    </row>
    <row r="145" ht="12.75" customHeight="1">
      <c r="A145" s="18">
        <v>116.0</v>
      </c>
      <c r="B145" s="16" t="s">
        <v>188</v>
      </c>
      <c r="C145" s="35">
        <f t="shared" si="162"/>
        <v>0</v>
      </c>
      <c r="D145" s="19">
        <v>0.0</v>
      </c>
      <c r="E145" s="19">
        <v>0.0</v>
      </c>
      <c r="F145" s="19">
        <v>0.0</v>
      </c>
      <c r="G145" s="19">
        <v>0.0</v>
      </c>
      <c r="H145" s="36">
        <f t="shared" si="163"/>
        <v>0</v>
      </c>
      <c r="I145" s="17"/>
      <c r="J145" s="17"/>
      <c r="K145" s="17"/>
      <c r="L145" s="17"/>
      <c r="M145" s="36">
        <f t="shared" si="164"/>
        <v>0</v>
      </c>
      <c r="N145" s="17"/>
      <c r="O145" s="17"/>
      <c r="P145" s="17"/>
      <c r="Q145" s="17"/>
      <c r="R145" s="36">
        <f t="shared" si="165"/>
        <v>0</v>
      </c>
      <c r="S145" s="17"/>
      <c r="T145" s="17"/>
      <c r="U145" s="17"/>
      <c r="V145" s="17"/>
      <c r="W145" s="36">
        <f t="shared" si="166"/>
        <v>0</v>
      </c>
      <c r="X145" s="17"/>
      <c r="Y145" s="17"/>
      <c r="Z145" s="17"/>
      <c r="AA145" s="17"/>
      <c r="AB145" s="36">
        <f t="shared" si="167"/>
        <v>0</v>
      </c>
      <c r="AC145" s="17"/>
      <c r="AD145" s="17"/>
      <c r="AE145" s="17"/>
      <c r="AF145" s="17"/>
      <c r="AG145" s="36">
        <f t="shared" si="168"/>
        <v>0</v>
      </c>
      <c r="AH145" s="17"/>
      <c r="AI145" s="17"/>
      <c r="AJ145" s="17"/>
      <c r="AK145" s="17"/>
      <c r="AL145" s="36">
        <f t="shared" si="169"/>
        <v>0</v>
      </c>
    </row>
    <row r="146" ht="12.75" customHeight="1">
      <c r="A146" s="18">
        <v>117.0</v>
      </c>
      <c r="B146" s="16" t="s">
        <v>189</v>
      </c>
      <c r="C146" s="35">
        <f t="shared" si="162"/>
        <v>0</v>
      </c>
      <c r="D146" s="19">
        <v>0.0</v>
      </c>
      <c r="E146" s="19">
        <v>0.0</v>
      </c>
      <c r="F146" s="19">
        <v>0.0</v>
      </c>
      <c r="G146" s="19">
        <v>0.0</v>
      </c>
      <c r="H146" s="36">
        <f t="shared" si="163"/>
        <v>0</v>
      </c>
      <c r="I146" s="17"/>
      <c r="J146" s="17"/>
      <c r="K146" s="17"/>
      <c r="L146" s="17"/>
      <c r="M146" s="36">
        <f t="shared" si="164"/>
        <v>0</v>
      </c>
      <c r="N146" s="17"/>
      <c r="O146" s="17"/>
      <c r="P146" s="17"/>
      <c r="Q146" s="17"/>
      <c r="R146" s="36">
        <f t="shared" si="165"/>
        <v>0</v>
      </c>
      <c r="S146" s="17"/>
      <c r="T146" s="17"/>
      <c r="U146" s="17"/>
      <c r="V146" s="17"/>
      <c r="W146" s="36">
        <f t="shared" si="166"/>
        <v>0</v>
      </c>
      <c r="X146" s="17"/>
      <c r="Y146" s="17"/>
      <c r="Z146" s="17"/>
      <c r="AA146" s="17"/>
      <c r="AB146" s="36">
        <f t="shared" si="167"/>
        <v>0</v>
      </c>
      <c r="AC146" s="17"/>
      <c r="AD146" s="17"/>
      <c r="AE146" s="17"/>
      <c r="AF146" s="17"/>
      <c r="AG146" s="36">
        <f t="shared" si="168"/>
        <v>0</v>
      </c>
      <c r="AH146" s="17"/>
      <c r="AI146" s="17"/>
      <c r="AJ146" s="17"/>
      <c r="AK146" s="17"/>
      <c r="AL146" s="36">
        <f t="shared" si="169"/>
        <v>0</v>
      </c>
    </row>
    <row r="147" ht="12.75" customHeight="1">
      <c r="A147" s="18">
        <v>118.0</v>
      </c>
      <c r="B147" s="16" t="s">
        <v>45</v>
      </c>
      <c r="C147" s="35">
        <f t="shared" si="162"/>
        <v>0</v>
      </c>
      <c r="D147" s="19">
        <v>0.0</v>
      </c>
      <c r="E147" s="19">
        <v>0.0</v>
      </c>
      <c r="F147" s="19">
        <v>0.0</v>
      </c>
      <c r="G147" s="19">
        <v>0.0</v>
      </c>
      <c r="H147" s="36">
        <f t="shared" si="163"/>
        <v>0</v>
      </c>
      <c r="I147" s="17"/>
      <c r="J147" s="17"/>
      <c r="K147" s="17"/>
      <c r="L147" s="17"/>
      <c r="M147" s="36">
        <f t="shared" si="164"/>
        <v>0</v>
      </c>
      <c r="N147" s="17"/>
      <c r="O147" s="17"/>
      <c r="P147" s="17"/>
      <c r="Q147" s="17"/>
      <c r="R147" s="36">
        <f t="shared" si="165"/>
        <v>0</v>
      </c>
      <c r="S147" s="17"/>
      <c r="T147" s="17"/>
      <c r="U147" s="17"/>
      <c r="V147" s="17"/>
      <c r="W147" s="36">
        <f t="shared" si="166"/>
        <v>0</v>
      </c>
      <c r="X147" s="17"/>
      <c r="Y147" s="17"/>
      <c r="Z147" s="17"/>
      <c r="AA147" s="17"/>
      <c r="AB147" s="36">
        <f t="shared" si="167"/>
        <v>0</v>
      </c>
      <c r="AC147" s="17"/>
      <c r="AD147" s="17"/>
      <c r="AE147" s="17"/>
      <c r="AF147" s="17"/>
      <c r="AG147" s="36">
        <f t="shared" si="168"/>
        <v>0</v>
      </c>
      <c r="AH147" s="17"/>
      <c r="AI147" s="17"/>
      <c r="AJ147" s="17"/>
      <c r="AK147" s="17"/>
      <c r="AL147" s="36">
        <f t="shared" si="169"/>
        <v>0</v>
      </c>
    </row>
    <row r="148" ht="12.75" customHeight="1">
      <c r="A148" s="12">
        <v>119.0</v>
      </c>
      <c r="B148" s="13" t="s">
        <v>190</v>
      </c>
      <c r="C148" s="14">
        <f t="shared" si="162"/>
        <v>0</v>
      </c>
      <c r="D148" s="14"/>
      <c r="E148" s="14"/>
      <c r="F148" s="14"/>
      <c r="G148" s="14"/>
      <c r="H148" s="14">
        <f t="shared" si="163"/>
        <v>0</v>
      </c>
      <c r="I148" s="14"/>
      <c r="J148" s="14"/>
      <c r="K148" s="14"/>
      <c r="L148" s="14"/>
      <c r="M148" s="14">
        <f t="shared" si="164"/>
        <v>0</v>
      </c>
      <c r="N148" s="14"/>
      <c r="O148" s="14"/>
      <c r="P148" s="14"/>
      <c r="Q148" s="14"/>
      <c r="R148" s="14">
        <f t="shared" si="165"/>
        <v>0</v>
      </c>
      <c r="S148" s="14"/>
      <c r="T148" s="14"/>
      <c r="U148" s="14"/>
      <c r="V148" s="14"/>
      <c r="W148" s="14">
        <f t="shared" si="166"/>
        <v>0</v>
      </c>
      <c r="X148" s="14"/>
      <c r="Y148" s="14"/>
      <c r="Z148" s="14"/>
      <c r="AA148" s="14"/>
      <c r="AB148" s="14">
        <f t="shared" si="167"/>
        <v>0</v>
      </c>
      <c r="AC148" s="14"/>
      <c r="AD148" s="14"/>
      <c r="AE148" s="14"/>
      <c r="AF148" s="14"/>
      <c r="AG148" s="14">
        <f t="shared" si="168"/>
        <v>0</v>
      </c>
      <c r="AH148" s="14"/>
      <c r="AI148" s="14"/>
      <c r="AJ148" s="14"/>
      <c r="AK148" s="14"/>
      <c r="AL148" s="14">
        <f t="shared" si="169"/>
        <v>0</v>
      </c>
    </row>
    <row r="149" ht="12.75" customHeight="1">
      <c r="A149" s="12">
        <v>120.0</v>
      </c>
      <c r="B149" s="13" t="s">
        <v>191</v>
      </c>
      <c r="C149" s="14">
        <f t="shared" si="162"/>
        <v>0</v>
      </c>
      <c r="D149" s="14"/>
      <c r="E149" s="14"/>
      <c r="F149" s="14"/>
      <c r="G149" s="14"/>
      <c r="H149" s="14">
        <f t="shared" si="163"/>
        <v>0</v>
      </c>
      <c r="I149" s="14"/>
      <c r="J149" s="14"/>
      <c r="K149" s="14"/>
      <c r="L149" s="14"/>
      <c r="M149" s="14">
        <f t="shared" si="164"/>
        <v>0</v>
      </c>
      <c r="N149" s="14"/>
      <c r="O149" s="14"/>
      <c r="P149" s="14"/>
      <c r="Q149" s="14"/>
      <c r="R149" s="14">
        <f t="shared" si="165"/>
        <v>0</v>
      </c>
      <c r="S149" s="14"/>
      <c r="T149" s="14"/>
      <c r="U149" s="14"/>
      <c r="V149" s="14"/>
      <c r="W149" s="14">
        <f t="shared" si="166"/>
        <v>0</v>
      </c>
      <c r="X149" s="14"/>
      <c r="Y149" s="14"/>
      <c r="Z149" s="14"/>
      <c r="AA149" s="14"/>
      <c r="AB149" s="14">
        <f t="shared" si="167"/>
        <v>0</v>
      </c>
      <c r="AC149" s="14"/>
      <c r="AD149" s="14"/>
      <c r="AE149" s="14"/>
      <c r="AF149" s="14"/>
      <c r="AG149" s="14">
        <f t="shared" si="168"/>
        <v>0</v>
      </c>
      <c r="AH149" s="14"/>
      <c r="AI149" s="14"/>
      <c r="AJ149" s="14"/>
      <c r="AK149" s="14"/>
      <c r="AL149" s="14">
        <f t="shared" si="169"/>
        <v>0</v>
      </c>
    </row>
    <row r="150" ht="12.75" customHeight="1">
      <c r="A150" s="12" t="s">
        <v>192</v>
      </c>
      <c r="B150" s="13" t="s">
        <v>193</v>
      </c>
      <c r="C150" s="14">
        <f t="shared" ref="C150:AL150" si="170">SUM(C151:C153)</f>
        <v>0</v>
      </c>
      <c r="D150" s="14">
        <f t="shared" si="170"/>
        <v>0</v>
      </c>
      <c r="E150" s="14">
        <f t="shared" si="170"/>
        <v>0</v>
      </c>
      <c r="F150" s="14">
        <f t="shared" si="170"/>
        <v>0</v>
      </c>
      <c r="G150" s="14">
        <f t="shared" si="170"/>
        <v>0</v>
      </c>
      <c r="H150" s="14">
        <f t="shared" si="170"/>
        <v>0</v>
      </c>
      <c r="I150" s="14">
        <f t="shared" si="170"/>
        <v>0</v>
      </c>
      <c r="J150" s="14">
        <f t="shared" si="170"/>
        <v>0</v>
      </c>
      <c r="K150" s="14">
        <f t="shared" si="170"/>
        <v>0</v>
      </c>
      <c r="L150" s="14">
        <f t="shared" si="170"/>
        <v>0</v>
      </c>
      <c r="M150" s="14">
        <f t="shared" si="170"/>
        <v>0</v>
      </c>
      <c r="N150" s="14">
        <f t="shared" si="170"/>
        <v>0</v>
      </c>
      <c r="O150" s="14">
        <f t="shared" si="170"/>
        <v>0</v>
      </c>
      <c r="P150" s="14">
        <f t="shared" si="170"/>
        <v>0</v>
      </c>
      <c r="Q150" s="14">
        <f t="shared" si="170"/>
        <v>0</v>
      </c>
      <c r="R150" s="14">
        <f t="shared" si="170"/>
        <v>0</v>
      </c>
      <c r="S150" s="14">
        <f t="shared" si="170"/>
        <v>0</v>
      </c>
      <c r="T150" s="14">
        <f t="shared" si="170"/>
        <v>0</v>
      </c>
      <c r="U150" s="14">
        <f t="shared" si="170"/>
        <v>0</v>
      </c>
      <c r="V150" s="14">
        <f t="shared" si="170"/>
        <v>0</v>
      </c>
      <c r="W150" s="14">
        <f t="shared" si="170"/>
        <v>0</v>
      </c>
      <c r="X150" s="14">
        <f t="shared" si="170"/>
        <v>0</v>
      </c>
      <c r="Y150" s="14">
        <f t="shared" si="170"/>
        <v>0</v>
      </c>
      <c r="Z150" s="14">
        <f t="shared" si="170"/>
        <v>0</v>
      </c>
      <c r="AA150" s="14">
        <f t="shared" si="170"/>
        <v>0</v>
      </c>
      <c r="AB150" s="14">
        <f t="shared" si="170"/>
        <v>0</v>
      </c>
      <c r="AC150" s="14">
        <f t="shared" si="170"/>
        <v>0</v>
      </c>
      <c r="AD150" s="14">
        <f t="shared" si="170"/>
        <v>0</v>
      </c>
      <c r="AE150" s="14">
        <f t="shared" si="170"/>
        <v>0</v>
      </c>
      <c r="AF150" s="14">
        <f t="shared" si="170"/>
        <v>0</v>
      </c>
      <c r="AG150" s="14">
        <f t="shared" si="170"/>
        <v>0</v>
      </c>
      <c r="AH150" s="14">
        <f t="shared" si="170"/>
        <v>0</v>
      </c>
      <c r="AI150" s="14">
        <f t="shared" si="170"/>
        <v>0</v>
      </c>
      <c r="AJ150" s="14">
        <f t="shared" si="170"/>
        <v>0</v>
      </c>
      <c r="AK150" s="14">
        <f t="shared" si="170"/>
        <v>0</v>
      </c>
      <c r="AL150" s="14">
        <f t="shared" si="170"/>
        <v>0</v>
      </c>
    </row>
    <row r="151" ht="12.75" customHeight="1">
      <c r="A151" s="18">
        <v>121.0</v>
      </c>
      <c r="B151" s="16" t="s">
        <v>194</v>
      </c>
      <c r="C151" s="35">
        <f t="shared" ref="C151:C153" si="171">H151+M151+R151+W151+AB151+AG151+AL151</f>
        <v>0</v>
      </c>
      <c r="D151" s="17"/>
      <c r="E151" s="17"/>
      <c r="F151" s="17"/>
      <c r="G151" s="17"/>
      <c r="H151" s="36">
        <f t="shared" ref="H151:H153" si="172">SUM(D151:G151)</f>
        <v>0</v>
      </c>
      <c r="I151" s="17"/>
      <c r="J151" s="17"/>
      <c r="K151" s="17"/>
      <c r="L151" s="17"/>
      <c r="M151" s="36">
        <f t="shared" ref="M151:M153" si="173">SUM(I151:L151)</f>
        <v>0</v>
      </c>
      <c r="N151" s="17"/>
      <c r="O151" s="17"/>
      <c r="P151" s="17"/>
      <c r="Q151" s="17"/>
      <c r="R151" s="36">
        <f t="shared" ref="R151:R153" si="174">SUM(N151:Q151)</f>
        <v>0</v>
      </c>
      <c r="S151" s="17"/>
      <c r="T151" s="17"/>
      <c r="U151" s="17"/>
      <c r="V151" s="17"/>
      <c r="W151" s="36">
        <f t="shared" ref="W151:W153" si="175">SUM(S151:V151)</f>
        <v>0</v>
      </c>
      <c r="X151" s="17"/>
      <c r="Y151" s="17"/>
      <c r="Z151" s="17"/>
      <c r="AA151" s="17"/>
      <c r="AB151" s="36">
        <f t="shared" ref="AB151:AB153" si="176">SUM(X151:AA151)</f>
        <v>0</v>
      </c>
      <c r="AC151" s="17"/>
      <c r="AD151" s="17"/>
      <c r="AE151" s="17"/>
      <c r="AF151" s="17"/>
      <c r="AG151" s="36">
        <f t="shared" ref="AG151:AG153" si="177">SUM(AC151:AF151)</f>
        <v>0</v>
      </c>
      <c r="AH151" s="17"/>
      <c r="AI151" s="17"/>
      <c r="AJ151" s="17"/>
      <c r="AK151" s="17"/>
      <c r="AL151" s="36">
        <f t="shared" ref="AL151:AL153" si="178">SUM(AH151:AK151)</f>
        <v>0</v>
      </c>
    </row>
    <row r="152" ht="12.75" customHeight="1">
      <c r="A152" s="18">
        <v>122.0</v>
      </c>
      <c r="B152" s="16" t="s">
        <v>195</v>
      </c>
      <c r="C152" s="35">
        <f t="shared" si="171"/>
        <v>0</v>
      </c>
      <c r="D152" s="17"/>
      <c r="E152" s="17"/>
      <c r="F152" s="17"/>
      <c r="G152" s="17"/>
      <c r="H152" s="36">
        <f t="shared" si="172"/>
        <v>0</v>
      </c>
      <c r="I152" s="17"/>
      <c r="J152" s="17"/>
      <c r="K152" s="17"/>
      <c r="L152" s="17"/>
      <c r="M152" s="36">
        <f t="shared" si="173"/>
        <v>0</v>
      </c>
      <c r="N152" s="17"/>
      <c r="O152" s="17"/>
      <c r="P152" s="17"/>
      <c r="Q152" s="17"/>
      <c r="R152" s="36">
        <f t="shared" si="174"/>
        <v>0</v>
      </c>
      <c r="S152" s="17"/>
      <c r="T152" s="17"/>
      <c r="U152" s="17"/>
      <c r="V152" s="17"/>
      <c r="W152" s="36">
        <f t="shared" si="175"/>
        <v>0</v>
      </c>
      <c r="X152" s="17"/>
      <c r="Y152" s="17"/>
      <c r="Z152" s="17"/>
      <c r="AA152" s="17"/>
      <c r="AB152" s="36">
        <f t="shared" si="176"/>
        <v>0</v>
      </c>
      <c r="AC152" s="17"/>
      <c r="AD152" s="17"/>
      <c r="AE152" s="17"/>
      <c r="AF152" s="17"/>
      <c r="AG152" s="36">
        <f t="shared" si="177"/>
        <v>0</v>
      </c>
      <c r="AH152" s="17"/>
      <c r="AI152" s="17"/>
      <c r="AJ152" s="17"/>
      <c r="AK152" s="17"/>
      <c r="AL152" s="36">
        <f t="shared" si="178"/>
        <v>0</v>
      </c>
    </row>
    <row r="153" ht="12.75" customHeight="1">
      <c r="A153" s="18">
        <v>123.0</v>
      </c>
      <c r="B153" s="16" t="s">
        <v>196</v>
      </c>
      <c r="C153" s="35">
        <f t="shared" si="171"/>
        <v>0</v>
      </c>
      <c r="D153" s="17"/>
      <c r="E153" s="17"/>
      <c r="F153" s="17"/>
      <c r="G153" s="17"/>
      <c r="H153" s="36">
        <f t="shared" si="172"/>
        <v>0</v>
      </c>
      <c r="I153" s="17"/>
      <c r="J153" s="17"/>
      <c r="K153" s="17"/>
      <c r="L153" s="17"/>
      <c r="M153" s="36">
        <f t="shared" si="173"/>
        <v>0</v>
      </c>
      <c r="N153" s="17"/>
      <c r="O153" s="17"/>
      <c r="P153" s="17"/>
      <c r="Q153" s="17"/>
      <c r="R153" s="36">
        <f t="shared" si="174"/>
        <v>0</v>
      </c>
      <c r="S153" s="17"/>
      <c r="T153" s="17"/>
      <c r="U153" s="17"/>
      <c r="V153" s="17"/>
      <c r="W153" s="36">
        <f t="shared" si="175"/>
        <v>0</v>
      </c>
      <c r="X153" s="17"/>
      <c r="Y153" s="17"/>
      <c r="Z153" s="17"/>
      <c r="AA153" s="17"/>
      <c r="AB153" s="36">
        <f t="shared" si="176"/>
        <v>0</v>
      </c>
      <c r="AC153" s="17"/>
      <c r="AD153" s="17"/>
      <c r="AE153" s="17"/>
      <c r="AF153" s="17"/>
      <c r="AG153" s="36">
        <f t="shared" si="177"/>
        <v>0</v>
      </c>
      <c r="AH153" s="17"/>
      <c r="AI153" s="17"/>
      <c r="AJ153" s="17"/>
      <c r="AK153" s="17"/>
      <c r="AL153" s="36">
        <f t="shared" si="178"/>
        <v>0</v>
      </c>
    </row>
    <row r="154" ht="12.75" customHeight="1">
      <c r="A154" s="12" t="s">
        <v>197</v>
      </c>
      <c r="B154" s="13" t="s">
        <v>198</v>
      </c>
      <c r="C154" s="14">
        <f t="shared" ref="C154:AL154" si="179">SUM(C155:C157)</f>
        <v>0</v>
      </c>
      <c r="D154" s="14">
        <f t="shared" si="179"/>
        <v>0</v>
      </c>
      <c r="E154" s="14">
        <f t="shared" si="179"/>
        <v>0</v>
      </c>
      <c r="F154" s="14">
        <f t="shared" si="179"/>
        <v>0</v>
      </c>
      <c r="G154" s="14">
        <f t="shared" si="179"/>
        <v>0</v>
      </c>
      <c r="H154" s="14">
        <f t="shared" si="179"/>
        <v>0</v>
      </c>
      <c r="I154" s="14">
        <f t="shared" si="179"/>
        <v>0</v>
      </c>
      <c r="J154" s="14">
        <f t="shared" si="179"/>
        <v>0</v>
      </c>
      <c r="K154" s="14">
        <f t="shared" si="179"/>
        <v>0</v>
      </c>
      <c r="L154" s="14">
        <f t="shared" si="179"/>
        <v>0</v>
      </c>
      <c r="M154" s="14">
        <f t="shared" si="179"/>
        <v>0</v>
      </c>
      <c r="N154" s="14">
        <f t="shared" si="179"/>
        <v>0</v>
      </c>
      <c r="O154" s="14">
        <f t="shared" si="179"/>
        <v>0</v>
      </c>
      <c r="P154" s="14">
        <f t="shared" si="179"/>
        <v>0</v>
      </c>
      <c r="Q154" s="14">
        <f t="shared" si="179"/>
        <v>0</v>
      </c>
      <c r="R154" s="14">
        <f t="shared" si="179"/>
        <v>0</v>
      </c>
      <c r="S154" s="14">
        <f t="shared" si="179"/>
        <v>0</v>
      </c>
      <c r="T154" s="14">
        <f t="shared" si="179"/>
        <v>0</v>
      </c>
      <c r="U154" s="14">
        <f t="shared" si="179"/>
        <v>0</v>
      </c>
      <c r="V154" s="14">
        <f t="shared" si="179"/>
        <v>0</v>
      </c>
      <c r="W154" s="14">
        <f t="shared" si="179"/>
        <v>0</v>
      </c>
      <c r="X154" s="14">
        <f t="shared" si="179"/>
        <v>0</v>
      </c>
      <c r="Y154" s="14">
        <f t="shared" si="179"/>
        <v>0</v>
      </c>
      <c r="Z154" s="14">
        <f t="shared" si="179"/>
        <v>0</v>
      </c>
      <c r="AA154" s="14">
        <f t="shared" si="179"/>
        <v>0</v>
      </c>
      <c r="AB154" s="14">
        <f t="shared" si="179"/>
        <v>0</v>
      </c>
      <c r="AC154" s="14">
        <f t="shared" si="179"/>
        <v>0</v>
      </c>
      <c r="AD154" s="14">
        <f t="shared" si="179"/>
        <v>0</v>
      </c>
      <c r="AE154" s="14">
        <f t="shared" si="179"/>
        <v>0</v>
      </c>
      <c r="AF154" s="14">
        <f t="shared" si="179"/>
        <v>0</v>
      </c>
      <c r="AG154" s="14">
        <f t="shared" si="179"/>
        <v>0</v>
      </c>
      <c r="AH154" s="14">
        <f t="shared" si="179"/>
        <v>0</v>
      </c>
      <c r="AI154" s="14">
        <f t="shared" si="179"/>
        <v>0</v>
      </c>
      <c r="AJ154" s="14">
        <f t="shared" si="179"/>
        <v>0</v>
      </c>
      <c r="AK154" s="14">
        <f t="shared" si="179"/>
        <v>0</v>
      </c>
      <c r="AL154" s="14">
        <f t="shared" si="179"/>
        <v>0</v>
      </c>
    </row>
    <row r="155" ht="12.75" customHeight="1">
      <c r="A155" s="18">
        <v>124.0</v>
      </c>
      <c r="B155" s="16" t="s">
        <v>199</v>
      </c>
      <c r="C155" s="35">
        <f t="shared" ref="C155:C157" si="180">H155+M155+R155+W155+AB155+AG155+AL155</f>
        <v>0</v>
      </c>
      <c r="D155" s="17"/>
      <c r="E155" s="17"/>
      <c r="F155" s="17"/>
      <c r="G155" s="17"/>
      <c r="H155" s="36">
        <f t="shared" ref="H155:H157" si="181">SUM(D155:G155)</f>
        <v>0</v>
      </c>
      <c r="I155" s="17"/>
      <c r="J155" s="17"/>
      <c r="K155" s="17"/>
      <c r="L155" s="17"/>
      <c r="M155" s="36">
        <f t="shared" ref="M155:M157" si="182">SUM(I155:L155)</f>
        <v>0</v>
      </c>
      <c r="N155" s="17"/>
      <c r="O155" s="17"/>
      <c r="P155" s="17"/>
      <c r="Q155" s="17"/>
      <c r="R155" s="36">
        <f t="shared" ref="R155:R157" si="183">SUM(N155:Q155)</f>
        <v>0</v>
      </c>
      <c r="S155" s="17"/>
      <c r="T155" s="17"/>
      <c r="U155" s="17"/>
      <c r="V155" s="17"/>
      <c r="W155" s="36">
        <f t="shared" ref="W155:W157" si="184">SUM(S155:V155)</f>
        <v>0</v>
      </c>
      <c r="X155" s="17"/>
      <c r="Y155" s="17"/>
      <c r="Z155" s="17"/>
      <c r="AA155" s="17"/>
      <c r="AB155" s="36">
        <f t="shared" ref="AB155:AB157" si="185">SUM(X155:AA155)</f>
        <v>0</v>
      </c>
      <c r="AC155" s="17"/>
      <c r="AD155" s="17"/>
      <c r="AE155" s="17"/>
      <c r="AF155" s="17"/>
      <c r="AG155" s="36">
        <f t="shared" ref="AG155:AG157" si="186">SUM(AC155:AF155)</f>
        <v>0</v>
      </c>
      <c r="AH155" s="17"/>
      <c r="AI155" s="17"/>
      <c r="AJ155" s="17"/>
      <c r="AK155" s="17"/>
      <c r="AL155" s="36">
        <f t="shared" ref="AL155:AL157" si="187">SUM(AH155:AK155)</f>
        <v>0</v>
      </c>
    </row>
    <row r="156" ht="12.75" customHeight="1">
      <c r="A156" s="18">
        <v>125.0</v>
      </c>
      <c r="B156" s="16" t="s">
        <v>200</v>
      </c>
      <c r="C156" s="35">
        <f t="shared" si="180"/>
        <v>0</v>
      </c>
      <c r="D156" s="17"/>
      <c r="E156" s="17"/>
      <c r="F156" s="17"/>
      <c r="G156" s="17"/>
      <c r="H156" s="36">
        <f t="shared" si="181"/>
        <v>0</v>
      </c>
      <c r="I156" s="17"/>
      <c r="J156" s="17"/>
      <c r="K156" s="17"/>
      <c r="L156" s="17"/>
      <c r="M156" s="36">
        <f t="shared" si="182"/>
        <v>0</v>
      </c>
      <c r="N156" s="17"/>
      <c r="O156" s="17"/>
      <c r="P156" s="17"/>
      <c r="Q156" s="17"/>
      <c r="R156" s="36">
        <f t="shared" si="183"/>
        <v>0</v>
      </c>
      <c r="S156" s="17"/>
      <c r="T156" s="17"/>
      <c r="U156" s="17"/>
      <c r="V156" s="17"/>
      <c r="W156" s="36">
        <f t="shared" si="184"/>
        <v>0</v>
      </c>
      <c r="X156" s="17"/>
      <c r="Y156" s="17"/>
      <c r="Z156" s="17"/>
      <c r="AA156" s="17"/>
      <c r="AB156" s="36">
        <f t="shared" si="185"/>
        <v>0</v>
      </c>
      <c r="AC156" s="17"/>
      <c r="AD156" s="17"/>
      <c r="AE156" s="17"/>
      <c r="AF156" s="17"/>
      <c r="AG156" s="36">
        <f t="shared" si="186"/>
        <v>0</v>
      </c>
      <c r="AH156" s="17"/>
      <c r="AI156" s="17"/>
      <c r="AJ156" s="17"/>
      <c r="AK156" s="17"/>
      <c r="AL156" s="36">
        <f t="shared" si="187"/>
        <v>0</v>
      </c>
    </row>
    <row r="157" ht="12.75" customHeight="1">
      <c r="A157" s="18">
        <v>126.0</v>
      </c>
      <c r="B157" s="16" t="s">
        <v>201</v>
      </c>
      <c r="C157" s="35">
        <f t="shared" si="180"/>
        <v>0</v>
      </c>
      <c r="D157" s="17"/>
      <c r="E157" s="17"/>
      <c r="F157" s="17"/>
      <c r="G157" s="17"/>
      <c r="H157" s="36">
        <f t="shared" si="181"/>
        <v>0</v>
      </c>
      <c r="I157" s="17"/>
      <c r="J157" s="17"/>
      <c r="K157" s="17"/>
      <c r="L157" s="17"/>
      <c r="M157" s="36">
        <f t="shared" si="182"/>
        <v>0</v>
      </c>
      <c r="N157" s="17"/>
      <c r="O157" s="17"/>
      <c r="P157" s="17"/>
      <c r="Q157" s="17"/>
      <c r="R157" s="36">
        <f t="shared" si="183"/>
        <v>0</v>
      </c>
      <c r="S157" s="17"/>
      <c r="T157" s="17"/>
      <c r="U157" s="17"/>
      <c r="V157" s="17"/>
      <c r="W157" s="36">
        <f t="shared" si="184"/>
        <v>0</v>
      </c>
      <c r="X157" s="17"/>
      <c r="Y157" s="17"/>
      <c r="Z157" s="17"/>
      <c r="AA157" s="17"/>
      <c r="AB157" s="36">
        <f t="shared" si="185"/>
        <v>0</v>
      </c>
      <c r="AC157" s="17"/>
      <c r="AD157" s="17"/>
      <c r="AE157" s="17"/>
      <c r="AF157" s="17"/>
      <c r="AG157" s="36">
        <f t="shared" si="186"/>
        <v>0</v>
      </c>
      <c r="AH157" s="17"/>
      <c r="AI157" s="17"/>
      <c r="AJ157" s="17"/>
      <c r="AK157" s="17"/>
      <c r="AL157" s="36">
        <f t="shared" si="187"/>
        <v>0</v>
      </c>
    </row>
    <row r="158" ht="12.75" customHeight="1">
      <c r="A158" s="9" t="s">
        <v>202</v>
      </c>
      <c r="B158" s="10" t="s">
        <v>203</v>
      </c>
      <c r="C158" s="11">
        <f t="shared" ref="C158:AL158" si="188">C159+C163+C171+C174+C178+C184+C186+C188+C189</f>
        <v>81.695</v>
      </c>
      <c r="D158" s="11">
        <f t="shared" si="188"/>
        <v>8.04</v>
      </c>
      <c r="E158" s="11">
        <f t="shared" si="188"/>
        <v>11.65</v>
      </c>
      <c r="F158" s="11">
        <f t="shared" si="188"/>
        <v>9.31</v>
      </c>
      <c r="G158" s="11">
        <f t="shared" si="188"/>
        <v>9.12</v>
      </c>
      <c r="H158" s="11">
        <f t="shared" si="188"/>
        <v>81.68</v>
      </c>
      <c r="I158" s="11">
        <f t="shared" si="188"/>
        <v>0</v>
      </c>
      <c r="J158" s="11">
        <f t="shared" si="188"/>
        <v>0</v>
      </c>
      <c r="K158" s="11">
        <f t="shared" si="188"/>
        <v>0</v>
      </c>
      <c r="L158" s="11">
        <f t="shared" si="188"/>
        <v>0</v>
      </c>
      <c r="M158" s="11">
        <f t="shared" si="188"/>
        <v>0</v>
      </c>
      <c r="N158" s="11">
        <f t="shared" si="188"/>
        <v>0</v>
      </c>
      <c r="O158" s="11">
        <f t="shared" si="188"/>
        <v>0.015</v>
      </c>
      <c r="P158" s="11">
        <f t="shared" si="188"/>
        <v>0</v>
      </c>
      <c r="Q158" s="11">
        <f t="shared" si="188"/>
        <v>0</v>
      </c>
      <c r="R158" s="11">
        <f t="shared" si="188"/>
        <v>0.015</v>
      </c>
      <c r="S158" s="11">
        <f t="shared" si="188"/>
        <v>0</v>
      </c>
      <c r="T158" s="11">
        <f t="shared" si="188"/>
        <v>0</v>
      </c>
      <c r="U158" s="11">
        <f t="shared" si="188"/>
        <v>0</v>
      </c>
      <c r="V158" s="11">
        <f t="shared" si="188"/>
        <v>0</v>
      </c>
      <c r="W158" s="11">
        <f t="shared" si="188"/>
        <v>0</v>
      </c>
      <c r="X158" s="11">
        <f t="shared" si="188"/>
        <v>0</v>
      </c>
      <c r="Y158" s="11">
        <f t="shared" si="188"/>
        <v>0</v>
      </c>
      <c r="Z158" s="11">
        <f t="shared" si="188"/>
        <v>0</v>
      </c>
      <c r="AA158" s="11">
        <f t="shared" si="188"/>
        <v>0</v>
      </c>
      <c r="AB158" s="11">
        <f t="shared" si="188"/>
        <v>0</v>
      </c>
      <c r="AC158" s="11">
        <f t="shared" si="188"/>
        <v>0</v>
      </c>
      <c r="AD158" s="11">
        <f t="shared" si="188"/>
        <v>0</v>
      </c>
      <c r="AE158" s="11">
        <f t="shared" si="188"/>
        <v>0</v>
      </c>
      <c r="AF158" s="11">
        <f t="shared" si="188"/>
        <v>0</v>
      </c>
      <c r="AG158" s="11">
        <f t="shared" si="188"/>
        <v>0</v>
      </c>
      <c r="AH158" s="11">
        <f t="shared" si="188"/>
        <v>0</v>
      </c>
      <c r="AI158" s="11">
        <f t="shared" si="188"/>
        <v>0</v>
      </c>
      <c r="AJ158" s="11">
        <f t="shared" si="188"/>
        <v>0</v>
      </c>
      <c r="AK158" s="11">
        <f t="shared" si="188"/>
        <v>0</v>
      </c>
      <c r="AL158" s="11">
        <f t="shared" si="188"/>
        <v>0</v>
      </c>
    </row>
    <row r="159" ht="12.75" customHeight="1">
      <c r="A159" s="12" t="s">
        <v>204</v>
      </c>
      <c r="B159" s="13" t="s">
        <v>205</v>
      </c>
      <c r="C159" s="14">
        <f t="shared" ref="C159:AL159" si="189">SUM(C160:C162)</f>
        <v>4.29</v>
      </c>
      <c r="D159" s="14">
        <f t="shared" si="189"/>
        <v>0.96</v>
      </c>
      <c r="E159" s="14">
        <f t="shared" si="189"/>
        <v>1.06</v>
      </c>
      <c r="F159" s="14">
        <f t="shared" si="189"/>
        <v>1.22</v>
      </c>
      <c r="G159" s="14">
        <f t="shared" si="189"/>
        <v>1.05</v>
      </c>
      <c r="H159" s="14">
        <f t="shared" si="189"/>
        <v>4.29</v>
      </c>
      <c r="I159" s="14">
        <f t="shared" si="189"/>
        <v>0</v>
      </c>
      <c r="J159" s="14">
        <f t="shared" si="189"/>
        <v>0</v>
      </c>
      <c r="K159" s="14">
        <f t="shared" si="189"/>
        <v>0</v>
      </c>
      <c r="L159" s="14">
        <f t="shared" si="189"/>
        <v>0</v>
      </c>
      <c r="M159" s="14">
        <f t="shared" si="189"/>
        <v>0</v>
      </c>
      <c r="N159" s="14">
        <f t="shared" si="189"/>
        <v>0</v>
      </c>
      <c r="O159" s="14">
        <f t="shared" si="189"/>
        <v>0</v>
      </c>
      <c r="P159" s="14">
        <f t="shared" si="189"/>
        <v>0</v>
      </c>
      <c r="Q159" s="14">
        <f t="shared" si="189"/>
        <v>0</v>
      </c>
      <c r="R159" s="14">
        <f t="shared" si="189"/>
        <v>0</v>
      </c>
      <c r="S159" s="14">
        <f t="shared" si="189"/>
        <v>0</v>
      </c>
      <c r="T159" s="14">
        <f t="shared" si="189"/>
        <v>0</v>
      </c>
      <c r="U159" s="14">
        <f t="shared" si="189"/>
        <v>0</v>
      </c>
      <c r="V159" s="14">
        <f t="shared" si="189"/>
        <v>0</v>
      </c>
      <c r="W159" s="14">
        <f t="shared" si="189"/>
        <v>0</v>
      </c>
      <c r="X159" s="14">
        <f t="shared" si="189"/>
        <v>0</v>
      </c>
      <c r="Y159" s="14">
        <f t="shared" si="189"/>
        <v>0</v>
      </c>
      <c r="Z159" s="14">
        <f t="shared" si="189"/>
        <v>0</v>
      </c>
      <c r="AA159" s="14">
        <f t="shared" si="189"/>
        <v>0</v>
      </c>
      <c r="AB159" s="14">
        <f t="shared" si="189"/>
        <v>0</v>
      </c>
      <c r="AC159" s="14">
        <f t="shared" si="189"/>
        <v>0</v>
      </c>
      <c r="AD159" s="14">
        <f t="shared" si="189"/>
        <v>0</v>
      </c>
      <c r="AE159" s="14">
        <f t="shared" si="189"/>
        <v>0</v>
      </c>
      <c r="AF159" s="14">
        <f t="shared" si="189"/>
        <v>0</v>
      </c>
      <c r="AG159" s="14">
        <f t="shared" si="189"/>
        <v>0</v>
      </c>
      <c r="AH159" s="14">
        <f t="shared" si="189"/>
        <v>0</v>
      </c>
      <c r="AI159" s="14">
        <f t="shared" si="189"/>
        <v>0</v>
      </c>
      <c r="AJ159" s="14">
        <f t="shared" si="189"/>
        <v>0</v>
      </c>
      <c r="AK159" s="14">
        <f t="shared" si="189"/>
        <v>0</v>
      </c>
      <c r="AL159" s="14">
        <f t="shared" si="189"/>
        <v>0</v>
      </c>
    </row>
    <row r="160" ht="12.75" customHeight="1">
      <c r="A160" s="18">
        <v>127.0</v>
      </c>
      <c r="B160" s="16" t="s">
        <v>206</v>
      </c>
      <c r="C160" s="35">
        <f t="shared" ref="C160:C162" si="190">H160+M160+R160+W160+AB160+AG160+AL160</f>
        <v>3.39</v>
      </c>
      <c r="D160" s="29">
        <v>0.75</v>
      </c>
      <c r="E160" s="48">
        <v>0.83</v>
      </c>
      <c r="F160" s="48">
        <v>0.99</v>
      </c>
      <c r="G160" s="48">
        <v>0.82</v>
      </c>
      <c r="H160" s="36">
        <f t="shared" ref="H160:H162" si="191">SUM(D160:G160)</f>
        <v>3.39</v>
      </c>
      <c r="I160" s="17"/>
      <c r="J160" s="17"/>
      <c r="K160" s="17"/>
      <c r="L160" s="17"/>
      <c r="M160" s="36">
        <f t="shared" ref="M160:M162" si="192">SUM(I160:L160)</f>
        <v>0</v>
      </c>
      <c r="N160" s="17"/>
      <c r="O160" s="17"/>
      <c r="P160" s="17"/>
      <c r="Q160" s="17"/>
      <c r="R160" s="36">
        <f t="shared" ref="R160:R162" si="193">SUM(N160:Q160)</f>
        <v>0</v>
      </c>
      <c r="S160" s="17"/>
      <c r="T160" s="17"/>
      <c r="U160" s="17"/>
      <c r="V160" s="17"/>
      <c r="W160" s="36">
        <f t="shared" ref="W160:W162" si="194">SUM(S160:V160)</f>
        <v>0</v>
      </c>
      <c r="X160" s="17"/>
      <c r="Y160" s="17"/>
      <c r="Z160" s="17"/>
      <c r="AA160" s="17"/>
      <c r="AB160" s="36">
        <f t="shared" ref="AB160:AB162" si="195">SUM(X160:AA160)</f>
        <v>0</v>
      </c>
      <c r="AC160" s="17"/>
      <c r="AD160" s="17"/>
      <c r="AE160" s="17"/>
      <c r="AF160" s="17"/>
      <c r="AG160" s="36">
        <f t="shared" ref="AG160:AG162" si="196">SUM(AC160:AF160)</f>
        <v>0</v>
      </c>
      <c r="AH160" s="17"/>
      <c r="AI160" s="17"/>
      <c r="AJ160" s="17"/>
      <c r="AK160" s="17"/>
      <c r="AL160" s="36">
        <f t="shared" ref="AL160:AL162" si="197">SUM(AH160:AK160)</f>
        <v>0</v>
      </c>
    </row>
    <row r="161" ht="12.75" customHeight="1">
      <c r="A161" s="18">
        <v>128.0</v>
      </c>
      <c r="B161" s="16" t="s">
        <v>207</v>
      </c>
      <c r="C161" s="35">
        <f t="shared" si="190"/>
        <v>0.9</v>
      </c>
      <c r="D161" s="30">
        <v>0.21</v>
      </c>
      <c r="E161" s="49">
        <v>0.23</v>
      </c>
      <c r="F161" s="49">
        <v>0.23</v>
      </c>
      <c r="G161" s="49">
        <v>0.23</v>
      </c>
      <c r="H161" s="36">
        <f t="shared" si="191"/>
        <v>0.9</v>
      </c>
      <c r="I161" s="17"/>
      <c r="J161" s="17"/>
      <c r="K161" s="17"/>
      <c r="L161" s="17"/>
      <c r="M161" s="36">
        <f t="shared" si="192"/>
        <v>0</v>
      </c>
      <c r="N161" s="17"/>
      <c r="O161" s="17"/>
      <c r="P161" s="17"/>
      <c r="Q161" s="17"/>
      <c r="R161" s="36">
        <f t="shared" si="193"/>
        <v>0</v>
      </c>
      <c r="S161" s="17"/>
      <c r="T161" s="17"/>
      <c r="U161" s="17"/>
      <c r="V161" s="17"/>
      <c r="W161" s="36">
        <f t="shared" si="194"/>
        <v>0</v>
      </c>
      <c r="X161" s="17"/>
      <c r="Y161" s="17"/>
      <c r="Z161" s="17"/>
      <c r="AA161" s="17"/>
      <c r="AB161" s="36">
        <f t="shared" si="195"/>
        <v>0</v>
      </c>
      <c r="AC161" s="17"/>
      <c r="AD161" s="17"/>
      <c r="AE161" s="17"/>
      <c r="AF161" s="17"/>
      <c r="AG161" s="36">
        <f t="shared" si="196"/>
        <v>0</v>
      </c>
      <c r="AH161" s="17"/>
      <c r="AI161" s="17"/>
      <c r="AJ161" s="17"/>
      <c r="AK161" s="17"/>
      <c r="AL161" s="36">
        <f t="shared" si="197"/>
        <v>0</v>
      </c>
    </row>
    <row r="162" ht="12.75" customHeight="1">
      <c r="A162" s="18">
        <v>129.0</v>
      </c>
      <c r="B162" s="16" t="s">
        <v>208</v>
      </c>
      <c r="C162" s="35">
        <f t="shared" si="190"/>
        <v>0</v>
      </c>
      <c r="D162" s="17"/>
      <c r="E162" s="17"/>
      <c r="F162" s="17"/>
      <c r="G162" s="17"/>
      <c r="H162" s="36">
        <f t="shared" si="191"/>
        <v>0</v>
      </c>
      <c r="I162" s="17"/>
      <c r="J162" s="17"/>
      <c r="K162" s="17"/>
      <c r="L162" s="17"/>
      <c r="M162" s="36">
        <f t="shared" si="192"/>
        <v>0</v>
      </c>
      <c r="N162" s="17"/>
      <c r="O162" s="17"/>
      <c r="P162" s="17"/>
      <c r="Q162" s="17"/>
      <c r="R162" s="36">
        <f t="shared" si="193"/>
        <v>0</v>
      </c>
      <c r="S162" s="17"/>
      <c r="T162" s="17"/>
      <c r="U162" s="17"/>
      <c r="V162" s="17"/>
      <c r="W162" s="36">
        <f t="shared" si="194"/>
        <v>0</v>
      </c>
      <c r="X162" s="17"/>
      <c r="Y162" s="17"/>
      <c r="Z162" s="17"/>
      <c r="AA162" s="17"/>
      <c r="AB162" s="36">
        <f t="shared" si="195"/>
        <v>0</v>
      </c>
      <c r="AC162" s="17"/>
      <c r="AD162" s="17"/>
      <c r="AE162" s="17"/>
      <c r="AF162" s="17"/>
      <c r="AG162" s="36">
        <f t="shared" si="196"/>
        <v>0</v>
      </c>
      <c r="AH162" s="17"/>
      <c r="AI162" s="17"/>
      <c r="AJ162" s="17"/>
      <c r="AK162" s="17"/>
      <c r="AL162" s="36">
        <f t="shared" si="197"/>
        <v>0</v>
      </c>
    </row>
    <row r="163" ht="12.75" customHeight="1">
      <c r="A163" s="12" t="s">
        <v>209</v>
      </c>
      <c r="B163" s="13" t="s">
        <v>210</v>
      </c>
      <c r="C163" s="14">
        <f>SUM(C164:C170)</f>
        <v>46.7</v>
      </c>
      <c r="D163" s="14">
        <f t="shared" ref="D163:G163" si="198">SUM(D165:D170)</f>
        <v>0.56</v>
      </c>
      <c r="E163" s="14">
        <f t="shared" si="198"/>
        <v>1.46</v>
      </c>
      <c r="F163" s="14">
        <f t="shared" si="198"/>
        <v>0.56</v>
      </c>
      <c r="G163" s="14">
        <f t="shared" si="198"/>
        <v>0.56</v>
      </c>
      <c r="H163" s="14">
        <f t="shared" ref="H163:AL163" si="199">SUM(H164:H170)</f>
        <v>46.7</v>
      </c>
      <c r="I163" s="14">
        <f t="shared" si="199"/>
        <v>0</v>
      </c>
      <c r="J163" s="14">
        <f t="shared" si="199"/>
        <v>0</v>
      </c>
      <c r="K163" s="14">
        <f t="shared" si="199"/>
        <v>0</v>
      </c>
      <c r="L163" s="14">
        <f t="shared" si="199"/>
        <v>0</v>
      </c>
      <c r="M163" s="14">
        <f t="shared" si="199"/>
        <v>0</v>
      </c>
      <c r="N163" s="14">
        <f t="shared" si="199"/>
        <v>0</v>
      </c>
      <c r="O163" s="14">
        <f t="shared" si="199"/>
        <v>0</v>
      </c>
      <c r="P163" s="14">
        <f t="shared" si="199"/>
        <v>0</v>
      </c>
      <c r="Q163" s="14">
        <f t="shared" si="199"/>
        <v>0</v>
      </c>
      <c r="R163" s="14">
        <f t="shared" si="199"/>
        <v>0</v>
      </c>
      <c r="S163" s="14">
        <f t="shared" si="199"/>
        <v>0</v>
      </c>
      <c r="T163" s="14">
        <f t="shared" si="199"/>
        <v>0</v>
      </c>
      <c r="U163" s="14">
        <f t="shared" si="199"/>
        <v>0</v>
      </c>
      <c r="V163" s="14">
        <f t="shared" si="199"/>
        <v>0</v>
      </c>
      <c r="W163" s="14">
        <f t="shared" si="199"/>
        <v>0</v>
      </c>
      <c r="X163" s="14">
        <f t="shared" si="199"/>
        <v>0</v>
      </c>
      <c r="Y163" s="14">
        <f t="shared" si="199"/>
        <v>0</v>
      </c>
      <c r="Z163" s="14">
        <f t="shared" si="199"/>
        <v>0</v>
      </c>
      <c r="AA163" s="14">
        <f t="shared" si="199"/>
        <v>0</v>
      </c>
      <c r="AB163" s="14">
        <f t="shared" si="199"/>
        <v>0</v>
      </c>
      <c r="AC163" s="14">
        <f t="shared" si="199"/>
        <v>0</v>
      </c>
      <c r="AD163" s="14">
        <f t="shared" si="199"/>
        <v>0</v>
      </c>
      <c r="AE163" s="14">
        <f t="shared" si="199"/>
        <v>0</v>
      </c>
      <c r="AF163" s="14">
        <f t="shared" si="199"/>
        <v>0</v>
      </c>
      <c r="AG163" s="14">
        <f t="shared" si="199"/>
        <v>0</v>
      </c>
      <c r="AH163" s="14">
        <f t="shared" si="199"/>
        <v>0</v>
      </c>
      <c r="AI163" s="14">
        <f t="shared" si="199"/>
        <v>0</v>
      </c>
      <c r="AJ163" s="14">
        <f t="shared" si="199"/>
        <v>0</v>
      </c>
      <c r="AK163" s="14">
        <f t="shared" si="199"/>
        <v>0</v>
      </c>
      <c r="AL163" s="14">
        <f t="shared" si="199"/>
        <v>0</v>
      </c>
    </row>
    <row r="164" ht="12.75" customHeight="1">
      <c r="A164" s="18">
        <v>130.0</v>
      </c>
      <c r="B164" s="16" t="s">
        <v>211</v>
      </c>
      <c r="C164" s="35">
        <f t="shared" ref="C164:C170" si="200">H164+M164+R164+W164+AB164+AG164+AL164</f>
        <v>43.56</v>
      </c>
      <c r="H164" s="36">
        <f>SUM(D203:G203)</f>
        <v>43.56</v>
      </c>
      <c r="I164" s="17"/>
      <c r="J164" s="17"/>
      <c r="K164" s="17"/>
      <c r="L164" s="17"/>
      <c r="M164" s="36">
        <f t="shared" ref="M164:M170" si="201">SUM(I164:L164)</f>
        <v>0</v>
      </c>
      <c r="N164" s="17"/>
      <c r="O164" s="17"/>
      <c r="P164" s="17"/>
      <c r="Q164" s="17"/>
      <c r="R164" s="36">
        <f t="shared" ref="R164:R170" si="202">SUM(N164:Q164)</f>
        <v>0</v>
      </c>
      <c r="S164" s="17"/>
      <c r="T164" s="17"/>
      <c r="U164" s="17"/>
      <c r="V164" s="17"/>
      <c r="W164" s="36">
        <f t="shared" ref="W164:W170" si="203">SUM(S164:V164)</f>
        <v>0</v>
      </c>
      <c r="X164" s="17"/>
      <c r="Y164" s="17"/>
      <c r="Z164" s="17"/>
      <c r="AA164" s="17"/>
      <c r="AB164" s="36">
        <f t="shared" ref="AB164:AB170" si="204">SUM(X164:AA164)</f>
        <v>0</v>
      </c>
      <c r="AC164" s="17"/>
      <c r="AD164" s="17"/>
      <c r="AE164" s="17"/>
      <c r="AF164" s="17"/>
      <c r="AG164" s="36">
        <f t="shared" ref="AG164:AG170" si="205">SUM(AC164:AF164)</f>
        <v>0</v>
      </c>
      <c r="AH164" s="17"/>
      <c r="AI164" s="17"/>
      <c r="AJ164" s="17"/>
      <c r="AK164" s="17"/>
      <c r="AL164" s="36">
        <f t="shared" ref="AL164:AL170" si="206">SUM(AH164:AK164)</f>
        <v>0</v>
      </c>
    </row>
    <row r="165" ht="12.75" customHeight="1">
      <c r="A165" s="18">
        <v>131.0</v>
      </c>
      <c r="B165" s="16" t="s">
        <v>212</v>
      </c>
      <c r="C165" s="35">
        <f t="shared" si="200"/>
        <v>0.9</v>
      </c>
      <c r="D165" s="46"/>
      <c r="E165" s="49">
        <v>0.9</v>
      </c>
      <c r="F165" s="47"/>
      <c r="G165" s="47"/>
      <c r="H165" s="36">
        <f t="shared" ref="H165:H170" si="207">SUM(D165:G165)</f>
        <v>0.9</v>
      </c>
      <c r="I165" s="17"/>
      <c r="J165" s="17"/>
      <c r="K165" s="17"/>
      <c r="L165" s="17"/>
      <c r="M165" s="36">
        <f t="shared" si="201"/>
        <v>0</v>
      </c>
      <c r="N165" s="17"/>
      <c r="O165" s="17"/>
      <c r="P165" s="17"/>
      <c r="Q165" s="17"/>
      <c r="R165" s="36">
        <f t="shared" si="202"/>
        <v>0</v>
      </c>
      <c r="S165" s="17"/>
      <c r="T165" s="17"/>
      <c r="U165" s="17"/>
      <c r="V165" s="17"/>
      <c r="W165" s="36">
        <f t="shared" si="203"/>
        <v>0</v>
      </c>
      <c r="X165" s="17"/>
      <c r="Y165" s="17"/>
      <c r="Z165" s="17"/>
      <c r="AA165" s="17"/>
      <c r="AB165" s="36">
        <f t="shared" si="204"/>
        <v>0</v>
      </c>
      <c r="AC165" s="17"/>
      <c r="AD165" s="17"/>
      <c r="AE165" s="17"/>
      <c r="AF165" s="17"/>
      <c r="AG165" s="36">
        <f t="shared" si="205"/>
        <v>0</v>
      </c>
      <c r="AH165" s="17"/>
      <c r="AI165" s="17"/>
      <c r="AJ165" s="17"/>
      <c r="AK165" s="17"/>
      <c r="AL165" s="36">
        <f t="shared" si="206"/>
        <v>0</v>
      </c>
    </row>
    <row r="166" ht="12.75" customHeight="1">
      <c r="A166" s="18">
        <v>132.0</v>
      </c>
      <c r="B166" s="16" t="s">
        <v>213</v>
      </c>
      <c r="C166" s="35">
        <f t="shared" si="200"/>
        <v>0</v>
      </c>
      <c r="D166" s="46"/>
      <c r="E166" s="47"/>
      <c r="F166" s="47"/>
      <c r="G166" s="47"/>
      <c r="H166" s="36">
        <f t="shared" si="207"/>
        <v>0</v>
      </c>
      <c r="I166" s="17"/>
      <c r="J166" s="17"/>
      <c r="K166" s="17"/>
      <c r="L166" s="17"/>
      <c r="M166" s="36">
        <f t="shared" si="201"/>
        <v>0</v>
      </c>
      <c r="N166" s="17"/>
      <c r="O166" s="17"/>
      <c r="P166" s="17"/>
      <c r="Q166" s="17"/>
      <c r="R166" s="36">
        <f t="shared" si="202"/>
        <v>0</v>
      </c>
      <c r="S166" s="17"/>
      <c r="T166" s="17"/>
      <c r="U166" s="17"/>
      <c r="V166" s="17"/>
      <c r="W166" s="36">
        <f t="shared" si="203"/>
        <v>0</v>
      </c>
      <c r="X166" s="17"/>
      <c r="Y166" s="17"/>
      <c r="Z166" s="17"/>
      <c r="AA166" s="17"/>
      <c r="AB166" s="36">
        <f t="shared" si="204"/>
        <v>0</v>
      </c>
      <c r="AC166" s="17"/>
      <c r="AD166" s="17"/>
      <c r="AE166" s="17"/>
      <c r="AF166" s="17"/>
      <c r="AG166" s="36">
        <f t="shared" si="205"/>
        <v>0</v>
      </c>
      <c r="AH166" s="17"/>
      <c r="AI166" s="17"/>
      <c r="AJ166" s="17"/>
      <c r="AK166" s="17"/>
      <c r="AL166" s="36">
        <f t="shared" si="206"/>
        <v>0</v>
      </c>
    </row>
    <row r="167" ht="12.75" customHeight="1">
      <c r="A167" s="18">
        <v>133.0</v>
      </c>
      <c r="B167" s="16" t="s">
        <v>214</v>
      </c>
      <c r="C167" s="35">
        <f t="shared" si="200"/>
        <v>0</v>
      </c>
      <c r="D167" s="46"/>
      <c r="E167" s="47"/>
      <c r="F167" s="47"/>
      <c r="G167" s="47"/>
      <c r="H167" s="36">
        <f t="shared" si="207"/>
        <v>0</v>
      </c>
      <c r="I167" s="17"/>
      <c r="J167" s="17"/>
      <c r="K167" s="17"/>
      <c r="L167" s="17"/>
      <c r="M167" s="36">
        <f t="shared" si="201"/>
        <v>0</v>
      </c>
      <c r="N167" s="17"/>
      <c r="O167" s="17"/>
      <c r="P167" s="17"/>
      <c r="Q167" s="17"/>
      <c r="R167" s="36">
        <f t="shared" si="202"/>
        <v>0</v>
      </c>
      <c r="S167" s="17"/>
      <c r="T167" s="17"/>
      <c r="U167" s="17"/>
      <c r="V167" s="17"/>
      <c r="W167" s="36">
        <f t="shared" si="203"/>
        <v>0</v>
      </c>
      <c r="X167" s="17"/>
      <c r="Y167" s="17"/>
      <c r="Z167" s="17"/>
      <c r="AA167" s="17"/>
      <c r="AB167" s="36">
        <f t="shared" si="204"/>
        <v>0</v>
      </c>
      <c r="AC167" s="17"/>
      <c r="AD167" s="17"/>
      <c r="AE167" s="17"/>
      <c r="AF167" s="17"/>
      <c r="AG167" s="36">
        <f t="shared" si="205"/>
        <v>0</v>
      </c>
      <c r="AH167" s="17"/>
      <c r="AI167" s="17"/>
      <c r="AJ167" s="17"/>
      <c r="AK167" s="17"/>
      <c r="AL167" s="36">
        <f t="shared" si="206"/>
        <v>0</v>
      </c>
    </row>
    <row r="168" ht="12.75" customHeight="1">
      <c r="A168" s="18">
        <v>134.0</v>
      </c>
      <c r="B168" s="16" t="s">
        <v>215</v>
      </c>
      <c r="C168" s="35">
        <f t="shared" si="200"/>
        <v>2.24</v>
      </c>
      <c r="D168" s="30">
        <v>0.56</v>
      </c>
      <c r="E168" s="49">
        <v>0.56</v>
      </c>
      <c r="F168" s="49">
        <v>0.56</v>
      </c>
      <c r="G168" s="49">
        <v>0.56</v>
      </c>
      <c r="H168" s="36">
        <f t="shared" si="207"/>
        <v>2.24</v>
      </c>
      <c r="I168" s="17"/>
      <c r="J168" s="17"/>
      <c r="K168" s="17"/>
      <c r="L168" s="17"/>
      <c r="M168" s="36">
        <f t="shared" si="201"/>
        <v>0</v>
      </c>
      <c r="N168" s="17"/>
      <c r="O168" s="17"/>
      <c r="P168" s="17"/>
      <c r="Q168" s="17"/>
      <c r="R168" s="36">
        <f t="shared" si="202"/>
        <v>0</v>
      </c>
      <c r="S168" s="17"/>
      <c r="T168" s="17"/>
      <c r="U168" s="17"/>
      <c r="V168" s="17"/>
      <c r="W168" s="36">
        <f t="shared" si="203"/>
        <v>0</v>
      </c>
      <c r="X168" s="17"/>
      <c r="Y168" s="17"/>
      <c r="Z168" s="17"/>
      <c r="AA168" s="17"/>
      <c r="AB168" s="36">
        <f t="shared" si="204"/>
        <v>0</v>
      </c>
      <c r="AC168" s="17"/>
      <c r="AD168" s="17"/>
      <c r="AE168" s="17"/>
      <c r="AF168" s="17"/>
      <c r="AG168" s="36">
        <f t="shared" si="205"/>
        <v>0</v>
      </c>
      <c r="AH168" s="17"/>
      <c r="AI168" s="17"/>
      <c r="AJ168" s="17"/>
      <c r="AK168" s="17"/>
      <c r="AL168" s="36">
        <f t="shared" si="206"/>
        <v>0</v>
      </c>
    </row>
    <row r="169" ht="12.75" customHeight="1">
      <c r="A169" s="18">
        <v>135.0</v>
      </c>
      <c r="B169" s="16" t="s">
        <v>216</v>
      </c>
      <c r="C169" s="35">
        <f t="shared" si="200"/>
        <v>0</v>
      </c>
      <c r="D169" s="17"/>
      <c r="E169" s="17"/>
      <c r="F169" s="17"/>
      <c r="G169" s="17"/>
      <c r="H169" s="36">
        <f t="shared" si="207"/>
        <v>0</v>
      </c>
      <c r="I169" s="17"/>
      <c r="J169" s="17"/>
      <c r="K169" s="17"/>
      <c r="L169" s="17"/>
      <c r="M169" s="36">
        <f t="shared" si="201"/>
        <v>0</v>
      </c>
      <c r="N169" s="17"/>
      <c r="O169" s="17"/>
      <c r="P169" s="17"/>
      <c r="Q169" s="17"/>
      <c r="R169" s="36">
        <f t="shared" si="202"/>
        <v>0</v>
      </c>
      <c r="S169" s="17"/>
      <c r="T169" s="17"/>
      <c r="U169" s="17"/>
      <c r="V169" s="17"/>
      <c r="W169" s="36">
        <f t="shared" si="203"/>
        <v>0</v>
      </c>
      <c r="X169" s="17"/>
      <c r="Y169" s="17"/>
      <c r="Z169" s="17"/>
      <c r="AA169" s="17"/>
      <c r="AB169" s="36">
        <f t="shared" si="204"/>
        <v>0</v>
      </c>
      <c r="AC169" s="17"/>
      <c r="AD169" s="17"/>
      <c r="AE169" s="17"/>
      <c r="AF169" s="17"/>
      <c r="AG169" s="36">
        <f t="shared" si="205"/>
        <v>0</v>
      </c>
      <c r="AH169" s="17"/>
      <c r="AI169" s="17"/>
      <c r="AJ169" s="17"/>
      <c r="AK169" s="17"/>
      <c r="AL169" s="36">
        <f t="shared" si="206"/>
        <v>0</v>
      </c>
    </row>
    <row r="170" ht="12.75" customHeight="1">
      <c r="A170" s="18">
        <v>136.0</v>
      </c>
      <c r="B170" s="16" t="s">
        <v>217</v>
      </c>
      <c r="C170" s="35">
        <f t="shared" si="200"/>
        <v>0</v>
      </c>
      <c r="D170" s="17"/>
      <c r="E170" s="17"/>
      <c r="F170" s="17"/>
      <c r="G170" s="17"/>
      <c r="H170" s="36">
        <f t="shared" si="207"/>
        <v>0</v>
      </c>
      <c r="I170" s="17"/>
      <c r="J170" s="17"/>
      <c r="K170" s="17"/>
      <c r="L170" s="17"/>
      <c r="M170" s="36">
        <f t="shared" si="201"/>
        <v>0</v>
      </c>
      <c r="N170" s="17"/>
      <c r="O170" s="17"/>
      <c r="P170" s="17"/>
      <c r="Q170" s="17"/>
      <c r="R170" s="36">
        <f t="shared" si="202"/>
        <v>0</v>
      </c>
      <c r="S170" s="17"/>
      <c r="T170" s="17"/>
      <c r="U170" s="17"/>
      <c r="V170" s="17"/>
      <c r="W170" s="36">
        <f t="shared" si="203"/>
        <v>0</v>
      </c>
      <c r="X170" s="17"/>
      <c r="Y170" s="17"/>
      <c r="Z170" s="17"/>
      <c r="AA170" s="17"/>
      <c r="AB170" s="36">
        <f t="shared" si="204"/>
        <v>0</v>
      </c>
      <c r="AC170" s="17"/>
      <c r="AD170" s="17"/>
      <c r="AE170" s="17"/>
      <c r="AF170" s="17"/>
      <c r="AG170" s="36">
        <f t="shared" si="205"/>
        <v>0</v>
      </c>
      <c r="AH170" s="17"/>
      <c r="AI170" s="17"/>
      <c r="AJ170" s="17"/>
      <c r="AK170" s="17"/>
      <c r="AL170" s="36">
        <f t="shared" si="206"/>
        <v>0</v>
      </c>
    </row>
    <row r="171" ht="12.75" customHeight="1">
      <c r="A171" s="12" t="s">
        <v>218</v>
      </c>
      <c r="B171" s="13" t="s">
        <v>219</v>
      </c>
      <c r="C171" s="14">
        <f t="shared" ref="C171:AL171" si="208">SUM(C172:C173)</f>
        <v>10.79</v>
      </c>
      <c r="D171" s="14">
        <f t="shared" si="208"/>
        <v>2.7</v>
      </c>
      <c r="E171" s="14">
        <f t="shared" si="208"/>
        <v>2.7</v>
      </c>
      <c r="F171" s="14">
        <f t="shared" si="208"/>
        <v>2.7</v>
      </c>
      <c r="G171" s="14">
        <f t="shared" si="208"/>
        <v>2.69</v>
      </c>
      <c r="H171" s="14">
        <f t="shared" si="208"/>
        <v>10.79</v>
      </c>
      <c r="I171" s="14">
        <f t="shared" si="208"/>
        <v>0</v>
      </c>
      <c r="J171" s="14">
        <f t="shared" si="208"/>
        <v>0</v>
      </c>
      <c r="K171" s="14">
        <f t="shared" si="208"/>
        <v>0</v>
      </c>
      <c r="L171" s="14">
        <f t="shared" si="208"/>
        <v>0</v>
      </c>
      <c r="M171" s="14">
        <f t="shared" si="208"/>
        <v>0</v>
      </c>
      <c r="N171" s="14">
        <f t="shared" si="208"/>
        <v>0</v>
      </c>
      <c r="O171" s="14">
        <f t="shared" si="208"/>
        <v>0</v>
      </c>
      <c r="P171" s="14">
        <f t="shared" si="208"/>
        <v>0</v>
      </c>
      <c r="Q171" s="14">
        <f t="shared" si="208"/>
        <v>0</v>
      </c>
      <c r="R171" s="14">
        <f t="shared" si="208"/>
        <v>0</v>
      </c>
      <c r="S171" s="14">
        <f t="shared" si="208"/>
        <v>0</v>
      </c>
      <c r="T171" s="14">
        <f t="shared" si="208"/>
        <v>0</v>
      </c>
      <c r="U171" s="14">
        <f t="shared" si="208"/>
        <v>0</v>
      </c>
      <c r="V171" s="14">
        <f t="shared" si="208"/>
        <v>0</v>
      </c>
      <c r="W171" s="14">
        <f t="shared" si="208"/>
        <v>0</v>
      </c>
      <c r="X171" s="14">
        <f t="shared" si="208"/>
        <v>0</v>
      </c>
      <c r="Y171" s="14">
        <f t="shared" si="208"/>
        <v>0</v>
      </c>
      <c r="Z171" s="14">
        <f t="shared" si="208"/>
        <v>0</v>
      </c>
      <c r="AA171" s="14">
        <f t="shared" si="208"/>
        <v>0</v>
      </c>
      <c r="AB171" s="14">
        <f t="shared" si="208"/>
        <v>0</v>
      </c>
      <c r="AC171" s="14">
        <f t="shared" si="208"/>
        <v>0</v>
      </c>
      <c r="AD171" s="14">
        <f t="shared" si="208"/>
        <v>0</v>
      </c>
      <c r="AE171" s="14">
        <f t="shared" si="208"/>
        <v>0</v>
      </c>
      <c r="AF171" s="14">
        <f t="shared" si="208"/>
        <v>0</v>
      </c>
      <c r="AG171" s="14">
        <f t="shared" si="208"/>
        <v>0</v>
      </c>
      <c r="AH171" s="14">
        <f t="shared" si="208"/>
        <v>0</v>
      </c>
      <c r="AI171" s="14">
        <f t="shared" si="208"/>
        <v>0</v>
      </c>
      <c r="AJ171" s="14">
        <f t="shared" si="208"/>
        <v>0</v>
      </c>
      <c r="AK171" s="14">
        <f t="shared" si="208"/>
        <v>0</v>
      </c>
      <c r="AL171" s="14">
        <f t="shared" si="208"/>
        <v>0</v>
      </c>
    </row>
    <row r="172" ht="12.75" customHeight="1">
      <c r="A172" s="18">
        <v>137.0</v>
      </c>
      <c r="B172" s="16" t="s">
        <v>220</v>
      </c>
      <c r="C172" s="35">
        <f t="shared" ref="C172:C173" si="209">H172+M172+R172+W172+AB172+AG172+AL172</f>
        <v>10.79</v>
      </c>
      <c r="D172" s="29">
        <v>2.7</v>
      </c>
      <c r="E172" s="48">
        <v>2.7</v>
      </c>
      <c r="F172" s="48">
        <v>2.7</v>
      </c>
      <c r="G172" s="48">
        <v>2.69</v>
      </c>
      <c r="H172" s="36">
        <f t="shared" ref="H172:H173" si="210">SUM(D172:G172)</f>
        <v>10.79</v>
      </c>
      <c r="I172" s="17"/>
      <c r="J172" s="17"/>
      <c r="K172" s="17"/>
      <c r="L172" s="17"/>
      <c r="M172" s="36">
        <f t="shared" ref="M172:M173" si="211">SUM(I172:L172)</f>
        <v>0</v>
      </c>
      <c r="N172" s="17"/>
      <c r="O172" s="17"/>
      <c r="P172" s="17"/>
      <c r="Q172" s="17"/>
      <c r="R172" s="36">
        <f t="shared" ref="R172:R173" si="212">SUM(N172:Q172)</f>
        <v>0</v>
      </c>
      <c r="S172" s="17"/>
      <c r="T172" s="17"/>
      <c r="U172" s="17"/>
      <c r="V172" s="17"/>
      <c r="W172" s="36">
        <f t="shared" ref="W172:W173" si="213">SUM(S172:V172)</f>
        <v>0</v>
      </c>
      <c r="X172" s="17"/>
      <c r="Y172" s="17"/>
      <c r="Z172" s="17"/>
      <c r="AA172" s="17"/>
      <c r="AB172" s="36">
        <f t="shared" ref="AB172:AB173" si="214">SUM(X172:AA172)</f>
        <v>0</v>
      </c>
      <c r="AC172" s="17"/>
      <c r="AD172" s="17"/>
      <c r="AE172" s="17"/>
      <c r="AF172" s="17"/>
      <c r="AG172" s="36">
        <f t="shared" ref="AG172:AG173" si="215">SUM(AC172:AF172)</f>
        <v>0</v>
      </c>
      <c r="AH172" s="17"/>
      <c r="AI172" s="17"/>
      <c r="AJ172" s="17"/>
      <c r="AK172" s="17"/>
      <c r="AL172" s="36">
        <f t="shared" ref="AL172:AL173" si="216">SUM(AH172:AK172)</f>
        <v>0</v>
      </c>
    </row>
    <row r="173" ht="12.75" customHeight="1">
      <c r="A173" s="18">
        <v>138.0</v>
      </c>
      <c r="B173" s="16" t="s">
        <v>221</v>
      </c>
      <c r="C173" s="35">
        <f t="shared" si="209"/>
        <v>0</v>
      </c>
      <c r="D173" s="17"/>
      <c r="E173" s="17"/>
      <c r="F173" s="17"/>
      <c r="G173" s="17"/>
      <c r="H173" s="36">
        <f t="shared" si="210"/>
        <v>0</v>
      </c>
      <c r="I173" s="17"/>
      <c r="J173" s="17"/>
      <c r="K173" s="17"/>
      <c r="L173" s="17"/>
      <c r="M173" s="36">
        <f t="shared" si="211"/>
        <v>0</v>
      </c>
      <c r="N173" s="17"/>
      <c r="O173" s="17"/>
      <c r="P173" s="17"/>
      <c r="Q173" s="17"/>
      <c r="R173" s="36">
        <f t="shared" si="212"/>
        <v>0</v>
      </c>
      <c r="S173" s="17"/>
      <c r="T173" s="17"/>
      <c r="U173" s="17"/>
      <c r="V173" s="17"/>
      <c r="W173" s="36">
        <f t="shared" si="213"/>
        <v>0</v>
      </c>
      <c r="X173" s="17"/>
      <c r="Y173" s="17"/>
      <c r="Z173" s="17"/>
      <c r="AA173" s="17"/>
      <c r="AB173" s="36">
        <f t="shared" si="214"/>
        <v>0</v>
      </c>
      <c r="AC173" s="17"/>
      <c r="AD173" s="17"/>
      <c r="AE173" s="17"/>
      <c r="AF173" s="17"/>
      <c r="AG173" s="36">
        <f t="shared" si="215"/>
        <v>0</v>
      </c>
      <c r="AH173" s="17"/>
      <c r="AI173" s="17"/>
      <c r="AJ173" s="17"/>
      <c r="AK173" s="17"/>
      <c r="AL173" s="36">
        <f t="shared" si="216"/>
        <v>0</v>
      </c>
    </row>
    <row r="174" ht="12.75" customHeight="1">
      <c r="A174" s="12" t="s">
        <v>222</v>
      </c>
      <c r="B174" s="13" t="s">
        <v>223</v>
      </c>
      <c r="C174" s="14">
        <f t="shared" ref="C174:Y174" si="217">SUM(C175:C177)</f>
        <v>8.415</v>
      </c>
      <c r="D174" s="14">
        <f t="shared" si="217"/>
        <v>2.1</v>
      </c>
      <c r="E174" s="14">
        <f t="shared" si="217"/>
        <v>2.1</v>
      </c>
      <c r="F174" s="14">
        <f t="shared" si="217"/>
        <v>2.1</v>
      </c>
      <c r="G174" s="14">
        <f t="shared" si="217"/>
        <v>2.1</v>
      </c>
      <c r="H174" s="14">
        <f t="shared" si="217"/>
        <v>8.4</v>
      </c>
      <c r="I174" s="14">
        <f t="shared" si="217"/>
        <v>0</v>
      </c>
      <c r="J174" s="14">
        <f t="shared" si="217"/>
        <v>0</v>
      </c>
      <c r="K174" s="14">
        <f t="shared" si="217"/>
        <v>0</v>
      </c>
      <c r="L174" s="14">
        <f t="shared" si="217"/>
        <v>0</v>
      </c>
      <c r="M174" s="14">
        <f t="shared" si="217"/>
        <v>0</v>
      </c>
      <c r="N174" s="14">
        <f t="shared" si="217"/>
        <v>0</v>
      </c>
      <c r="O174" s="14">
        <f t="shared" si="217"/>
        <v>0.015</v>
      </c>
      <c r="P174" s="14">
        <f t="shared" si="217"/>
        <v>0</v>
      </c>
      <c r="Q174" s="14">
        <f t="shared" si="217"/>
        <v>0</v>
      </c>
      <c r="R174" s="14">
        <f t="shared" si="217"/>
        <v>0.015</v>
      </c>
      <c r="S174" s="14">
        <f t="shared" si="217"/>
        <v>0</v>
      </c>
      <c r="T174" s="14">
        <f t="shared" si="217"/>
        <v>0</v>
      </c>
      <c r="U174" s="14">
        <f t="shared" si="217"/>
        <v>0</v>
      </c>
      <c r="V174" s="14">
        <f t="shared" si="217"/>
        <v>0</v>
      </c>
      <c r="W174" s="14">
        <f t="shared" si="217"/>
        <v>0</v>
      </c>
      <c r="X174" s="14">
        <f t="shared" si="217"/>
        <v>0</v>
      </c>
      <c r="Y174" s="14">
        <f t="shared" si="217"/>
        <v>0</v>
      </c>
      <c r="Z174" s="14">
        <f>SUM(Z176:Z177)</f>
        <v>0</v>
      </c>
      <c r="AA174" s="14">
        <f t="shared" ref="AA174:AL174" si="218">SUM(AA175:AA177)</f>
        <v>0</v>
      </c>
      <c r="AB174" s="14">
        <f t="shared" si="218"/>
        <v>0</v>
      </c>
      <c r="AC174" s="14">
        <f t="shared" si="218"/>
        <v>0</v>
      </c>
      <c r="AD174" s="14">
        <f t="shared" si="218"/>
        <v>0</v>
      </c>
      <c r="AE174" s="14">
        <f t="shared" si="218"/>
        <v>0</v>
      </c>
      <c r="AF174" s="14">
        <f t="shared" si="218"/>
        <v>0</v>
      </c>
      <c r="AG174" s="14">
        <f t="shared" si="218"/>
        <v>0</v>
      </c>
      <c r="AH174" s="14">
        <f t="shared" si="218"/>
        <v>0</v>
      </c>
      <c r="AI174" s="14">
        <f t="shared" si="218"/>
        <v>0</v>
      </c>
      <c r="AJ174" s="14">
        <f t="shared" si="218"/>
        <v>0</v>
      </c>
      <c r="AK174" s="14">
        <f t="shared" si="218"/>
        <v>0</v>
      </c>
      <c r="AL174" s="14">
        <f t="shared" si="218"/>
        <v>0</v>
      </c>
    </row>
    <row r="175" ht="12.75" customHeight="1">
      <c r="A175" s="18">
        <v>139.0</v>
      </c>
      <c r="B175" s="16" t="s">
        <v>224</v>
      </c>
      <c r="C175" s="35">
        <f t="shared" ref="C175:C177" si="219">H175+M175+R175+W175+AB175+AG175+AL175</f>
        <v>8.4</v>
      </c>
      <c r="D175" s="19">
        <v>2.1</v>
      </c>
      <c r="E175" s="19">
        <v>2.1</v>
      </c>
      <c r="F175" s="19">
        <v>2.1</v>
      </c>
      <c r="G175" s="19">
        <v>2.1</v>
      </c>
      <c r="H175" s="36">
        <f t="shared" ref="H175:H177" si="220">SUM(D175:G175)</f>
        <v>8.4</v>
      </c>
      <c r="I175" s="19">
        <v>0.0</v>
      </c>
      <c r="J175" s="19">
        <v>0.0</v>
      </c>
      <c r="K175" s="19">
        <v>0.0</v>
      </c>
      <c r="L175" s="19">
        <v>0.0</v>
      </c>
      <c r="M175" s="36">
        <f t="shared" ref="M175:M177" si="221">SUM(I175:L175)</f>
        <v>0</v>
      </c>
      <c r="N175" s="19">
        <v>0.0</v>
      </c>
      <c r="O175" s="19">
        <v>0.0</v>
      </c>
      <c r="P175" s="19">
        <v>0.0</v>
      </c>
      <c r="Q175" s="19">
        <v>0.0</v>
      </c>
      <c r="R175" s="36">
        <f t="shared" ref="R175:R177" si="222">SUM(N175:Q175)</f>
        <v>0</v>
      </c>
      <c r="S175" s="19">
        <v>0.0</v>
      </c>
      <c r="T175" s="19">
        <v>0.0</v>
      </c>
      <c r="U175" s="19">
        <v>0.0</v>
      </c>
      <c r="V175" s="19">
        <v>0.0</v>
      </c>
      <c r="W175" s="36">
        <f t="shared" ref="W175:W177" si="223">SUM(S175:V175)</f>
        <v>0</v>
      </c>
      <c r="X175" s="19">
        <v>0.0</v>
      </c>
      <c r="Y175" s="19">
        <v>0.0</v>
      </c>
      <c r="Z175" s="19">
        <v>0.0</v>
      </c>
      <c r="AA175" s="19">
        <v>0.0</v>
      </c>
      <c r="AB175" s="36">
        <f t="shared" ref="AB175:AB177" si="224">SUM(X175:AA175)</f>
        <v>0</v>
      </c>
      <c r="AC175" s="19">
        <v>0.0</v>
      </c>
      <c r="AD175" s="19">
        <v>0.0</v>
      </c>
      <c r="AE175" s="19">
        <v>0.0</v>
      </c>
      <c r="AF175" s="19">
        <v>0.0</v>
      </c>
      <c r="AG175" s="36">
        <f t="shared" ref="AG175:AG177" si="225">SUM(AC175:AF175)</f>
        <v>0</v>
      </c>
      <c r="AH175" s="19">
        <v>0.0</v>
      </c>
      <c r="AI175" s="19">
        <v>0.0</v>
      </c>
      <c r="AJ175" s="19">
        <v>0.0</v>
      </c>
      <c r="AK175" s="19">
        <v>0.0</v>
      </c>
      <c r="AL175" s="36">
        <f t="shared" ref="AL175:AL177" si="226">SUM(AH175:AK175)</f>
        <v>0</v>
      </c>
    </row>
    <row r="176" ht="12.75" customHeight="1">
      <c r="A176" s="18">
        <v>140.0</v>
      </c>
      <c r="B176" s="16" t="s">
        <v>225</v>
      </c>
      <c r="C176" s="35">
        <f t="shared" si="219"/>
        <v>0.015</v>
      </c>
      <c r="D176" s="19">
        <v>0.0</v>
      </c>
      <c r="E176" s="19">
        <v>0.0</v>
      </c>
      <c r="F176" s="19">
        <v>0.0</v>
      </c>
      <c r="G176" s="19">
        <v>0.0</v>
      </c>
      <c r="H176" s="36">
        <f t="shared" si="220"/>
        <v>0</v>
      </c>
      <c r="I176" s="19">
        <v>0.0</v>
      </c>
      <c r="J176" s="19">
        <v>0.0</v>
      </c>
      <c r="K176" s="19">
        <v>0.0</v>
      </c>
      <c r="L176" s="19">
        <v>0.0</v>
      </c>
      <c r="M176" s="36">
        <f t="shared" si="221"/>
        <v>0</v>
      </c>
      <c r="N176" s="19">
        <v>0.0</v>
      </c>
      <c r="O176" s="19">
        <v>0.015</v>
      </c>
      <c r="P176" s="19">
        <v>0.0</v>
      </c>
      <c r="Q176" s="19">
        <v>0.0</v>
      </c>
      <c r="R176" s="36">
        <f t="shared" si="222"/>
        <v>0.015</v>
      </c>
      <c r="S176" s="19">
        <v>0.0</v>
      </c>
      <c r="T176" s="19">
        <v>0.0</v>
      </c>
      <c r="U176" s="19">
        <v>0.0</v>
      </c>
      <c r="V176" s="19">
        <v>0.0</v>
      </c>
      <c r="W176" s="36">
        <f t="shared" si="223"/>
        <v>0</v>
      </c>
      <c r="X176" s="19">
        <v>0.0</v>
      </c>
      <c r="Y176" s="19">
        <v>0.0</v>
      </c>
      <c r="Z176" s="19">
        <v>0.0</v>
      </c>
      <c r="AA176" s="19">
        <v>0.0</v>
      </c>
      <c r="AB176" s="36">
        <f t="shared" si="224"/>
        <v>0</v>
      </c>
      <c r="AC176" s="19">
        <v>0.0</v>
      </c>
      <c r="AD176" s="19">
        <v>0.0</v>
      </c>
      <c r="AE176" s="19">
        <v>0.0</v>
      </c>
      <c r="AF176" s="19">
        <v>0.0</v>
      </c>
      <c r="AG176" s="36">
        <f t="shared" si="225"/>
        <v>0</v>
      </c>
      <c r="AH176" s="19">
        <v>0.0</v>
      </c>
      <c r="AI176" s="19">
        <v>0.0</v>
      </c>
      <c r="AJ176" s="19">
        <v>0.0</v>
      </c>
      <c r="AK176" s="19">
        <v>0.0</v>
      </c>
      <c r="AL176" s="36">
        <f t="shared" si="226"/>
        <v>0</v>
      </c>
    </row>
    <row r="177" ht="12.75" customHeight="1">
      <c r="A177" s="18">
        <v>141.0</v>
      </c>
      <c r="B177" s="16" t="s">
        <v>226</v>
      </c>
      <c r="C177" s="35">
        <f t="shared" si="219"/>
        <v>0</v>
      </c>
      <c r="D177" s="19">
        <v>0.0</v>
      </c>
      <c r="E177" s="19">
        <v>0.0</v>
      </c>
      <c r="F177" s="19">
        <v>0.0</v>
      </c>
      <c r="G177" s="19">
        <v>0.0</v>
      </c>
      <c r="H177" s="36">
        <f t="shared" si="220"/>
        <v>0</v>
      </c>
      <c r="I177" s="19">
        <v>0.0</v>
      </c>
      <c r="J177" s="19">
        <v>0.0</v>
      </c>
      <c r="K177" s="19">
        <v>0.0</v>
      </c>
      <c r="L177" s="19">
        <v>0.0</v>
      </c>
      <c r="M177" s="36">
        <f t="shared" si="221"/>
        <v>0</v>
      </c>
      <c r="N177" s="19">
        <v>0.0</v>
      </c>
      <c r="O177" s="19">
        <v>0.0</v>
      </c>
      <c r="P177" s="19">
        <v>0.0</v>
      </c>
      <c r="Q177" s="19">
        <v>0.0</v>
      </c>
      <c r="R177" s="36">
        <f t="shared" si="222"/>
        <v>0</v>
      </c>
      <c r="S177" s="19">
        <v>0.0</v>
      </c>
      <c r="T177" s="19">
        <v>0.0</v>
      </c>
      <c r="U177" s="19">
        <v>0.0</v>
      </c>
      <c r="V177" s="19">
        <v>0.0</v>
      </c>
      <c r="W177" s="36">
        <f t="shared" si="223"/>
        <v>0</v>
      </c>
      <c r="X177" s="19">
        <v>0.0</v>
      </c>
      <c r="Y177" s="19">
        <v>0.0</v>
      </c>
      <c r="Z177" s="19">
        <v>0.0</v>
      </c>
      <c r="AA177" s="19">
        <v>0.0</v>
      </c>
      <c r="AB177" s="36">
        <f t="shared" si="224"/>
        <v>0</v>
      </c>
      <c r="AC177" s="19">
        <v>0.0</v>
      </c>
      <c r="AD177" s="19">
        <v>0.0</v>
      </c>
      <c r="AE177" s="19">
        <v>0.0</v>
      </c>
      <c r="AF177" s="19">
        <v>0.0</v>
      </c>
      <c r="AG177" s="36">
        <f t="shared" si="225"/>
        <v>0</v>
      </c>
      <c r="AH177" s="19">
        <v>0.0</v>
      </c>
      <c r="AI177" s="19">
        <v>0.0</v>
      </c>
      <c r="AJ177" s="19">
        <v>0.0</v>
      </c>
      <c r="AK177" s="19">
        <v>0.0</v>
      </c>
      <c r="AL177" s="36">
        <f t="shared" si="226"/>
        <v>0</v>
      </c>
    </row>
    <row r="178" ht="12.75" customHeight="1">
      <c r="A178" s="12" t="s">
        <v>227</v>
      </c>
      <c r="B178" s="13" t="s">
        <v>228</v>
      </c>
      <c r="C178" s="14">
        <f t="shared" ref="C178:AL178" si="227">SUM(C179:C183)</f>
        <v>6</v>
      </c>
      <c r="D178" s="14">
        <f t="shared" si="227"/>
        <v>1.5</v>
      </c>
      <c r="E178" s="14">
        <f t="shared" si="227"/>
        <v>1.5</v>
      </c>
      <c r="F178" s="14">
        <f t="shared" si="227"/>
        <v>1.5</v>
      </c>
      <c r="G178" s="14">
        <f t="shared" si="227"/>
        <v>1.5</v>
      </c>
      <c r="H178" s="14">
        <f t="shared" si="227"/>
        <v>6</v>
      </c>
      <c r="I178" s="14">
        <f t="shared" si="227"/>
        <v>0</v>
      </c>
      <c r="J178" s="14">
        <f t="shared" si="227"/>
        <v>0</v>
      </c>
      <c r="K178" s="14">
        <f t="shared" si="227"/>
        <v>0</v>
      </c>
      <c r="L178" s="14">
        <f t="shared" si="227"/>
        <v>0</v>
      </c>
      <c r="M178" s="14">
        <f t="shared" si="227"/>
        <v>0</v>
      </c>
      <c r="N178" s="14">
        <f t="shared" si="227"/>
        <v>0</v>
      </c>
      <c r="O178" s="14">
        <f t="shared" si="227"/>
        <v>0</v>
      </c>
      <c r="P178" s="14">
        <f t="shared" si="227"/>
        <v>0</v>
      </c>
      <c r="Q178" s="14">
        <f t="shared" si="227"/>
        <v>0</v>
      </c>
      <c r="R178" s="14">
        <f t="shared" si="227"/>
        <v>0</v>
      </c>
      <c r="S178" s="14">
        <f t="shared" si="227"/>
        <v>0</v>
      </c>
      <c r="T178" s="14">
        <f t="shared" si="227"/>
        <v>0</v>
      </c>
      <c r="U178" s="14">
        <f t="shared" si="227"/>
        <v>0</v>
      </c>
      <c r="V178" s="14">
        <f t="shared" si="227"/>
        <v>0</v>
      </c>
      <c r="W178" s="14">
        <f t="shared" si="227"/>
        <v>0</v>
      </c>
      <c r="X178" s="14">
        <f t="shared" si="227"/>
        <v>0</v>
      </c>
      <c r="Y178" s="14">
        <f t="shared" si="227"/>
        <v>0</v>
      </c>
      <c r="Z178" s="14">
        <f t="shared" si="227"/>
        <v>0</v>
      </c>
      <c r="AA178" s="14">
        <f t="shared" si="227"/>
        <v>0</v>
      </c>
      <c r="AB178" s="14">
        <f t="shared" si="227"/>
        <v>0</v>
      </c>
      <c r="AC178" s="14">
        <f t="shared" si="227"/>
        <v>0</v>
      </c>
      <c r="AD178" s="14">
        <f t="shared" si="227"/>
        <v>0</v>
      </c>
      <c r="AE178" s="14">
        <f t="shared" si="227"/>
        <v>0</v>
      </c>
      <c r="AF178" s="14">
        <f t="shared" si="227"/>
        <v>0</v>
      </c>
      <c r="AG178" s="14">
        <f t="shared" si="227"/>
        <v>0</v>
      </c>
      <c r="AH178" s="14">
        <f t="shared" si="227"/>
        <v>0</v>
      </c>
      <c r="AI178" s="14">
        <f t="shared" si="227"/>
        <v>0</v>
      </c>
      <c r="AJ178" s="14">
        <f t="shared" si="227"/>
        <v>0</v>
      </c>
      <c r="AK178" s="14">
        <f t="shared" si="227"/>
        <v>0</v>
      </c>
      <c r="AL178" s="14">
        <f t="shared" si="227"/>
        <v>0</v>
      </c>
    </row>
    <row r="179" ht="12.75" customHeight="1">
      <c r="A179" s="18">
        <v>142.1</v>
      </c>
      <c r="B179" s="16" t="s">
        <v>229</v>
      </c>
      <c r="C179" s="35">
        <f t="shared" ref="C179:C183" si="228">H179+M179+R179+W179+AB179+AG179+AL179</f>
        <v>0</v>
      </c>
      <c r="D179" s="17"/>
      <c r="E179" s="17"/>
      <c r="F179" s="17"/>
      <c r="G179" s="17"/>
      <c r="H179" s="36">
        <f t="shared" ref="H179:H183" si="229">SUM(D179:G179)</f>
        <v>0</v>
      </c>
      <c r="I179" s="17"/>
      <c r="J179" s="17"/>
      <c r="K179" s="17"/>
      <c r="L179" s="17"/>
      <c r="M179" s="36">
        <f t="shared" ref="M179:M183" si="230">SUM(I179:L179)</f>
        <v>0</v>
      </c>
      <c r="N179" s="17"/>
      <c r="O179" s="17"/>
      <c r="P179" s="17"/>
      <c r="Q179" s="17"/>
      <c r="R179" s="36">
        <f t="shared" ref="R179:R183" si="231">SUM(N179:Q179)</f>
        <v>0</v>
      </c>
      <c r="S179" s="17"/>
      <c r="T179" s="17"/>
      <c r="U179" s="17"/>
      <c r="V179" s="17"/>
      <c r="W179" s="36">
        <f t="shared" ref="W179:W183" si="232">SUM(S179:V179)</f>
        <v>0</v>
      </c>
      <c r="X179" s="17"/>
      <c r="Y179" s="17"/>
      <c r="Z179" s="17"/>
      <c r="AA179" s="17"/>
      <c r="AB179" s="36">
        <f t="shared" ref="AB179:AB183" si="233">SUM(X179:AA179)</f>
        <v>0</v>
      </c>
      <c r="AC179" s="17"/>
      <c r="AD179" s="17"/>
      <c r="AE179" s="17"/>
      <c r="AF179" s="17"/>
      <c r="AG179" s="36">
        <f t="shared" ref="AG179:AG183" si="234">SUM(AC179:AF179)</f>
        <v>0</v>
      </c>
      <c r="AH179" s="17"/>
      <c r="AI179" s="17"/>
      <c r="AJ179" s="17"/>
      <c r="AK179" s="17"/>
      <c r="AL179" s="36">
        <f t="shared" ref="AL179:AL183" si="235">SUM(AH179:AK179)</f>
        <v>0</v>
      </c>
    </row>
    <row r="180" ht="12.75" customHeight="1">
      <c r="A180" s="18">
        <v>142.2</v>
      </c>
      <c r="B180" s="16" t="s">
        <v>230</v>
      </c>
      <c r="C180" s="35">
        <f t="shared" si="228"/>
        <v>0</v>
      </c>
      <c r="D180" s="17"/>
      <c r="E180" s="17"/>
      <c r="F180" s="17"/>
      <c r="G180" s="17"/>
      <c r="H180" s="36">
        <f t="shared" si="229"/>
        <v>0</v>
      </c>
      <c r="I180" s="17"/>
      <c r="J180" s="17"/>
      <c r="K180" s="17"/>
      <c r="L180" s="17"/>
      <c r="M180" s="36">
        <f t="shared" si="230"/>
        <v>0</v>
      </c>
      <c r="N180" s="17"/>
      <c r="O180" s="17"/>
      <c r="P180" s="17"/>
      <c r="Q180" s="17"/>
      <c r="R180" s="36">
        <f t="shared" si="231"/>
        <v>0</v>
      </c>
      <c r="S180" s="17"/>
      <c r="T180" s="17"/>
      <c r="U180" s="17"/>
      <c r="V180" s="17"/>
      <c r="W180" s="36">
        <f t="shared" si="232"/>
        <v>0</v>
      </c>
      <c r="X180" s="17"/>
      <c r="Y180" s="17"/>
      <c r="Z180" s="17"/>
      <c r="AA180" s="17"/>
      <c r="AB180" s="36">
        <f t="shared" si="233"/>
        <v>0</v>
      </c>
      <c r="AC180" s="17"/>
      <c r="AD180" s="17"/>
      <c r="AE180" s="17"/>
      <c r="AF180" s="17"/>
      <c r="AG180" s="36">
        <f t="shared" si="234"/>
        <v>0</v>
      </c>
      <c r="AH180" s="17"/>
      <c r="AI180" s="17"/>
      <c r="AJ180" s="17"/>
      <c r="AK180" s="17"/>
      <c r="AL180" s="36">
        <f t="shared" si="235"/>
        <v>0</v>
      </c>
    </row>
    <row r="181" ht="12.75" customHeight="1">
      <c r="A181" s="18">
        <v>143.0</v>
      </c>
      <c r="B181" s="16" t="s">
        <v>231</v>
      </c>
      <c r="C181" s="35">
        <f t="shared" si="228"/>
        <v>0</v>
      </c>
      <c r="D181" s="17"/>
      <c r="E181" s="17"/>
      <c r="F181" s="17"/>
      <c r="G181" s="17"/>
      <c r="H181" s="36">
        <f t="shared" si="229"/>
        <v>0</v>
      </c>
      <c r="I181" s="17"/>
      <c r="J181" s="17"/>
      <c r="K181" s="17"/>
      <c r="L181" s="17"/>
      <c r="M181" s="36">
        <f t="shared" si="230"/>
        <v>0</v>
      </c>
      <c r="N181" s="17"/>
      <c r="O181" s="17"/>
      <c r="P181" s="17"/>
      <c r="Q181" s="17"/>
      <c r="R181" s="36">
        <f t="shared" si="231"/>
        <v>0</v>
      </c>
      <c r="S181" s="17"/>
      <c r="T181" s="17"/>
      <c r="U181" s="17"/>
      <c r="V181" s="17"/>
      <c r="W181" s="36">
        <f t="shared" si="232"/>
        <v>0</v>
      </c>
      <c r="X181" s="17"/>
      <c r="Y181" s="17"/>
      <c r="Z181" s="17"/>
      <c r="AA181" s="17"/>
      <c r="AB181" s="36">
        <f t="shared" si="233"/>
        <v>0</v>
      </c>
      <c r="AC181" s="17"/>
      <c r="AD181" s="17"/>
      <c r="AE181" s="17"/>
      <c r="AF181" s="17"/>
      <c r="AG181" s="36">
        <f t="shared" si="234"/>
        <v>0</v>
      </c>
      <c r="AH181" s="17"/>
      <c r="AI181" s="17"/>
      <c r="AJ181" s="17"/>
      <c r="AK181" s="17"/>
      <c r="AL181" s="36">
        <f t="shared" si="235"/>
        <v>0</v>
      </c>
    </row>
    <row r="182" ht="12.75" customHeight="1">
      <c r="A182" s="18">
        <v>144.0</v>
      </c>
      <c r="B182" s="16" t="s">
        <v>232</v>
      </c>
      <c r="C182" s="35">
        <f t="shared" si="228"/>
        <v>6</v>
      </c>
      <c r="D182" s="29">
        <v>1.5</v>
      </c>
      <c r="E182" s="48">
        <v>1.5</v>
      </c>
      <c r="F182" s="48">
        <v>1.5</v>
      </c>
      <c r="G182" s="48">
        <v>1.5</v>
      </c>
      <c r="H182" s="36">
        <f t="shared" si="229"/>
        <v>6</v>
      </c>
      <c r="I182" s="17"/>
      <c r="J182" s="17"/>
      <c r="K182" s="17"/>
      <c r="L182" s="17"/>
      <c r="M182" s="36">
        <f t="shared" si="230"/>
        <v>0</v>
      </c>
      <c r="N182" s="17"/>
      <c r="O182" s="17"/>
      <c r="P182" s="17"/>
      <c r="Q182" s="17"/>
      <c r="R182" s="36">
        <f t="shared" si="231"/>
        <v>0</v>
      </c>
      <c r="S182" s="17"/>
      <c r="T182" s="17"/>
      <c r="U182" s="17"/>
      <c r="V182" s="17"/>
      <c r="W182" s="36">
        <f t="shared" si="232"/>
        <v>0</v>
      </c>
      <c r="X182" s="17"/>
      <c r="Y182" s="17"/>
      <c r="Z182" s="17"/>
      <c r="AA182" s="17"/>
      <c r="AB182" s="36">
        <f t="shared" si="233"/>
        <v>0</v>
      </c>
      <c r="AC182" s="17"/>
      <c r="AD182" s="17"/>
      <c r="AE182" s="17"/>
      <c r="AF182" s="17"/>
      <c r="AG182" s="36">
        <f t="shared" si="234"/>
        <v>0</v>
      </c>
      <c r="AH182" s="17"/>
      <c r="AI182" s="17"/>
      <c r="AJ182" s="17"/>
      <c r="AK182" s="17"/>
      <c r="AL182" s="36">
        <f t="shared" si="235"/>
        <v>0</v>
      </c>
    </row>
    <row r="183" ht="12.75" customHeight="1">
      <c r="A183" s="18">
        <v>145.0</v>
      </c>
      <c r="B183" s="16" t="s">
        <v>233</v>
      </c>
      <c r="C183" s="35">
        <f t="shared" si="228"/>
        <v>0</v>
      </c>
      <c r="D183" s="17"/>
      <c r="E183" s="17"/>
      <c r="F183" s="17"/>
      <c r="G183" s="17"/>
      <c r="H183" s="36">
        <f t="shared" si="229"/>
        <v>0</v>
      </c>
      <c r="I183" s="17"/>
      <c r="J183" s="17"/>
      <c r="K183" s="17"/>
      <c r="L183" s="17"/>
      <c r="M183" s="36">
        <f t="shared" si="230"/>
        <v>0</v>
      </c>
      <c r="N183" s="17"/>
      <c r="O183" s="17"/>
      <c r="P183" s="17"/>
      <c r="Q183" s="17"/>
      <c r="R183" s="36">
        <f t="shared" si="231"/>
        <v>0</v>
      </c>
      <c r="S183" s="17"/>
      <c r="T183" s="17"/>
      <c r="U183" s="17"/>
      <c r="V183" s="17"/>
      <c r="W183" s="36">
        <f t="shared" si="232"/>
        <v>0</v>
      </c>
      <c r="X183" s="17"/>
      <c r="Y183" s="17"/>
      <c r="Z183" s="17"/>
      <c r="AA183" s="17"/>
      <c r="AB183" s="36">
        <f t="shared" si="233"/>
        <v>0</v>
      </c>
      <c r="AC183" s="17"/>
      <c r="AD183" s="17"/>
      <c r="AE183" s="17"/>
      <c r="AF183" s="17"/>
      <c r="AG183" s="36">
        <f t="shared" si="234"/>
        <v>0</v>
      </c>
      <c r="AH183" s="17"/>
      <c r="AI183" s="17"/>
      <c r="AJ183" s="17"/>
      <c r="AK183" s="17"/>
      <c r="AL183" s="36">
        <f t="shared" si="235"/>
        <v>0</v>
      </c>
    </row>
    <row r="184" ht="12.75" customHeight="1">
      <c r="A184" s="12" t="s">
        <v>234</v>
      </c>
      <c r="B184" s="13" t="s">
        <v>235</v>
      </c>
      <c r="C184" s="14">
        <f t="shared" ref="C184:AL184" si="236">C185</f>
        <v>1.6</v>
      </c>
      <c r="D184" s="14" t="str">
        <f t="shared" si="236"/>
        <v/>
      </c>
      <c r="E184" s="14">
        <f t="shared" si="236"/>
        <v>1.6</v>
      </c>
      <c r="F184" s="14" t="str">
        <f t="shared" si="236"/>
        <v/>
      </c>
      <c r="G184" s="14" t="str">
        <f t="shared" si="236"/>
        <v/>
      </c>
      <c r="H184" s="14">
        <f t="shared" si="236"/>
        <v>1.6</v>
      </c>
      <c r="I184" s="14" t="str">
        <f t="shared" si="236"/>
        <v/>
      </c>
      <c r="J184" s="14" t="str">
        <f t="shared" si="236"/>
        <v/>
      </c>
      <c r="K184" s="14" t="str">
        <f t="shared" si="236"/>
        <v/>
      </c>
      <c r="L184" s="14" t="str">
        <f t="shared" si="236"/>
        <v/>
      </c>
      <c r="M184" s="14">
        <f t="shared" si="236"/>
        <v>0</v>
      </c>
      <c r="N184" s="14" t="str">
        <f t="shared" si="236"/>
        <v/>
      </c>
      <c r="O184" s="14" t="str">
        <f t="shared" si="236"/>
        <v/>
      </c>
      <c r="P184" s="14" t="str">
        <f t="shared" si="236"/>
        <v/>
      </c>
      <c r="Q184" s="14" t="str">
        <f t="shared" si="236"/>
        <v/>
      </c>
      <c r="R184" s="14">
        <f t="shared" si="236"/>
        <v>0</v>
      </c>
      <c r="S184" s="14" t="str">
        <f t="shared" si="236"/>
        <v/>
      </c>
      <c r="T184" s="14" t="str">
        <f t="shared" si="236"/>
        <v/>
      </c>
      <c r="U184" s="14" t="str">
        <f t="shared" si="236"/>
        <v/>
      </c>
      <c r="V184" s="14" t="str">
        <f t="shared" si="236"/>
        <v/>
      </c>
      <c r="W184" s="14">
        <f t="shared" si="236"/>
        <v>0</v>
      </c>
      <c r="X184" s="14" t="str">
        <f t="shared" si="236"/>
        <v/>
      </c>
      <c r="Y184" s="14" t="str">
        <f t="shared" si="236"/>
        <v/>
      </c>
      <c r="Z184" s="14" t="str">
        <f t="shared" si="236"/>
        <v/>
      </c>
      <c r="AA184" s="14" t="str">
        <f t="shared" si="236"/>
        <v/>
      </c>
      <c r="AB184" s="14">
        <f t="shared" si="236"/>
        <v>0</v>
      </c>
      <c r="AC184" s="14" t="str">
        <f t="shared" si="236"/>
        <v/>
      </c>
      <c r="AD184" s="14" t="str">
        <f t="shared" si="236"/>
        <v/>
      </c>
      <c r="AE184" s="14" t="str">
        <f t="shared" si="236"/>
        <v/>
      </c>
      <c r="AF184" s="14" t="str">
        <f t="shared" si="236"/>
        <v/>
      </c>
      <c r="AG184" s="14">
        <f t="shared" si="236"/>
        <v>0</v>
      </c>
      <c r="AH184" s="14" t="str">
        <f t="shared" si="236"/>
        <v/>
      </c>
      <c r="AI184" s="14" t="str">
        <f t="shared" si="236"/>
        <v/>
      </c>
      <c r="AJ184" s="14" t="str">
        <f t="shared" si="236"/>
        <v/>
      </c>
      <c r="AK184" s="14" t="str">
        <f t="shared" si="236"/>
        <v/>
      </c>
      <c r="AL184" s="14">
        <f t="shared" si="236"/>
        <v>0</v>
      </c>
    </row>
    <row r="185" ht="12.75" customHeight="1">
      <c r="A185" s="18">
        <v>146.0</v>
      </c>
      <c r="B185" s="16" t="s">
        <v>236</v>
      </c>
      <c r="C185" s="35">
        <f>H185+M185+R185+W185+AB185+AG185+AL185</f>
        <v>1.6</v>
      </c>
      <c r="D185" s="17"/>
      <c r="E185" s="29">
        <v>1.6</v>
      </c>
      <c r="F185" s="17"/>
      <c r="G185" s="17"/>
      <c r="H185" s="36">
        <f>SUM(D185:G185)</f>
        <v>1.6</v>
      </c>
      <c r="I185" s="17"/>
      <c r="J185" s="17"/>
      <c r="K185" s="17"/>
      <c r="L185" s="17"/>
      <c r="M185" s="36">
        <f>SUM(I185:L185)</f>
        <v>0</v>
      </c>
      <c r="N185" s="17"/>
      <c r="O185" s="17"/>
      <c r="P185" s="17"/>
      <c r="Q185" s="17"/>
      <c r="R185" s="36">
        <f>SUM(N185:Q185)</f>
        <v>0</v>
      </c>
      <c r="S185" s="17"/>
      <c r="T185" s="17"/>
      <c r="U185" s="17"/>
      <c r="V185" s="17"/>
      <c r="W185" s="36">
        <f>SUM(S185:V185)</f>
        <v>0</v>
      </c>
      <c r="X185" s="17"/>
      <c r="Y185" s="17"/>
      <c r="Z185" s="17"/>
      <c r="AA185" s="17"/>
      <c r="AB185" s="36">
        <f>SUM(X185:AA185)</f>
        <v>0</v>
      </c>
      <c r="AC185" s="17"/>
      <c r="AD185" s="17"/>
      <c r="AE185" s="17"/>
      <c r="AF185" s="17"/>
      <c r="AG185" s="36">
        <f>SUM(AC185:AF185)</f>
        <v>0</v>
      </c>
      <c r="AH185" s="17"/>
      <c r="AI185" s="17"/>
      <c r="AJ185" s="17"/>
      <c r="AK185" s="17"/>
      <c r="AL185" s="36">
        <f>SUM(AH185:AK185)</f>
        <v>0</v>
      </c>
    </row>
    <row r="186" ht="12.75" customHeight="1">
      <c r="A186" s="12" t="s">
        <v>237</v>
      </c>
      <c r="B186" s="13" t="s">
        <v>238</v>
      </c>
      <c r="C186" s="14">
        <f t="shared" ref="C186:AL186" si="237">C187</f>
        <v>0</v>
      </c>
      <c r="D186" s="14" t="str">
        <f t="shared" si="237"/>
        <v/>
      </c>
      <c r="E186" s="14" t="str">
        <f t="shared" si="237"/>
        <v/>
      </c>
      <c r="F186" s="14" t="str">
        <f t="shared" si="237"/>
        <v/>
      </c>
      <c r="G186" s="14" t="str">
        <f t="shared" si="237"/>
        <v/>
      </c>
      <c r="H186" s="14">
        <f t="shared" si="237"/>
        <v>0</v>
      </c>
      <c r="I186" s="14" t="str">
        <f t="shared" si="237"/>
        <v/>
      </c>
      <c r="J186" s="14" t="str">
        <f t="shared" si="237"/>
        <v/>
      </c>
      <c r="K186" s="14" t="str">
        <f t="shared" si="237"/>
        <v/>
      </c>
      <c r="L186" s="14" t="str">
        <f t="shared" si="237"/>
        <v/>
      </c>
      <c r="M186" s="14">
        <f t="shared" si="237"/>
        <v>0</v>
      </c>
      <c r="N186" s="14" t="str">
        <f t="shared" si="237"/>
        <v/>
      </c>
      <c r="O186" s="14" t="str">
        <f t="shared" si="237"/>
        <v/>
      </c>
      <c r="P186" s="14" t="str">
        <f t="shared" si="237"/>
        <v/>
      </c>
      <c r="Q186" s="14" t="str">
        <f t="shared" si="237"/>
        <v/>
      </c>
      <c r="R186" s="14">
        <f t="shared" si="237"/>
        <v>0</v>
      </c>
      <c r="S186" s="14" t="str">
        <f t="shared" si="237"/>
        <v/>
      </c>
      <c r="T186" s="14" t="str">
        <f t="shared" si="237"/>
        <v/>
      </c>
      <c r="U186" s="14" t="str">
        <f t="shared" si="237"/>
        <v/>
      </c>
      <c r="V186" s="14" t="str">
        <f t="shared" si="237"/>
        <v/>
      </c>
      <c r="W186" s="14">
        <f t="shared" si="237"/>
        <v>0</v>
      </c>
      <c r="X186" s="14" t="str">
        <f t="shared" si="237"/>
        <v/>
      </c>
      <c r="Y186" s="14" t="str">
        <f t="shared" si="237"/>
        <v/>
      </c>
      <c r="Z186" s="14" t="str">
        <f t="shared" si="237"/>
        <v/>
      </c>
      <c r="AA186" s="14" t="str">
        <f t="shared" si="237"/>
        <v/>
      </c>
      <c r="AB186" s="14">
        <f t="shared" si="237"/>
        <v>0</v>
      </c>
      <c r="AC186" s="14" t="str">
        <f t="shared" si="237"/>
        <v/>
      </c>
      <c r="AD186" s="14" t="str">
        <f t="shared" si="237"/>
        <v/>
      </c>
      <c r="AE186" s="14" t="str">
        <f t="shared" si="237"/>
        <v/>
      </c>
      <c r="AF186" s="14" t="str">
        <f t="shared" si="237"/>
        <v/>
      </c>
      <c r="AG186" s="14">
        <f t="shared" si="237"/>
        <v>0</v>
      </c>
      <c r="AH186" s="14" t="str">
        <f t="shared" si="237"/>
        <v/>
      </c>
      <c r="AI186" s="14" t="str">
        <f t="shared" si="237"/>
        <v/>
      </c>
      <c r="AJ186" s="14" t="str">
        <f t="shared" si="237"/>
        <v/>
      </c>
      <c r="AK186" s="14" t="str">
        <f t="shared" si="237"/>
        <v/>
      </c>
      <c r="AL186" s="14">
        <f t="shared" si="237"/>
        <v>0</v>
      </c>
    </row>
    <row r="187" ht="12.75" customHeight="1">
      <c r="A187" s="15">
        <v>147.0</v>
      </c>
      <c r="B187" s="16" t="s">
        <v>132</v>
      </c>
      <c r="C187" s="35">
        <f t="shared" ref="C187:C189" si="238">H187+M187+R187+W187+AB187+AG187+AL187</f>
        <v>0</v>
      </c>
      <c r="D187" s="17"/>
      <c r="E187" s="17"/>
      <c r="F187" s="17"/>
      <c r="G187" s="17"/>
      <c r="H187" s="36">
        <f t="shared" ref="H187:H189" si="239">SUM(D187:G187)</f>
        <v>0</v>
      </c>
      <c r="I187" s="17"/>
      <c r="J187" s="17"/>
      <c r="K187" s="17"/>
      <c r="L187" s="17"/>
      <c r="M187" s="36">
        <f t="shared" ref="M187:M189" si="240">SUM(I187:L187)</f>
        <v>0</v>
      </c>
      <c r="N187" s="17"/>
      <c r="O187" s="17"/>
      <c r="P187" s="17"/>
      <c r="Q187" s="17"/>
      <c r="R187" s="36">
        <f t="shared" ref="R187:R189" si="241">SUM(N187:Q187)</f>
        <v>0</v>
      </c>
      <c r="S187" s="17"/>
      <c r="T187" s="17"/>
      <c r="U187" s="17"/>
      <c r="V187" s="17"/>
      <c r="W187" s="36">
        <f t="shared" ref="W187:W189" si="242">SUM(S187:V187)</f>
        <v>0</v>
      </c>
      <c r="X187" s="17"/>
      <c r="Y187" s="17"/>
      <c r="Z187" s="17"/>
      <c r="AA187" s="17"/>
      <c r="AB187" s="36">
        <f t="shared" ref="AB187:AB189" si="243">SUM(X187:AA187)</f>
        <v>0</v>
      </c>
      <c r="AC187" s="17"/>
      <c r="AD187" s="17"/>
      <c r="AE187" s="17"/>
      <c r="AF187" s="17"/>
      <c r="AG187" s="36">
        <f t="shared" ref="AG187:AG189" si="244">SUM(AC187:AF187)</f>
        <v>0</v>
      </c>
      <c r="AH187" s="17"/>
      <c r="AI187" s="17"/>
      <c r="AJ187" s="17"/>
      <c r="AK187" s="17"/>
      <c r="AL187" s="36">
        <f t="shared" ref="AL187:AL189" si="245">SUM(AH187:AK187)</f>
        <v>0</v>
      </c>
    </row>
    <row r="188" ht="12.75" customHeight="1">
      <c r="A188" s="12">
        <v>148.0</v>
      </c>
      <c r="B188" s="13" t="s">
        <v>239</v>
      </c>
      <c r="C188" s="14">
        <f t="shared" si="238"/>
        <v>0</v>
      </c>
      <c r="D188" s="14"/>
      <c r="E188" s="14"/>
      <c r="F188" s="14"/>
      <c r="G188" s="14"/>
      <c r="H188" s="14">
        <f t="shared" si="239"/>
        <v>0</v>
      </c>
      <c r="I188" s="14"/>
      <c r="J188" s="14"/>
      <c r="K188" s="14"/>
      <c r="L188" s="14"/>
      <c r="M188" s="14">
        <f t="shared" si="240"/>
        <v>0</v>
      </c>
      <c r="N188" s="14"/>
      <c r="O188" s="14"/>
      <c r="P188" s="14"/>
      <c r="Q188" s="14"/>
      <c r="R188" s="14">
        <f t="shared" si="241"/>
        <v>0</v>
      </c>
      <c r="S188" s="14"/>
      <c r="T188" s="14"/>
      <c r="U188" s="14"/>
      <c r="V188" s="14"/>
      <c r="W188" s="14">
        <f t="shared" si="242"/>
        <v>0</v>
      </c>
      <c r="X188" s="14"/>
      <c r="Y188" s="14"/>
      <c r="Z188" s="14"/>
      <c r="AA188" s="14"/>
      <c r="AB188" s="14">
        <f t="shared" si="243"/>
        <v>0</v>
      </c>
      <c r="AC188" s="14"/>
      <c r="AD188" s="14"/>
      <c r="AE188" s="14"/>
      <c r="AF188" s="14"/>
      <c r="AG188" s="14">
        <f t="shared" si="244"/>
        <v>0</v>
      </c>
      <c r="AH188" s="14"/>
      <c r="AI188" s="14"/>
      <c r="AJ188" s="14"/>
      <c r="AK188" s="14"/>
      <c r="AL188" s="14">
        <f t="shared" si="245"/>
        <v>0</v>
      </c>
    </row>
    <row r="189" ht="12.75" customHeight="1">
      <c r="A189" s="12">
        <v>149.0</v>
      </c>
      <c r="B189" s="13" t="s">
        <v>240</v>
      </c>
      <c r="C189" s="14">
        <f t="shared" si="238"/>
        <v>3.9</v>
      </c>
      <c r="D189" s="50">
        <v>0.22</v>
      </c>
      <c r="E189" s="51">
        <v>1.23</v>
      </c>
      <c r="F189" s="51">
        <v>1.23</v>
      </c>
      <c r="G189" s="51">
        <v>1.22</v>
      </c>
      <c r="H189" s="14">
        <f t="shared" si="239"/>
        <v>3.9</v>
      </c>
      <c r="I189" s="14"/>
      <c r="J189" s="14"/>
      <c r="K189" s="14"/>
      <c r="L189" s="14"/>
      <c r="M189" s="14">
        <f t="shared" si="240"/>
        <v>0</v>
      </c>
      <c r="N189" s="14"/>
      <c r="O189" s="14"/>
      <c r="P189" s="14"/>
      <c r="Q189" s="14"/>
      <c r="R189" s="14">
        <f t="shared" si="241"/>
        <v>0</v>
      </c>
      <c r="S189" s="14"/>
      <c r="T189" s="14"/>
      <c r="U189" s="14"/>
      <c r="V189" s="14"/>
      <c r="W189" s="14">
        <f t="shared" si="242"/>
        <v>0</v>
      </c>
      <c r="X189" s="14"/>
      <c r="Y189" s="14"/>
      <c r="Z189" s="14"/>
      <c r="AA189" s="14"/>
      <c r="AB189" s="14">
        <f t="shared" si="243"/>
        <v>0</v>
      </c>
      <c r="AC189" s="14"/>
      <c r="AD189" s="14"/>
      <c r="AE189" s="14"/>
      <c r="AF189" s="14"/>
      <c r="AG189" s="14">
        <f t="shared" si="244"/>
        <v>0</v>
      </c>
      <c r="AH189" s="14"/>
      <c r="AI189" s="14"/>
      <c r="AJ189" s="14"/>
      <c r="AK189" s="14"/>
      <c r="AL189" s="14">
        <f t="shared" si="245"/>
        <v>0</v>
      </c>
    </row>
    <row r="190" ht="12.75" customHeight="1">
      <c r="A190" s="9" t="s">
        <v>241</v>
      </c>
      <c r="B190" s="10" t="s">
        <v>242</v>
      </c>
      <c r="C190" s="11" t="str">
        <f t="shared" ref="C190:AL190" si="246">C191+C196+C202+C208+C216+C221+C225+C232+C234+C242+C245+C249+C253+C254</f>
        <v>#REF!</v>
      </c>
      <c r="D190" s="11">
        <f t="shared" si="246"/>
        <v>15.85</v>
      </c>
      <c r="E190" s="11">
        <f t="shared" si="246"/>
        <v>14.85</v>
      </c>
      <c r="F190" s="11">
        <f t="shared" si="246"/>
        <v>14.85</v>
      </c>
      <c r="G190" s="11">
        <f t="shared" si="246"/>
        <v>13.66</v>
      </c>
      <c r="H190" s="11" t="str">
        <f t="shared" si="246"/>
        <v>#REF!</v>
      </c>
      <c r="I190" s="11">
        <f t="shared" si="246"/>
        <v>0.09</v>
      </c>
      <c r="J190" s="11">
        <f t="shared" si="246"/>
        <v>0.15</v>
      </c>
      <c r="K190" s="11">
        <f t="shared" si="246"/>
        <v>0.24</v>
      </c>
      <c r="L190" s="11">
        <f t="shared" si="246"/>
        <v>0.09</v>
      </c>
      <c r="M190" s="11">
        <f t="shared" si="246"/>
        <v>0.57</v>
      </c>
      <c r="N190" s="11">
        <f t="shared" si="246"/>
        <v>0.09</v>
      </c>
      <c r="O190" s="11">
        <f t="shared" si="246"/>
        <v>0.136</v>
      </c>
      <c r="P190" s="11">
        <f t="shared" si="246"/>
        <v>0.24</v>
      </c>
      <c r="Q190" s="11">
        <f t="shared" si="246"/>
        <v>0.09</v>
      </c>
      <c r="R190" s="11">
        <f t="shared" si="246"/>
        <v>0.556</v>
      </c>
      <c r="S190" s="11">
        <f t="shared" si="246"/>
        <v>0.09</v>
      </c>
      <c r="T190" s="11">
        <f t="shared" si="246"/>
        <v>0.189</v>
      </c>
      <c r="U190" s="11">
        <f t="shared" si="246"/>
        <v>0.24</v>
      </c>
      <c r="V190" s="11">
        <f t="shared" si="246"/>
        <v>0.09</v>
      </c>
      <c r="W190" s="11">
        <f t="shared" si="246"/>
        <v>0.609</v>
      </c>
      <c r="X190" s="11">
        <f t="shared" si="246"/>
        <v>0.09</v>
      </c>
      <c r="Y190" s="11">
        <f t="shared" si="246"/>
        <v>0.11</v>
      </c>
      <c r="Z190" s="11">
        <f t="shared" si="246"/>
        <v>0.24</v>
      </c>
      <c r="AA190" s="11">
        <f t="shared" si="246"/>
        <v>0.09</v>
      </c>
      <c r="AB190" s="11">
        <f t="shared" si="246"/>
        <v>0.53</v>
      </c>
      <c r="AC190" s="11">
        <f t="shared" si="246"/>
        <v>0.09</v>
      </c>
      <c r="AD190" s="11">
        <f t="shared" si="246"/>
        <v>0.13</v>
      </c>
      <c r="AE190" s="11">
        <f t="shared" si="246"/>
        <v>0.24</v>
      </c>
      <c r="AF190" s="11">
        <f t="shared" si="246"/>
        <v>0.09</v>
      </c>
      <c r="AG190" s="11">
        <f t="shared" si="246"/>
        <v>0.55</v>
      </c>
      <c r="AH190" s="11">
        <f t="shared" si="246"/>
        <v>0.09</v>
      </c>
      <c r="AI190" s="11">
        <f t="shared" si="246"/>
        <v>0.116</v>
      </c>
      <c r="AJ190" s="11">
        <f t="shared" si="246"/>
        <v>0.24</v>
      </c>
      <c r="AK190" s="11">
        <f t="shared" si="246"/>
        <v>0.09</v>
      </c>
      <c r="AL190" s="11">
        <f t="shared" si="246"/>
        <v>0.536</v>
      </c>
    </row>
    <row r="191" ht="12.75" customHeight="1">
      <c r="A191" s="12" t="s">
        <v>243</v>
      </c>
      <c r="B191" s="13" t="s">
        <v>205</v>
      </c>
      <c r="C191" s="14">
        <f t="shared" ref="C191:AL191" si="247">SUM(C192:C195)</f>
        <v>0</v>
      </c>
      <c r="D191" s="14">
        <f t="shared" si="247"/>
        <v>0</v>
      </c>
      <c r="E191" s="14">
        <f t="shared" si="247"/>
        <v>0</v>
      </c>
      <c r="F191" s="14">
        <f t="shared" si="247"/>
        <v>0</v>
      </c>
      <c r="G191" s="14">
        <f t="shared" si="247"/>
        <v>0</v>
      </c>
      <c r="H191" s="14">
        <f t="shared" si="247"/>
        <v>0</v>
      </c>
      <c r="I191" s="14">
        <f t="shared" si="247"/>
        <v>0</v>
      </c>
      <c r="J191" s="14">
        <f t="shared" si="247"/>
        <v>0</v>
      </c>
      <c r="K191" s="14">
        <f t="shared" si="247"/>
        <v>0</v>
      </c>
      <c r="L191" s="14">
        <f t="shared" si="247"/>
        <v>0</v>
      </c>
      <c r="M191" s="14">
        <f t="shared" si="247"/>
        <v>0</v>
      </c>
      <c r="N191" s="14">
        <f t="shared" si="247"/>
        <v>0</v>
      </c>
      <c r="O191" s="14">
        <f t="shared" si="247"/>
        <v>0</v>
      </c>
      <c r="P191" s="14">
        <f t="shared" si="247"/>
        <v>0</v>
      </c>
      <c r="Q191" s="14">
        <f t="shared" si="247"/>
        <v>0</v>
      </c>
      <c r="R191" s="14">
        <f t="shared" si="247"/>
        <v>0</v>
      </c>
      <c r="S191" s="14">
        <f t="shared" si="247"/>
        <v>0</v>
      </c>
      <c r="T191" s="14">
        <f t="shared" si="247"/>
        <v>0</v>
      </c>
      <c r="U191" s="14">
        <f t="shared" si="247"/>
        <v>0</v>
      </c>
      <c r="V191" s="14">
        <f t="shared" si="247"/>
        <v>0</v>
      </c>
      <c r="W191" s="14">
        <f t="shared" si="247"/>
        <v>0</v>
      </c>
      <c r="X191" s="14">
        <f t="shared" si="247"/>
        <v>0</v>
      </c>
      <c r="Y191" s="14">
        <f t="shared" si="247"/>
        <v>0</v>
      </c>
      <c r="Z191" s="14">
        <f t="shared" si="247"/>
        <v>0</v>
      </c>
      <c r="AA191" s="14">
        <f t="shared" si="247"/>
        <v>0</v>
      </c>
      <c r="AB191" s="14">
        <f t="shared" si="247"/>
        <v>0</v>
      </c>
      <c r="AC191" s="14">
        <f t="shared" si="247"/>
        <v>0</v>
      </c>
      <c r="AD191" s="14">
        <f t="shared" si="247"/>
        <v>0</v>
      </c>
      <c r="AE191" s="14">
        <f t="shared" si="247"/>
        <v>0</v>
      </c>
      <c r="AF191" s="14">
        <f t="shared" si="247"/>
        <v>0</v>
      </c>
      <c r="AG191" s="14">
        <f t="shared" si="247"/>
        <v>0</v>
      </c>
      <c r="AH191" s="14">
        <f t="shared" si="247"/>
        <v>0</v>
      </c>
      <c r="AI191" s="14">
        <f t="shared" si="247"/>
        <v>0</v>
      </c>
      <c r="AJ191" s="14">
        <f t="shared" si="247"/>
        <v>0</v>
      </c>
      <c r="AK191" s="14">
        <f t="shared" si="247"/>
        <v>0</v>
      </c>
      <c r="AL191" s="14">
        <f t="shared" si="247"/>
        <v>0</v>
      </c>
    </row>
    <row r="192" ht="12.75" customHeight="1">
      <c r="A192" s="18">
        <v>150.0</v>
      </c>
      <c r="B192" s="16" t="s">
        <v>244</v>
      </c>
      <c r="C192" s="35">
        <f t="shared" ref="C192:C195" si="248">H192+M192+R192+W192+AB192+AG192+AL192</f>
        <v>0</v>
      </c>
      <c r="D192" s="17"/>
      <c r="E192" s="17"/>
      <c r="F192" s="17"/>
      <c r="G192" s="17"/>
      <c r="H192" s="36">
        <f t="shared" ref="H192:H195" si="249">SUM(D192:G192)</f>
        <v>0</v>
      </c>
      <c r="I192" s="17"/>
      <c r="J192" s="17"/>
      <c r="K192" s="17"/>
      <c r="L192" s="17"/>
      <c r="M192" s="36">
        <f t="shared" ref="M192:M195" si="250">SUM(I192:L192)</f>
        <v>0</v>
      </c>
      <c r="N192" s="17"/>
      <c r="O192" s="17"/>
      <c r="P192" s="17"/>
      <c r="Q192" s="17"/>
      <c r="R192" s="36">
        <f t="shared" ref="R192:R195" si="251">SUM(N192:Q192)</f>
        <v>0</v>
      </c>
      <c r="S192" s="17"/>
      <c r="T192" s="17"/>
      <c r="U192" s="17"/>
      <c r="V192" s="17"/>
      <c r="W192" s="36">
        <f t="shared" ref="W192:W195" si="252">SUM(S192:V192)</f>
        <v>0</v>
      </c>
      <c r="X192" s="17"/>
      <c r="Y192" s="17"/>
      <c r="Z192" s="17"/>
      <c r="AA192" s="17"/>
      <c r="AB192" s="36">
        <f t="shared" ref="AB192:AB195" si="253">SUM(X192:AA192)</f>
        <v>0</v>
      </c>
      <c r="AC192" s="17"/>
      <c r="AD192" s="17"/>
      <c r="AE192" s="17"/>
      <c r="AF192" s="17"/>
      <c r="AG192" s="36">
        <f t="shared" ref="AG192:AG195" si="254">SUM(AC192:AF192)</f>
        <v>0</v>
      </c>
      <c r="AH192" s="17"/>
      <c r="AI192" s="17"/>
      <c r="AJ192" s="17"/>
      <c r="AK192" s="17"/>
      <c r="AL192" s="36">
        <f t="shared" ref="AL192:AL195" si="255">SUM(AH192:AK192)</f>
        <v>0</v>
      </c>
    </row>
    <row r="193" ht="12.75" customHeight="1">
      <c r="A193" s="18">
        <v>151.0</v>
      </c>
      <c r="B193" s="16" t="s">
        <v>245</v>
      </c>
      <c r="C193" s="35">
        <f t="shared" si="248"/>
        <v>0</v>
      </c>
      <c r="D193" s="17"/>
      <c r="E193" s="17"/>
      <c r="F193" s="17"/>
      <c r="G193" s="17"/>
      <c r="H193" s="36">
        <f t="shared" si="249"/>
        <v>0</v>
      </c>
      <c r="I193" s="17"/>
      <c r="J193" s="17"/>
      <c r="K193" s="17"/>
      <c r="L193" s="17"/>
      <c r="M193" s="36">
        <f t="shared" si="250"/>
        <v>0</v>
      </c>
      <c r="N193" s="17"/>
      <c r="O193" s="17"/>
      <c r="P193" s="17"/>
      <c r="Q193" s="17"/>
      <c r="R193" s="36">
        <f t="shared" si="251"/>
        <v>0</v>
      </c>
      <c r="S193" s="17"/>
      <c r="T193" s="17"/>
      <c r="U193" s="17"/>
      <c r="V193" s="17"/>
      <c r="W193" s="36">
        <f t="shared" si="252"/>
        <v>0</v>
      </c>
      <c r="X193" s="17"/>
      <c r="Y193" s="17"/>
      <c r="Z193" s="17"/>
      <c r="AA193" s="17"/>
      <c r="AB193" s="36">
        <f t="shared" si="253"/>
        <v>0</v>
      </c>
      <c r="AC193" s="17"/>
      <c r="AD193" s="17"/>
      <c r="AE193" s="17"/>
      <c r="AF193" s="17"/>
      <c r="AG193" s="36">
        <f t="shared" si="254"/>
        <v>0</v>
      </c>
      <c r="AH193" s="17"/>
      <c r="AI193" s="17"/>
      <c r="AJ193" s="17"/>
      <c r="AK193" s="17"/>
      <c r="AL193" s="36">
        <f t="shared" si="255"/>
        <v>0</v>
      </c>
    </row>
    <row r="194" ht="12.75" customHeight="1">
      <c r="A194" s="18">
        <v>152.0</v>
      </c>
      <c r="B194" s="16" t="s">
        <v>246</v>
      </c>
      <c r="C194" s="35">
        <f t="shared" si="248"/>
        <v>0</v>
      </c>
      <c r="D194" s="17"/>
      <c r="E194" s="17"/>
      <c r="F194" s="17"/>
      <c r="G194" s="17"/>
      <c r="H194" s="36">
        <f t="shared" si="249"/>
        <v>0</v>
      </c>
      <c r="I194" s="17"/>
      <c r="J194" s="17"/>
      <c r="K194" s="17"/>
      <c r="L194" s="17"/>
      <c r="M194" s="36">
        <f t="shared" si="250"/>
        <v>0</v>
      </c>
      <c r="N194" s="17"/>
      <c r="O194" s="17"/>
      <c r="P194" s="17"/>
      <c r="Q194" s="17"/>
      <c r="R194" s="36">
        <f t="shared" si="251"/>
        <v>0</v>
      </c>
      <c r="S194" s="17"/>
      <c r="T194" s="17"/>
      <c r="U194" s="17"/>
      <c r="V194" s="17"/>
      <c r="W194" s="36">
        <f t="shared" si="252"/>
        <v>0</v>
      </c>
      <c r="X194" s="17"/>
      <c r="Y194" s="17"/>
      <c r="Z194" s="17"/>
      <c r="AA194" s="17"/>
      <c r="AB194" s="36">
        <f t="shared" si="253"/>
        <v>0</v>
      </c>
      <c r="AC194" s="17"/>
      <c r="AD194" s="17"/>
      <c r="AE194" s="17"/>
      <c r="AF194" s="17"/>
      <c r="AG194" s="36">
        <f t="shared" si="254"/>
        <v>0</v>
      </c>
      <c r="AH194" s="17"/>
      <c r="AI194" s="17"/>
      <c r="AJ194" s="17"/>
      <c r="AK194" s="17"/>
      <c r="AL194" s="36">
        <f t="shared" si="255"/>
        <v>0</v>
      </c>
    </row>
    <row r="195" ht="12.75" customHeight="1">
      <c r="A195" s="18">
        <v>153.0</v>
      </c>
      <c r="B195" s="16" t="s">
        <v>247</v>
      </c>
      <c r="C195" s="35">
        <f t="shared" si="248"/>
        <v>0</v>
      </c>
      <c r="D195" s="17"/>
      <c r="E195" s="17"/>
      <c r="F195" s="17"/>
      <c r="G195" s="17"/>
      <c r="H195" s="36">
        <f t="shared" si="249"/>
        <v>0</v>
      </c>
      <c r="I195" s="17"/>
      <c r="J195" s="17"/>
      <c r="K195" s="17"/>
      <c r="L195" s="17"/>
      <c r="M195" s="36">
        <f t="shared" si="250"/>
        <v>0</v>
      </c>
      <c r="N195" s="17"/>
      <c r="O195" s="17"/>
      <c r="P195" s="17"/>
      <c r="Q195" s="17"/>
      <c r="R195" s="36">
        <f t="shared" si="251"/>
        <v>0</v>
      </c>
      <c r="S195" s="17"/>
      <c r="T195" s="17"/>
      <c r="U195" s="17"/>
      <c r="V195" s="17"/>
      <c r="W195" s="36">
        <f t="shared" si="252"/>
        <v>0</v>
      </c>
      <c r="X195" s="17"/>
      <c r="Y195" s="17"/>
      <c r="Z195" s="17"/>
      <c r="AA195" s="17"/>
      <c r="AB195" s="36">
        <f t="shared" si="253"/>
        <v>0</v>
      </c>
      <c r="AC195" s="17"/>
      <c r="AD195" s="17"/>
      <c r="AE195" s="17"/>
      <c r="AF195" s="17"/>
      <c r="AG195" s="36">
        <f t="shared" si="254"/>
        <v>0</v>
      </c>
      <c r="AH195" s="17"/>
      <c r="AI195" s="17"/>
      <c r="AJ195" s="17"/>
      <c r="AK195" s="17"/>
      <c r="AL195" s="36">
        <f t="shared" si="255"/>
        <v>0</v>
      </c>
    </row>
    <row r="196" ht="12.75" customHeight="1">
      <c r="A196" s="12" t="s">
        <v>248</v>
      </c>
      <c r="B196" s="13" t="s">
        <v>249</v>
      </c>
      <c r="C196" s="14">
        <f t="shared" ref="C196:AL196" si="256">SUM(C197:C201)</f>
        <v>3.15</v>
      </c>
      <c r="D196" s="14">
        <f t="shared" si="256"/>
        <v>0.78</v>
      </c>
      <c r="E196" s="14">
        <f t="shared" si="256"/>
        <v>0.8</v>
      </c>
      <c r="F196" s="14">
        <f t="shared" si="256"/>
        <v>0.78</v>
      </c>
      <c r="G196" s="14">
        <f t="shared" si="256"/>
        <v>0.79</v>
      </c>
      <c r="H196" s="14">
        <f t="shared" si="256"/>
        <v>3.15</v>
      </c>
      <c r="I196" s="14">
        <f t="shared" si="256"/>
        <v>0</v>
      </c>
      <c r="J196" s="14">
        <f t="shared" si="256"/>
        <v>0</v>
      </c>
      <c r="K196" s="14">
        <f t="shared" si="256"/>
        <v>0</v>
      </c>
      <c r="L196" s="14">
        <f t="shared" si="256"/>
        <v>0</v>
      </c>
      <c r="M196" s="14">
        <f t="shared" si="256"/>
        <v>0</v>
      </c>
      <c r="N196" s="14">
        <f t="shared" si="256"/>
        <v>0</v>
      </c>
      <c r="O196" s="14">
        <f t="shared" si="256"/>
        <v>0</v>
      </c>
      <c r="P196" s="14">
        <f t="shared" si="256"/>
        <v>0</v>
      </c>
      <c r="Q196" s="14">
        <f t="shared" si="256"/>
        <v>0</v>
      </c>
      <c r="R196" s="14">
        <f t="shared" si="256"/>
        <v>0</v>
      </c>
      <c r="S196" s="14">
        <f t="shared" si="256"/>
        <v>0</v>
      </c>
      <c r="T196" s="14">
        <f t="shared" si="256"/>
        <v>0</v>
      </c>
      <c r="U196" s="14">
        <f t="shared" si="256"/>
        <v>0</v>
      </c>
      <c r="V196" s="14">
        <f t="shared" si="256"/>
        <v>0</v>
      </c>
      <c r="W196" s="14">
        <f t="shared" si="256"/>
        <v>0</v>
      </c>
      <c r="X196" s="14">
        <f t="shared" si="256"/>
        <v>0</v>
      </c>
      <c r="Y196" s="14">
        <f t="shared" si="256"/>
        <v>0</v>
      </c>
      <c r="Z196" s="14">
        <f t="shared" si="256"/>
        <v>0</v>
      </c>
      <c r="AA196" s="14">
        <f t="shared" si="256"/>
        <v>0</v>
      </c>
      <c r="AB196" s="14">
        <f t="shared" si="256"/>
        <v>0</v>
      </c>
      <c r="AC196" s="14">
        <f t="shared" si="256"/>
        <v>0</v>
      </c>
      <c r="AD196" s="14">
        <f t="shared" si="256"/>
        <v>0</v>
      </c>
      <c r="AE196" s="14">
        <f t="shared" si="256"/>
        <v>0</v>
      </c>
      <c r="AF196" s="14">
        <f t="shared" si="256"/>
        <v>0</v>
      </c>
      <c r="AG196" s="14">
        <f t="shared" si="256"/>
        <v>0</v>
      </c>
      <c r="AH196" s="14">
        <f t="shared" si="256"/>
        <v>0</v>
      </c>
      <c r="AI196" s="14">
        <f t="shared" si="256"/>
        <v>0</v>
      </c>
      <c r="AJ196" s="14">
        <f t="shared" si="256"/>
        <v>0</v>
      </c>
      <c r="AK196" s="14">
        <f t="shared" si="256"/>
        <v>0</v>
      </c>
      <c r="AL196" s="14">
        <f t="shared" si="256"/>
        <v>0</v>
      </c>
    </row>
    <row r="197" ht="21.0" customHeight="1">
      <c r="A197" s="18">
        <v>154.0</v>
      </c>
      <c r="B197" s="16" t="s">
        <v>250</v>
      </c>
      <c r="C197" s="35">
        <f t="shared" ref="C197:C201" si="257">H197+M197+R197+W197+AB197+AG197+AL197</f>
        <v>0</v>
      </c>
      <c r="D197" s="17"/>
      <c r="E197" s="17"/>
      <c r="F197" s="17"/>
      <c r="G197" s="17"/>
      <c r="H197" s="36">
        <f t="shared" ref="H197:H201" si="258">SUM(D197:G197)</f>
        <v>0</v>
      </c>
      <c r="I197" s="17"/>
      <c r="J197" s="17"/>
      <c r="K197" s="17"/>
      <c r="L197" s="17"/>
      <c r="M197" s="36">
        <f t="shared" ref="M197:M201" si="259">SUM(I197:L197)</f>
        <v>0</v>
      </c>
      <c r="N197" s="17"/>
      <c r="O197" s="17"/>
      <c r="P197" s="17"/>
      <c r="Q197" s="17"/>
      <c r="R197" s="36">
        <f t="shared" ref="R197:R201" si="260">SUM(N197:Q197)</f>
        <v>0</v>
      </c>
      <c r="S197" s="17"/>
      <c r="T197" s="17"/>
      <c r="U197" s="17"/>
      <c r="V197" s="17"/>
      <c r="W197" s="36">
        <f t="shared" ref="W197:W201" si="261">SUM(S197:V197)</f>
        <v>0</v>
      </c>
      <c r="X197" s="17"/>
      <c r="Y197" s="17"/>
      <c r="Z197" s="17"/>
      <c r="AA197" s="17"/>
      <c r="AB197" s="36">
        <f t="shared" ref="AB197:AB201" si="262">SUM(X197:AA197)</f>
        <v>0</v>
      </c>
      <c r="AC197" s="17"/>
      <c r="AD197" s="17"/>
      <c r="AE197" s="17"/>
      <c r="AF197" s="17"/>
      <c r="AG197" s="36">
        <f t="shared" ref="AG197:AG201" si="263">SUM(AC197:AF197)</f>
        <v>0</v>
      </c>
      <c r="AH197" s="17"/>
      <c r="AI197" s="17"/>
      <c r="AJ197" s="17"/>
      <c r="AK197" s="17"/>
      <c r="AL197" s="36">
        <f t="shared" ref="AL197:AL201" si="264">SUM(AH197:AK197)</f>
        <v>0</v>
      </c>
    </row>
    <row r="198" ht="12.75" customHeight="1">
      <c r="A198" s="18">
        <v>155.0</v>
      </c>
      <c r="B198" s="16" t="s">
        <v>251</v>
      </c>
      <c r="C198" s="35">
        <f t="shared" si="257"/>
        <v>0</v>
      </c>
      <c r="D198" s="17"/>
      <c r="E198" s="17"/>
      <c r="F198" s="17"/>
      <c r="G198" s="17"/>
      <c r="H198" s="36">
        <f t="shared" si="258"/>
        <v>0</v>
      </c>
      <c r="I198" s="17"/>
      <c r="J198" s="17"/>
      <c r="K198" s="17"/>
      <c r="L198" s="17"/>
      <c r="M198" s="36">
        <f t="shared" si="259"/>
        <v>0</v>
      </c>
      <c r="N198" s="17"/>
      <c r="O198" s="17"/>
      <c r="P198" s="17"/>
      <c r="Q198" s="17"/>
      <c r="R198" s="36">
        <f t="shared" si="260"/>
        <v>0</v>
      </c>
      <c r="S198" s="17"/>
      <c r="T198" s="17"/>
      <c r="U198" s="17"/>
      <c r="V198" s="17"/>
      <c r="W198" s="36">
        <f t="shared" si="261"/>
        <v>0</v>
      </c>
      <c r="X198" s="17"/>
      <c r="Y198" s="17"/>
      <c r="Z198" s="17"/>
      <c r="AA198" s="17"/>
      <c r="AB198" s="36">
        <f t="shared" si="262"/>
        <v>0</v>
      </c>
      <c r="AC198" s="17"/>
      <c r="AD198" s="17"/>
      <c r="AE198" s="17"/>
      <c r="AF198" s="17"/>
      <c r="AG198" s="36">
        <f t="shared" si="263"/>
        <v>0</v>
      </c>
      <c r="AH198" s="17"/>
      <c r="AI198" s="17"/>
      <c r="AJ198" s="17"/>
      <c r="AK198" s="17"/>
      <c r="AL198" s="36">
        <f t="shared" si="264"/>
        <v>0</v>
      </c>
    </row>
    <row r="199" ht="12.75" customHeight="1">
      <c r="A199" s="18">
        <v>156.0</v>
      </c>
      <c r="B199" s="16" t="s">
        <v>252</v>
      </c>
      <c r="C199" s="35">
        <f t="shared" si="257"/>
        <v>0.7</v>
      </c>
      <c r="D199" s="19">
        <v>0.17</v>
      </c>
      <c r="E199" s="19">
        <v>0.18</v>
      </c>
      <c r="F199" s="19">
        <v>0.17</v>
      </c>
      <c r="G199" s="19">
        <v>0.18</v>
      </c>
      <c r="H199" s="36">
        <f t="shared" si="258"/>
        <v>0.7</v>
      </c>
      <c r="I199" s="17"/>
      <c r="J199" s="17"/>
      <c r="K199" s="17"/>
      <c r="L199" s="17"/>
      <c r="M199" s="36">
        <f t="shared" si="259"/>
        <v>0</v>
      </c>
      <c r="N199" s="17"/>
      <c r="O199" s="17"/>
      <c r="P199" s="17"/>
      <c r="Q199" s="17"/>
      <c r="R199" s="36">
        <f t="shared" si="260"/>
        <v>0</v>
      </c>
      <c r="S199" s="17"/>
      <c r="T199" s="17"/>
      <c r="U199" s="17"/>
      <c r="V199" s="17"/>
      <c r="W199" s="36">
        <f t="shared" si="261"/>
        <v>0</v>
      </c>
      <c r="X199" s="17"/>
      <c r="Y199" s="17"/>
      <c r="Z199" s="17"/>
      <c r="AA199" s="17"/>
      <c r="AB199" s="36">
        <f t="shared" si="262"/>
        <v>0</v>
      </c>
      <c r="AC199" s="17"/>
      <c r="AD199" s="17"/>
      <c r="AE199" s="17"/>
      <c r="AF199" s="17"/>
      <c r="AG199" s="36">
        <f t="shared" si="263"/>
        <v>0</v>
      </c>
      <c r="AH199" s="17"/>
      <c r="AI199" s="17"/>
      <c r="AJ199" s="17"/>
      <c r="AK199" s="17"/>
      <c r="AL199" s="36">
        <f t="shared" si="264"/>
        <v>0</v>
      </c>
    </row>
    <row r="200" ht="12.75" customHeight="1">
      <c r="A200" s="18">
        <v>157.0</v>
      </c>
      <c r="B200" s="16" t="s">
        <v>253</v>
      </c>
      <c r="C200" s="35">
        <f t="shared" si="257"/>
        <v>1.75</v>
      </c>
      <c r="D200" s="19">
        <v>0.44</v>
      </c>
      <c r="E200" s="19">
        <v>0.44</v>
      </c>
      <c r="F200" s="19">
        <v>0.44</v>
      </c>
      <c r="G200" s="19">
        <v>0.43</v>
      </c>
      <c r="H200" s="36">
        <f t="shared" si="258"/>
        <v>1.75</v>
      </c>
      <c r="I200" s="17"/>
      <c r="J200" s="17"/>
      <c r="K200" s="17"/>
      <c r="L200" s="17"/>
      <c r="M200" s="36">
        <f t="shared" si="259"/>
        <v>0</v>
      </c>
      <c r="N200" s="17"/>
      <c r="O200" s="17"/>
      <c r="P200" s="17"/>
      <c r="Q200" s="17"/>
      <c r="R200" s="36">
        <f t="shared" si="260"/>
        <v>0</v>
      </c>
      <c r="S200" s="17"/>
      <c r="T200" s="17"/>
      <c r="U200" s="17"/>
      <c r="V200" s="17"/>
      <c r="W200" s="36">
        <f t="shared" si="261"/>
        <v>0</v>
      </c>
      <c r="X200" s="17"/>
      <c r="Y200" s="17"/>
      <c r="Z200" s="17"/>
      <c r="AA200" s="17"/>
      <c r="AB200" s="36">
        <f t="shared" si="262"/>
        <v>0</v>
      </c>
      <c r="AC200" s="17"/>
      <c r="AD200" s="17"/>
      <c r="AE200" s="17"/>
      <c r="AF200" s="17"/>
      <c r="AG200" s="36">
        <f t="shared" si="263"/>
        <v>0</v>
      </c>
      <c r="AH200" s="17"/>
      <c r="AI200" s="17"/>
      <c r="AJ200" s="17"/>
      <c r="AK200" s="17"/>
      <c r="AL200" s="36">
        <f t="shared" si="264"/>
        <v>0</v>
      </c>
    </row>
    <row r="201" ht="12.75" customHeight="1">
      <c r="A201" s="18">
        <v>158.0</v>
      </c>
      <c r="B201" s="16" t="s">
        <v>254</v>
      </c>
      <c r="C201" s="35">
        <f t="shared" si="257"/>
        <v>0.7</v>
      </c>
      <c r="D201" s="19">
        <v>0.17</v>
      </c>
      <c r="E201" s="19">
        <v>0.18</v>
      </c>
      <c r="F201" s="19">
        <v>0.17</v>
      </c>
      <c r="G201" s="19">
        <v>0.18</v>
      </c>
      <c r="H201" s="36">
        <f t="shared" si="258"/>
        <v>0.7</v>
      </c>
      <c r="I201" s="17"/>
      <c r="J201" s="17"/>
      <c r="K201" s="17"/>
      <c r="L201" s="17"/>
      <c r="M201" s="36">
        <f t="shared" si="259"/>
        <v>0</v>
      </c>
      <c r="N201" s="17"/>
      <c r="O201" s="17"/>
      <c r="P201" s="17"/>
      <c r="Q201" s="17"/>
      <c r="R201" s="36">
        <f t="shared" si="260"/>
        <v>0</v>
      </c>
      <c r="S201" s="17"/>
      <c r="T201" s="17"/>
      <c r="U201" s="17"/>
      <c r="V201" s="17"/>
      <c r="W201" s="36">
        <f t="shared" si="261"/>
        <v>0</v>
      </c>
      <c r="X201" s="17"/>
      <c r="Y201" s="17"/>
      <c r="Z201" s="17"/>
      <c r="AA201" s="17"/>
      <c r="AB201" s="36">
        <f t="shared" si="262"/>
        <v>0</v>
      </c>
      <c r="AC201" s="17"/>
      <c r="AD201" s="17"/>
      <c r="AE201" s="17"/>
      <c r="AF201" s="17"/>
      <c r="AG201" s="36">
        <f t="shared" si="263"/>
        <v>0</v>
      </c>
      <c r="AH201" s="17"/>
      <c r="AI201" s="17"/>
      <c r="AJ201" s="17"/>
      <c r="AK201" s="17"/>
      <c r="AL201" s="36">
        <f t="shared" si="264"/>
        <v>0</v>
      </c>
    </row>
    <row r="202" ht="12.75" customHeight="1">
      <c r="A202" s="12" t="s">
        <v>255</v>
      </c>
      <c r="B202" s="13" t="s">
        <v>210</v>
      </c>
      <c r="C202" s="14" t="str">
        <f t="shared" ref="C202:AL202" si="265">SUM(C203:C207)</f>
        <v>#REF!</v>
      </c>
      <c r="D202" s="14">
        <f t="shared" si="265"/>
        <v>10.59</v>
      </c>
      <c r="E202" s="14">
        <f t="shared" si="265"/>
        <v>11.73</v>
      </c>
      <c r="F202" s="14">
        <f t="shared" si="265"/>
        <v>11.79</v>
      </c>
      <c r="G202" s="14">
        <f t="shared" si="265"/>
        <v>10.59</v>
      </c>
      <c r="H202" s="14" t="str">
        <f t="shared" si="265"/>
        <v>#REF!</v>
      </c>
      <c r="I202" s="14">
        <f t="shared" si="265"/>
        <v>0.09</v>
      </c>
      <c r="J202" s="14">
        <f t="shared" si="265"/>
        <v>0.09</v>
      </c>
      <c r="K202" s="14">
        <f t="shared" si="265"/>
        <v>0.24</v>
      </c>
      <c r="L202" s="14">
        <f t="shared" si="265"/>
        <v>0.09</v>
      </c>
      <c r="M202" s="14">
        <f t="shared" si="265"/>
        <v>0.51</v>
      </c>
      <c r="N202" s="14">
        <f t="shared" si="265"/>
        <v>0.09</v>
      </c>
      <c r="O202" s="14">
        <f t="shared" si="265"/>
        <v>0.09</v>
      </c>
      <c r="P202" s="14">
        <f t="shared" si="265"/>
        <v>0.24</v>
      </c>
      <c r="Q202" s="14">
        <f t="shared" si="265"/>
        <v>0.09</v>
      </c>
      <c r="R202" s="14">
        <f t="shared" si="265"/>
        <v>0.51</v>
      </c>
      <c r="S202" s="14">
        <f t="shared" si="265"/>
        <v>0.09</v>
      </c>
      <c r="T202" s="14">
        <f t="shared" si="265"/>
        <v>0.09</v>
      </c>
      <c r="U202" s="14">
        <f t="shared" si="265"/>
        <v>0.24</v>
      </c>
      <c r="V202" s="14">
        <f t="shared" si="265"/>
        <v>0.09</v>
      </c>
      <c r="W202" s="14">
        <f t="shared" si="265"/>
        <v>0.51</v>
      </c>
      <c r="X202" s="14">
        <f t="shared" si="265"/>
        <v>0.09</v>
      </c>
      <c r="Y202" s="14">
        <f t="shared" si="265"/>
        <v>0.09</v>
      </c>
      <c r="Z202" s="14">
        <f t="shared" si="265"/>
        <v>0.24</v>
      </c>
      <c r="AA202" s="14">
        <f t="shared" si="265"/>
        <v>0.09</v>
      </c>
      <c r="AB202" s="14">
        <f t="shared" si="265"/>
        <v>0.51</v>
      </c>
      <c r="AC202" s="14">
        <f t="shared" si="265"/>
        <v>0.09</v>
      </c>
      <c r="AD202" s="14">
        <f t="shared" si="265"/>
        <v>0.09</v>
      </c>
      <c r="AE202" s="14">
        <f t="shared" si="265"/>
        <v>0.24</v>
      </c>
      <c r="AF202" s="14">
        <f t="shared" si="265"/>
        <v>0.09</v>
      </c>
      <c r="AG202" s="14">
        <f t="shared" si="265"/>
        <v>0.51</v>
      </c>
      <c r="AH202" s="14">
        <f t="shared" si="265"/>
        <v>0.09</v>
      </c>
      <c r="AI202" s="14">
        <f t="shared" si="265"/>
        <v>0.09</v>
      </c>
      <c r="AJ202" s="14">
        <f t="shared" si="265"/>
        <v>0.24</v>
      </c>
      <c r="AK202" s="14">
        <f t="shared" si="265"/>
        <v>0.09</v>
      </c>
      <c r="AL202" s="14">
        <f t="shared" si="265"/>
        <v>0.51</v>
      </c>
    </row>
    <row r="203" ht="12.75" customHeight="1">
      <c r="A203" s="18">
        <v>159.0</v>
      </c>
      <c r="B203" s="16" t="s">
        <v>211</v>
      </c>
      <c r="C203" s="35" t="str">
        <f t="shared" ref="C203:C207" si="266">H203+M203+R203+W203+AB203+AG203+AL203</f>
        <v>#REF!</v>
      </c>
      <c r="D203" s="29">
        <v>10.59</v>
      </c>
      <c r="E203" s="48">
        <v>10.59</v>
      </c>
      <c r="F203" s="48">
        <v>11.79</v>
      </c>
      <c r="G203" s="48">
        <v>10.59</v>
      </c>
      <c r="H203" s="36" t="str">
        <f>SUM(#REF!)</f>
        <v>#REF!</v>
      </c>
      <c r="I203" s="19">
        <v>0.09</v>
      </c>
      <c r="J203" s="19">
        <v>0.09</v>
      </c>
      <c r="K203" s="19">
        <v>0.24</v>
      </c>
      <c r="L203" s="19">
        <v>0.09</v>
      </c>
      <c r="M203" s="36">
        <f t="shared" ref="M203:M207" si="267">SUM(I203:L203)</f>
        <v>0.51</v>
      </c>
      <c r="N203" s="19">
        <v>0.09</v>
      </c>
      <c r="O203" s="19">
        <v>0.09</v>
      </c>
      <c r="P203" s="19">
        <v>0.24</v>
      </c>
      <c r="Q203" s="19">
        <v>0.09</v>
      </c>
      <c r="R203" s="36">
        <f t="shared" ref="R203:R207" si="268">SUM(N203:Q203)</f>
        <v>0.51</v>
      </c>
      <c r="S203" s="19">
        <v>0.09</v>
      </c>
      <c r="T203" s="19">
        <v>0.09</v>
      </c>
      <c r="U203" s="19">
        <v>0.24</v>
      </c>
      <c r="V203" s="19">
        <v>0.09</v>
      </c>
      <c r="W203" s="36">
        <f t="shared" ref="W203:W207" si="269">SUM(S203:V203)</f>
        <v>0.51</v>
      </c>
      <c r="X203" s="19">
        <v>0.09</v>
      </c>
      <c r="Y203" s="19">
        <v>0.09</v>
      </c>
      <c r="Z203" s="19">
        <v>0.24</v>
      </c>
      <c r="AA203" s="19">
        <v>0.09</v>
      </c>
      <c r="AB203" s="36">
        <f t="shared" ref="AB203:AB207" si="270">SUM(X203:AA203)</f>
        <v>0.51</v>
      </c>
      <c r="AC203" s="19">
        <v>0.09</v>
      </c>
      <c r="AD203" s="19">
        <v>0.09</v>
      </c>
      <c r="AE203" s="19">
        <v>0.24</v>
      </c>
      <c r="AF203" s="19">
        <v>0.09</v>
      </c>
      <c r="AG203" s="36">
        <f t="shared" ref="AG203:AG207" si="271">SUM(AC203:AF203)</f>
        <v>0.51</v>
      </c>
      <c r="AH203" s="19">
        <v>0.09</v>
      </c>
      <c r="AI203" s="19">
        <v>0.09</v>
      </c>
      <c r="AJ203" s="19">
        <v>0.24</v>
      </c>
      <c r="AK203" s="19">
        <v>0.09</v>
      </c>
      <c r="AL203" s="36">
        <f t="shared" ref="AL203:AL207" si="272">SUM(AH203:AK203)</f>
        <v>0.51</v>
      </c>
    </row>
    <row r="204" ht="12.75" customHeight="1">
      <c r="A204" s="18">
        <v>160.0</v>
      </c>
      <c r="B204" s="16" t="s">
        <v>256</v>
      </c>
      <c r="C204" s="35">
        <f t="shared" si="266"/>
        <v>0</v>
      </c>
      <c r="D204" s="17"/>
      <c r="E204" s="17"/>
      <c r="F204" s="17"/>
      <c r="G204" s="17"/>
      <c r="H204" s="36">
        <f t="shared" ref="H204:H207" si="273">SUM(D204:G204)</f>
        <v>0</v>
      </c>
      <c r="I204" s="17"/>
      <c r="J204" s="17"/>
      <c r="K204" s="17"/>
      <c r="L204" s="17"/>
      <c r="M204" s="36">
        <f t="shared" si="267"/>
        <v>0</v>
      </c>
      <c r="N204" s="17"/>
      <c r="O204" s="17"/>
      <c r="P204" s="17"/>
      <c r="Q204" s="17"/>
      <c r="R204" s="36">
        <f t="shared" si="268"/>
        <v>0</v>
      </c>
      <c r="S204" s="17"/>
      <c r="T204" s="17"/>
      <c r="U204" s="17"/>
      <c r="V204" s="17"/>
      <c r="W204" s="36">
        <f t="shared" si="269"/>
        <v>0</v>
      </c>
      <c r="X204" s="17"/>
      <c r="Y204" s="17"/>
      <c r="Z204" s="17"/>
      <c r="AA204" s="17"/>
      <c r="AB204" s="36">
        <f t="shared" si="270"/>
        <v>0</v>
      </c>
      <c r="AC204" s="17"/>
      <c r="AD204" s="17"/>
      <c r="AE204" s="17"/>
      <c r="AF204" s="17"/>
      <c r="AG204" s="36">
        <f t="shared" si="271"/>
        <v>0</v>
      </c>
      <c r="AH204" s="17"/>
      <c r="AI204" s="17"/>
      <c r="AJ204" s="17"/>
      <c r="AK204" s="17"/>
      <c r="AL204" s="36">
        <f t="shared" si="272"/>
        <v>0</v>
      </c>
    </row>
    <row r="205" ht="12.75" customHeight="1">
      <c r="A205" s="18">
        <v>161.0</v>
      </c>
      <c r="B205" s="16" t="s">
        <v>213</v>
      </c>
      <c r="C205" s="35">
        <f t="shared" si="266"/>
        <v>1.14</v>
      </c>
      <c r="D205" s="17"/>
      <c r="E205" s="19">
        <v>1.14</v>
      </c>
      <c r="F205" s="17"/>
      <c r="G205" s="17"/>
      <c r="H205" s="36">
        <f t="shared" si="273"/>
        <v>1.14</v>
      </c>
      <c r="I205" s="17"/>
      <c r="J205" s="17"/>
      <c r="K205" s="17"/>
      <c r="L205" s="17"/>
      <c r="M205" s="36">
        <f t="shared" si="267"/>
        <v>0</v>
      </c>
      <c r="N205" s="17"/>
      <c r="O205" s="17"/>
      <c r="P205" s="17"/>
      <c r="Q205" s="17"/>
      <c r="R205" s="36">
        <f t="shared" si="268"/>
        <v>0</v>
      </c>
      <c r="S205" s="17"/>
      <c r="T205" s="17"/>
      <c r="U205" s="17"/>
      <c r="V205" s="17"/>
      <c r="W205" s="36">
        <f t="shared" si="269"/>
        <v>0</v>
      </c>
      <c r="X205" s="17"/>
      <c r="Y205" s="17"/>
      <c r="Z205" s="17"/>
      <c r="AA205" s="17"/>
      <c r="AB205" s="36">
        <f t="shared" si="270"/>
        <v>0</v>
      </c>
      <c r="AC205" s="17"/>
      <c r="AD205" s="17"/>
      <c r="AE205" s="17"/>
      <c r="AF205" s="17"/>
      <c r="AG205" s="36">
        <f t="shared" si="271"/>
        <v>0</v>
      </c>
      <c r="AH205" s="17"/>
      <c r="AI205" s="17"/>
      <c r="AJ205" s="17"/>
      <c r="AK205" s="17"/>
      <c r="AL205" s="36">
        <f t="shared" si="272"/>
        <v>0</v>
      </c>
    </row>
    <row r="206" ht="12.75" customHeight="1">
      <c r="A206" s="18">
        <v>162.0</v>
      </c>
      <c r="B206" s="16" t="s">
        <v>214</v>
      </c>
      <c r="C206" s="35">
        <f t="shared" si="266"/>
        <v>0</v>
      </c>
      <c r="D206" s="17"/>
      <c r="E206" s="17"/>
      <c r="F206" s="17"/>
      <c r="G206" s="17"/>
      <c r="H206" s="36">
        <f t="shared" si="273"/>
        <v>0</v>
      </c>
      <c r="I206" s="17"/>
      <c r="J206" s="17"/>
      <c r="K206" s="17"/>
      <c r="L206" s="17"/>
      <c r="M206" s="36">
        <f t="shared" si="267"/>
        <v>0</v>
      </c>
      <c r="N206" s="17"/>
      <c r="O206" s="17"/>
      <c r="P206" s="17"/>
      <c r="Q206" s="17"/>
      <c r="R206" s="36">
        <f t="shared" si="268"/>
        <v>0</v>
      </c>
      <c r="S206" s="17"/>
      <c r="T206" s="17"/>
      <c r="U206" s="17"/>
      <c r="V206" s="17"/>
      <c r="W206" s="36">
        <f t="shared" si="269"/>
        <v>0</v>
      </c>
      <c r="X206" s="17"/>
      <c r="Y206" s="17"/>
      <c r="Z206" s="17"/>
      <c r="AA206" s="17"/>
      <c r="AB206" s="36">
        <f t="shared" si="270"/>
        <v>0</v>
      </c>
      <c r="AC206" s="17"/>
      <c r="AD206" s="17"/>
      <c r="AE206" s="17"/>
      <c r="AF206" s="17"/>
      <c r="AG206" s="36">
        <f t="shared" si="271"/>
        <v>0</v>
      </c>
      <c r="AH206" s="17"/>
      <c r="AI206" s="17"/>
      <c r="AJ206" s="17"/>
      <c r="AK206" s="17"/>
      <c r="AL206" s="36">
        <f t="shared" si="272"/>
        <v>0</v>
      </c>
    </row>
    <row r="207" ht="12.75" customHeight="1">
      <c r="A207" s="18">
        <v>163.0</v>
      </c>
      <c r="B207" s="16" t="s">
        <v>257</v>
      </c>
      <c r="C207" s="35">
        <f t="shared" si="266"/>
        <v>0</v>
      </c>
      <c r="D207" s="17"/>
      <c r="E207" s="17"/>
      <c r="F207" s="17"/>
      <c r="G207" s="17"/>
      <c r="H207" s="36">
        <f t="shared" si="273"/>
        <v>0</v>
      </c>
      <c r="I207" s="17"/>
      <c r="J207" s="17"/>
      <c r="K207" s="17"/>
      <c r="L207" s="17"/>
      <c r="M207" s="36">
        <f t="shared" si="267"/>
        <v>0</v>
      </c>
      <c r="N207" s="17"/>
      <c r="O207" s="17"/>
      <c r="P207" s="17"/>
      <c r="Q207" s="17"/>
      <c r="R207" s="36">
        <f t="shared" si="268"/>
        <v>0</v>
      </c>
      <c r="S207" s="17"/>
      <c r="T207" s="17"/>
      <c r="U207" s="17"/>
      <c r="V207" s="17"/>
      <c r="W207" s="36">
        <f t="shared" si="269"/>
        <v>0</v>
      </c>
      <c r="X207" s="17"/>
      <c r="Y207" s="17"/>
      <c r="Z207" s="17"/>
      <c r="AA207" s="17"/>
      <c r="AB207" s="36">
        <f t="shared" si="270"/>
        <v>0</v>
      </c>
      <c r="AC207" s="17"/>
      <c r="AD207" s="17"/>
      <c r="AE207" s="17"/>
      <c r="AF207" s="17"/>
      <c r="AG207" s="36">
        <f t="shared" si="271"/>
        <v>0</v>
      </c>
      <c r="AH207" s="17"/>
      <c r="AI207" s="17"/>
      <c r="AJ207" s="17"/>
      <c r="AK207" s="17"/>
      <c r="AL207" s="36">
        <f t="shared" si="272"/>
        <v>0</v>
      </c>
    </row>
    <row r="208" ht="12.75" customHeight="1">
      <c r="A208" s="12" t="s">
        <v>258</v>
      </c>
      <c r="B208" s="13" t="s">
        <v>219</v>
      </c>
      <c r="C208" s="14">
        <f t="shared" ref="C208:AL208" si="274">SUM(C209:C215)</f>
        <v>0</v>
      </c>
      <c r="D208" s="14">
        <f t="shared" si="274"/>
        <v>0</v>
      </c>
      <c r="E208" s="14">
        <f t="shared" si="274"/>
        <v>0</v>
      </c>
      <c r="F208" s="14">
        <f t="shared" si="274"/>
        <v>0</v>
      </c>
      <c r="G208" s="14">
        <f t="shared" si="274"/>
        <v>0</v>
      </c>
      <c r="H208" s="14">
        <f t="shared" si="274"/>
        <v>0</v>
      </c>
      <c r="I208" s="14">
        <f t="shared" si="274"/>
        <v>0</v>
      </c>
      <c r="J208" s="14">
        <f t="shared" si="274"/>
        <v>0</v>
      </c>
      <c r="K208" s="14">
        <f t="shared" si="274"/>
        <v>0</v>
      </c>
      <c r="L208" s="14">
        <f t="shared" si="274"/>
        <v>0</v>
      </c>
      <c r="M208" s="14">
        <f t="shared" si="274"/>
        <v>0</v>
      </c>
      <c r="N208" s="14">
        <f t="shared" si="274"/>
        <v>0</v>
      </c>
      <c r="O208" s="14">
        <f t="shared" si="274"/>
        <v>0</v>
      </c>
      <c r="P208" s="14">
        <f t="shared" si="274"/>
        <v>0</v>
      </c>
      <c r="Q208" s="14">
        <f t="shared" si="274"/>
        <v>0</v>
      </c>
      <c r="R208" s="14">
        <f t="shared" si="274"/>
        <v>0</v>
      </c>
      <c r="S208" s="14">
        <f t="shared" si="274"/>
        <v>0</v>
      </c>
      <c r="T208" s="14">
        <f t="shared" si="274"/>
        <v>0</v>
      </c>
      <c r="U208" s="14">
        <f t="shared" si="274"/>
        <v>0</v>
      </c>
      <c r="V208" s="14">
        <f t="shared" si="274"/>
        <v>0</v>
      </c>
      <c r="W208" s="14">
        <f t="shared" si="274"/>
        <v>0</v>
      </c>
      <c r="X208" s="14">
        <f t="shared" si="274"/>
        <v>0</v>
      </c>
      <c r="Y208" s="14">
        <f t="shared" si="274"/>
        <v>0</v>
      </c>
      <c r="Z208" s="14">
        <f t="shared" si="274"/>
        <v>0</v>
      </c>
      <c r="AA208" s="14">
        <f t="shared" si="274"/>
        <v>0</v>
      </c>
      <c r="AB208" s="14">
        <f t="shared" si="274"/>
        <v>0</v>
      </c>
      <c r="AC208" s="14">
        <f t="shared" si="274"/>
        <v>0</v>
      </c>
      <c r="AD208" s="14">
        <f t="shared" si="274"/>
        <v>0</v>
      </c>
      <c r="AE208" s="14">
        <f t="shared" si="274"/>
        <v>0</v>
      </c>
      <c r="AF208" s="14">
        <f t="shared" si="274"/>
        <v>0</v>
      </c>
      <c r="AG208" s="14">
        <f t="shared" si="274"/>
        <v>0</v>
      </c>
      <c r="AH208" s="14">
        <f t="shared" si="274"/>
        <v>0</v>
      </c>
      <c r="AI208" s="14">
        <f t="shared" si="274"/>
        <v>0</v>
      </c>
      <c r="AJ208" s="14">
        <f t="shared" si="274"/>
        <v>0</v>
      </c>
      <c r="AK208" s="14">
        <f t="shared" si="274"/>
        <v>0</v>
      </c>
      <c r="AL208" s="14">
        <f t="shared" si="274"/>
        <v>0</v>
      </c>
    </row>
    <row r="209" ht="12.75" customHeight="1">
      <c r="A209" s="18">
        <v>164.0</v>
      </c>
      <c r="B209" s="16" t="s">
        <v>259</v>
      </c>
      <c r="C209" s="35">
        <f t="shared" ref="C209:C215" si="275">H209+M209+R209+W209+AB209+AG209+AL209</f>
        <v>0</v>
      </c>
      <c r="D209" s="17"/>
      <c r="E209" s="17"/>
      <c r="F209" s="17"/>
      <c r="G209" s="17"/>
      <c r="H209" s="36">
        <f t="shared" ref="H209:H215" si="276">SUM(D209:G209)</f>
        <v>0</v>
      </c>
      <c r="I209" s="17"/>
      <c r="J209" s="17"/>
      <c r="K209" s="17"/>
      <c r="L209" s="17"/>
      <c r="M209" s="36">
        <f t="shared" ref="M209:M215" si="277">SUM(I209:L209)</f>
        <v>0</v>
      </c>
      <c r="N209" s="17"/>
      <c r="O209" s="17"/>
      <c r="P209" s="17"/>
      <c r="Q209" s="17"/>
      <c r="R209" s="36">
        <f t="shared" ref="R209:R215" si="278">SUM(N209:Q209)</f>
        <v>0</v>
      </c>
      <c r="S209" s="17"/>
      <c r="T209" s="17"/>
      <c r="U209" s="17"/>
      <c r="V209" s="17"/>
      <c r="W209" s="36">
        <f t="shared" ref="W209:W215" si="279">SUM(S209:V209)</f>
        <v>0</v>
      </c>
      <c r="X209" s="17"/>
      <c r="Y209" s="17"/>
      <c r="Z209" s="17"/>
      <c r="AA209" s="17"/>
      <c r="AB209" s="36">
        <f t="shared" ref="AB209:AB215" si="280">SUM(X209:AA209)</f>
        <v>0</v>
      </c>
      <c r="AC209" s="17"/>
      <c r="AD209" s="17"/>
      <c r="AE209" s="17"/>
      <c r="AF209" s="17"/>
      <c r="AG209" s="36">
        <f t="shared" ref="AG209:AG215" si="281">SUM(AC209:AF209)</f>
        <v>0</v>
      </c>
      <c r="AH209" s="17"/>
      <c r="AI209" s="17"/>
      <c r="AJ209" s="17"/>
      <c r="AK209" s="17"/>
      <c r="AL209" s="36">
        <f t="shared" ref="AL209:AL215" si="282">SUM(AH209:AK209)</f>
        <v>0</v>
      </c>
    </row>
    <row r="210" ht="12.75" customHeight="1">
      <c r="A210" s="18">
        <v>165.0</v>
      </c>
      <c r="B210" s="16" t="s">
        <v>260</v>
      </c>
      <c r="C210" s="35">
        <f t="shared" si="275"/>
        <v>0</v>
      </c>
      <c r="D210" s="17"/>
      <c r="E210" s="17"/>
      <c r="F210" s="17"/>
      <c r="G210" s="17"/>
      <c r="H210" s="36">
        <f t="shared" si="276"/>
        <v>0</v>
      </c>
      <c r="I210" s="17"/>
      <c r="J210" s="17"/>
      <c r="K210" s="17"/>
      <c r="L210" s="17"/>
      <c r="M210" s="36">
        <f t="shared" si="277"/>
        <v>0</v>
      </c>
      <c r="N210" s="17"/>
      <c r="O210" s="17"/>
      <c r="P210" s="17"/>
      <c r="Q210" s="17"/>
      <c r="R210" s="36">
        <f t="shared" si="278"/>
        <v>0</v>
      </c>
      <c r="S210" s="17"/>
      <c r="T210" s="17"/>
      <c r="U210" s="17"/>
      <c r="V210" s="17"/>
      <c r="W210" s="36">
        <f t="shared" si="279"/>
        <v>0</v>
      </c>
      <c r="X210" s="17"/>
      <c r="Y210" s="17"/>
      <c r="Z210" s="17"/>
      <c r="AA210" s="17"/>
      <c r="AB210" s="36">
        <f t="shared" si="280"/>
        <v>0</v>
      </c>
      <c r="AC210" s="17"/>
      <c r="AD210" s="17"/>
      <c r="AE210" s="17"/>
      <c r="AF210" s="17"/>
      <c r="AG210" s="36">
        <f t="shared" si="281"/>
        <v>0</v>
      </c>
      <c r="AH210" s="17"/>
      <c r="AI210" s="17"/>
      <c r="AJ210" s="17"/>
      <c r="AK210" s="17"/>
      <c r="AL210" s="36">
        <f t="shared" si="282"/>
        <v>0</v>
      </c>
    </row>
    <row r="211" ht="12.75" customHeight="1">
      <c r="A211" s="18">
        <v>166.0</v>
      </c>
      <c r="B211" s="16" t="s">
        <v>261</v>
      </c>
      <c r="C211" s="35">
        <f t="shared" si="275"/>
        <v>0</v>
      </c>
      <c r="D211" s="17"/>
      <c r="E211" s="17"/>
      <c r="F211" s="17"/>
      <c r="G211" s="17"/>
      <c r="H211" s="36">
        <f t="shared" si="276"/>
        <v>0</v>
      </c>
      <c r="I211" s="17"/>
      <c r="J211" s="17"/>
      <c r="K211" s="17"/>
      <c r="L211" s="17"/>
      <c r="M211" s="36">
        <f t="shared" si="277"/>
        <v>0</v>
      </c>
      <c r="N211" s="17"/>
      <c r="O211" s="17"/>
      <c r="P211" s="17"/>
      <c r="Q211" s="17"/>
      <c r="R211" s="36">
        <f t="shared" si="278"/>
        <v>0</v>
      </c>
      <c r="S211" s="17"/>
      <c r="T211" s="17"/>
      <c r="U211" s="17"/>
      <c r="V211" s="17"/>
      <c r="W211" s="36">
        <f t="shared" si="279"/>
        <v>0</v>
      </c>
      <c r="X211" s="17"/>
      <c r="Y211" s="17"/>
      <c r="Z211" s="17"/>
      <c r="AA211" s="17"/>
      <c r="AB211" s="36">
        <f t="shared" si="280"/>
        <v>0</v>
      </c>
      <c r="AC211" s="17"/>
      <c r="AD211" s="17"/>
      <c r="AE211" s="17"/>
      <c r="AF211" s="17"/>
      <c r="AG211" s="36">
        <f t="shared" si="281"/>
        <v>0</v>
      </c>
      <c r="AH211" s="17"/>
      <c r="AI211" s="17"/>
      <c r="AJ211" s="17"/>
      <c r="AK211" s="17"/>
      <c r="AL211" s="36">
        <f t="shared" si="282"/>
        <v>0</v>
      </c>
    </row>
    <row r="212" ht="12.75" customHeight="1">
      <c r="A212" s="18">
        <v>167.0</v>
      </c>
      <c r="B212" s="16" t="s">
        <v>262</v>
      </c>
      <c r="C212" s="35">
        <f t="shared" si="275"/>
        <v>0</v>
      </c>
      <c r="D212" s="17"/>
      <c r="E212" s="17"/>
      <c r="F212" s="17"/>
      <c r="G212" s="17"/>
      <c r="H212" s="36">
        <f t="shared" si="276"/>
        <v>0</v>
      </c>
      <c r="I212" s="17"/>
      <c r="J212" s="17"/>
      <c r="K212" s="17"/>
      <c r="L212" s="17"/>
      <c r="M212" s="36">
        <f t="shared" si="277"/>
        <v>0</v>
      </c>
      <c r="N212" s="17"/>
      <c r="O212" s="17"/>
      <c r="P212" s="17"/>
      <c r="Q212" s="17"/>
      <c r="R212" s="36">
        <f t="shared" si="278"/>
        <v>0</v>
      </c>
      <c r="S212" s="17"/>
      <c r="T212" s="17"/>
      <c r="U212" s="17"/>
      <c r="V212" s="17"/>
      <c r="W212" s="36">
        <f t="shared" si="279"/>
        <v>0</v>
      </c>
      <c r="X212" s="17"/>
      <c r="Y212" s="17"/>
      <c r="Z212" s="17"/>
      <c r="AA212" s="17"/>
      <c r="AB212" s="36">
        <f t="shared" si="280"/>
        <v>0</v>
      </c>
      <c r="AC212" s="17"/>
      <c r="AD212" s="17"/>
      <c r="AE212" s="17"/>
      <c r="AF212" s="17"/>
      <c r="AG212" s="36">
        <f t="shared" si="281"/>
        <v>0</v>
      </c>
      <c r="AH212" s="17"/>
      <c r="AI212" s="17"/>
      <c r="AJ212" s="17"/>
      <c r="AK212" s="17"/>
      <c r="AL212" s="36">
        <f t="shared" si="282"/>
        <v>0</v>
      </c>
    </row>
    <row r="213" ht="12.75" customHeight="1">
      <c r="A213" s="18">
        <v>168.0</v>
      </c>
      <c r="B213" s="16" t="s">
        <v>263</v>
      </c>
      <c r="C213" s="35">
        <f t="shared" si="275"/>
        <v>0</v>
      </c>
      <c r="D213" s="17"/>
      <c r="E213" s="17"/>
      <c r="F213" s="17"/>
      <c r="G213" s="17"/>
      <c r="H213" s="36">
        <f t="shared" si="276"/>
        <v>0</v>
      </c>
      <c r="I213" s="17"/>
      <c r="J213" s="17"/>
      <c r="K213" s="17"/>
      <c r="L213" s="17"/>
      <c r="M213" s="36">
        <f t="shared" si="277"/>
        <v>0</v>
      </c>
      <c r="N213" s="17"/>
      <c r="O213" s="17"/>
      <c r="P213" s="17"/>
      <c r="Q213" s="17"/>
      <c r="R213" s="36">
        <f t="shared" si="278"/>
        <v>0</v>
      </c>
      <c r="S213" s="17"/>
      <c r="T213" s="17"/>
      <c r="U213" s="17"/>
      <c r="V213" s="17"/>
      <c r="W213" s="36">
        <f t="shared" si="279"/>
        <v>0</v>
      </c>
      <c r="X213" s="17"/>
      <c r="Y213" s="17"/>
      <c r="Z213" s="17"/>
      <c r="AA213" s="17"/>
      <c r="AB213" s="36">
        <f t="shared" si="280"/>
        <v>0</v>
      </c>
      <c r="AC213" s="17"/>
      <c r="AD213" s="17"/>
      <c r="AE213" s="17"/>
      <c r="AF213" s="17"/>
      <c r="AG213" s="36">
        <f t="shared" si="281"/>
        <v>0</v>
      </c>
      <c r="AH213" s="17"/>
      <c r="AI213" s="17"/>
      <c r="AJ213" s="17"/>
      <c r="AK213" s="17"/>
      <c r="AL213" s="36">
        <f t="shared" si="282"/>
        <v>0</v>
      </c>
    </row>
    <row r="214" ht="12.75" customHeight="1">
      <c r="A214" s="18">
        <v>169.0</v>
      </c>
      <c r="B214" s="16" t="s">
        <v>264</v>
      </c>
      <c r="C214" s="35">
        <f t="shared" si="275"/>
        <v>0</v>
      </c>
      <c r="D214" s="17"/>
      <c r="E214" s="17"/>
      <c r="F214" s="17"/>
      <c r="G214" s="17"/>
      <c r="H214" s="36">
        <f t="shared" si="276"/>
        <v>0</v>
      </c>
      <c r="I214" s="17"/>
      <c r="J214" s="17"/>
      <c r="K214" s="17"/>
      <c r="L214" s="17"/>
      <c r="M214" s="36">
        <f t="shared" si="277"/>
        <v>0</v>
      </c>
      <c r="N214" s="17"/>
      <c r="O214" s="17"/>
      <c r="P214" s="17"/>
      <c r="Q214" s="17"/>
      <c r="R214" s="36">
        <f t="shared" si="278"/>
        <v>0</v>
      </c>
      <c r="S214" s="17"/>
      <c r="T214" s="17"/>
      <c r="U214" s="17"/>
      <c r="V214" s="17"/>
      <c r="W214" s="36">
        <f t="shared" si="279"/>
        <v>0</v>
      </c>
      <c r="X214" s="17"/>
      <c r="Y214" s="17"/>
      <c r="Z214" s="17"/>
      <c r="AA214" s="17"/>
      <c r="AB214" s="36">
        <f t="shared" si="280"/>
        <v>0</v>
      </c>
      <c r="AC214" s="17"/>
      <c r="AD214" s="17"/>
      <c r="AE214" s="17"/>
      <c r="AF214" s="17"/>
      <c r="AG214" s="36">
        <f t="shared" si="281"/>
        <v>0</v>
      </c>
      <c r="AH214" s="17"/>
      <c r="AI214" s="17"/>
      <c r="AJ214" s="17"/>
      <c r="AK214" s="17"/>
      <c r="AL214" s="36">
        <f t="shared" si="282"/>
        <v>0</v>
      </c>
    </row>
    <row r="215" ht="12.75" customHeight="1">
      <c r="A215" s="18">
        <v>170.0</v>
      </c>
      <c r="B215" s="16" t="s">
        <v>265</v>
      </c>
      <c r="C215" s="35">
        <f t="shared" si="275"/>
        <v>0</v>
      </c>
      <c r="D215" s="17"/>
      <c r="E215" s="17"/>
      <c r="F215" s="17"/>
      <c r="G215" s="17"/>
      <c r="H215" s="36">
        <f t="shared" si="276"/>
        <v>0</v>
      </c>
      <c r="I215" s="17"/>
      <c r="J215" s="17"/>
      <c r="K215" s="17"/>
      <c r="L215" s="17"/>
      <c r="M215" s="36">
        <f t="shared" si="277"/>
        <v>0</v>
      </c>
      <c r="N215" s="17"/>
      <c r="O215" s="17"/>
      <c r="P215" s="17"/>
      <c r="Q215" s="17"/>
      <c r="R215" s="36">
        <f t="shared" si="278"/>
        <v>0</v>
      </c>
      <c r="S215" s="17"/>
      <c r="T215" s="17"/>
      <c r="U215" s="17"/>
      <c r="V215" s="17"/>
      <c r="W215" s="36">
        <f t="shared" si="279"/>
        <v>0</v>
      </c>
      <c r="X215" s="17"/>
      <c r="Y215" s="17"/>
      <c r="Z215" s="17"/>
      <c r="AA215" s="17"/>
      <c r="AB215" s="36">
        <f t="shared" si="280"/>
        <v>0</v>
      </c>
      <c r="AC215" s="17"/>
      <c r="AD215" s="17"/>
      <c r="AE215" s="17"/>
      <c r="AF215" s="17"/>
      <c r="AG215" s="36">
        <f t="shared" si="281"/>
        <v>0</v>
      </c>
      <c r="AH215" s="17"/>
      <c r="AI215" s="17"/>
      <c r="AJ215" s="17"/>
      <c r="AK215" s="17"/>
      <c r="AL215" s="36">
        <f t="shared" si="282"/>
        <v>0</v>
      </c>
    </row>
    <row r="216" ht="12.75" customHeight="1">
      <c r="A216" s="12" t="s">
        <v>266</v>
      </c>
      <c r="B216" s="13" t="s">
        <v>267</v>
      </c>
      <c r="C216" s="14">
        <f t="shared" ref="C216:AL216" si="283">SUM(C217:C220)</f>
        <v>0</v>
      </c>
      <c r="D216" s="14">
        <f t="shared" si="283"/>
        <v>0</v>
      </c>
      <c r="E216" s="14">
        <f t="shared" si="283"/>
        <v>0</v>
      </c>
      <c r="F216" s="14">
        <f t="shared" si="283"/>
        <v>0</v>
      </c>
      <c r="G216" s="14">
        <f t="shared" si="283"/>
        <v>0</v>
      </c>
      <c r="H216" s="14">
        <f t="shared" si="283"/>
        <v>0</v>
      </c>
      <c r="I216" s="14">
        <f t="shared" si="283"/>
        <v>0</v>
      </c>
      <c r="J216" s="14">
        <f t="shared" si="283"/>
        <v>0</v>
      </c>
      <c r="K216" s="14">
        <f t="shared" si="283"/>
        <v>0</v>
      </c>
      <c r="L216" s="14">
        <f t="shared" si="283"/>
        <v>0</v>
      </c>
      <c r="M216" s="14">
        <f t="shared" si="283"/>
        <v>0</v>
      </c>
      <c r="N216" s="14">
        <f t="shared" si="283"/>
        <v>0</v>
      </c>
      <c r="O216" s="14">
        <f t="shared" si="283"/>
        <v>0</v>
      </c>
      <c r="P216" s="14">
        <f t="shared" si="283"/>
        <v>0</v>
      </c>
      <c r="Q216" s="14">
        <f t="shared" si="283"/>
        <v>0</v>
      </c>
      <c r="R216" s="14">
        <f t="shared" si="283"/>
        <v>0</v>
      </c>
      <c r="S216" s="14">
        <f t="shared" si="283"/>
        <v>0</v>
      </c>
      <c r="T216" s="14">
        <f t="shared" si="283"/>
        <v>0</v>
      </c>
      <c r="U216" s="14">
        <f t="shared" si="283"/>
        <v>0</v>
      </c>
      <c r="V216" s="14">
        <f t="shared" si="283"/>
        <v>0</v>
      </c>
      <c r="W216" s="14">
        <f t="shared" si="283"/>
        <v>0</v>
      </c>
      <c r="X216" s="14">
        <f t="shared" si="283"/>
        <v>0</v>
      </c>
      <c r="Y216" s="14">
        <f t="shared" si="283"/>
        <v>0</v>
      </c>
      <c r="Z216" s="14">
        <f t="shared" si="283"/>
        <v>0</v>
      </c>
      <c r="AA216" s="14">
        <f t="shared" si="283"/>
        <v>0</v>
      </c>
      <c r="AB216" s="14">
        <f t="shared" si="283"/>
        <v>0</v>
      </c>
      <c r="AC216" s="14">
        <f t="shared" si="283"/>
        <v>0</v>
      </c>
      <c r="AD216" s="14">
        <f t="shared" si="283"/>
        <v>0</v>
      </c>
      <c r="AE216" s="14">
        <f t="shared" si="283"/>
        <v>0</v>
      </c>
      <c r="AF216" s="14">
        <f t="shared" si="283"/>
        <v>0</v>
      </c>
      <c r="AG216" s="14">
        <f t="shared" si="283"/>
        <v>0</v>
      </c>
      <c r="AH216" s="14">
        <f t="shared" si="283"/>
        <v>0</v>
      </c>
      <c r="AI216" s="14">
        <f t="shared" si="283"/>
        <v>0</v>
      </c>
      <c r="AJ216" s="14">
        <f t="shared" si="283"/>
        <v>0</v>
      </c>
      <c r="AK216" s="14">
        <f t="shared" si="283"/>
        <v>0</v>
      </c>
      <c r="AL216" s="14">
        <f t="shared" si="283"/>
        <v>0</v>
      </c>
    </row>
    <row r="217" ht="12.75" customHeight="1">
      <c r="A217" s="18">
        <v>171.0</v>
      </c>
      <c r="B217" s="16" t="s">
        <v>268</v>
      </c>
      <c r="C217" s="35">
        <f t="shared" ref="C217:C220" si="284">H217+M217+R217+W217+AB217+AG217+AL217</f>
        <v>0</v>
      </c>
      <c r="D217" s="17"/>
      <c r="E217" s="17"/>
      <c r="F217" s="17"/>
      <c r="G217" s="17"/>
      <c r="H217" s="36">
        <f t="shared" ref="H217:H220" si="285">SUM(D217:G217)</f>
        <v>0</v>
      </c>
      <c r="I217" s="17"/>
      <c r="J217" s="17"/>
      <c r="K217" s="17"/>
      <c r="L217" s="17"/>
      <c r="M217" s="36">
        <f t="shared" ref="M217:M220" si="286">SUM(I217:L217)</f>
        <v>0</v>
      </c>
      <c r="N217" s="17"/>
      <c r="O217" s="17"/>
      <c r="P217" s="17"/>
      <c r="Q217" s="17"/>
      <c r="R217" s="36">
        <f t="shared" ref="R217:R220" si="287">SUM(N217:Q217)</f>
        <v>0</v>
      </c>
      <c r="S217" s="17"/>
      <c r="T217" s="17"/>
      <c r="U217" s="17"/>
      <c r="V217" s="17"/>
      <c r="W217" s="36">
        <f t="shared" ref="W217:W220" si="288">SUM(S217:V217)</f>
        <v>0</v>
      </c>
      <c r="X217" s="17"/>
      <c r="Y217" s="17"/>
      <c r="Z217" s="17"/>
      <c r="AA217" s="17"/>
      <c r="AB217" s="36">
        <f t="shared" ref="AB217:AB220" si="289">SUM(X217:AA217)</f>
        <v>0</v>
      </c>
      <c r="AC217" s="17"/>
      <c r="AD217" s="17"/>
      <c r="AE217" s="17"/>
      <c r="AF217" s="17"/>
      <c r="AG217" s="36">
        <f t="shared" ref="AG217:AG220" si="290">SUM(AC217:AF217)</f>
        <v>0</v>
      </c>
      <c r="AH217" s="17"/>
      <c r="AI217" s="17"/>
      <c r="AJ217" s="17"/>
      <c r="AK217" s="17"/>
      <c r="AL217" s="36">
        <f t="shared" ref="AL217:AL220" si="291">SUM(AH217:AK217)</f>
        <v>0</v>
      </c>
    </row>
    <row r="218" ht="12.75" customHeight="1">
      <c r="A218" s="18">
        <v>172.0</v>
      </c>
      <c r="B218" s="16" t="s">
        <v>269</v>
      </c>
      <c r="C218" s="35">
        <f t="shared" si="284"/>
        <v>0</v>
      </c>
      <c r="D218" s="17"/>
      <c r="E218" s="17"/>
      <c r="F218" s="17"/>
      <c r="G218" s="17"/>
      <c r="H218" s="36">
        <f t="shared" si="285"/>
        <v>0</v>
      </c>
      <c r="I218" s="17"/>
      <c r="J218" s="17"/>
      <c r="K218" s="17"/>
      <c r="L218" s="17"/>
      <c r="M218" s="36">
        <f t="shared" si="286"/>
        <v>0</v>
      </c>
      <c r="N218" s="17"/>
      <c r="O218" s="17"/>
      <c r="P218" s="17"/>
      <c r="Q218" s="17"/>
      <c r="R218" s="36">
        <f t="shared" si="287"/>
        <v>0</v>
      </c>
      <c r="S218" s="17"/>
      <c r="T218" s="17"/>
      <c r="U218" s="17"/>
      <c r="V218" s="17"/>
      <c r="W218" s="36">
        <f t="shared" si="288"/>
        <v>0</v>
      </c>
      <c r="X218" s="17"/>
      <c r="Y218" s="17"/>
      <c r="Z218" s="17"/>
      <c r="AA218" s="17"/>
      <c r="AB218" s="36">
        <f t="shared" si="289"/>
        <v>0</v>
      </c>
      <c r="AC218" s="17"/>
      <c r="AD218" s="17"/>
      <c r="AE218" s="17"/>
      <c r="AF218" s="17"/>
      <c r="AG218" s="36">
        <f t="shared" si="290"/>
        <v>0</v>
      </c>
      <c r="AH218" s="17"/>
      <c r="AI218" s="17"/>
      <c r="AJ218" s="17"/>
      <c r="AK218" s="17"/>
      <c r="AL218" s="36">
        <f t="shared" si="291"/>
        <v>0</v>
      </c>
    </row>
    <row r="219" ht="12.75" customHeight="1">
      <c r="A219" s="18">
        <v>173.0</v>
      </c>
      <c r="B219" s="16" t="s">
        <v>270</v>
      </c>
      <c r="C219" s="35">
        <f t="shared" si="284"/>
        <v>0</v>
      </c>
      <c r="D219" s="17"/>
      <c r="E219" s="17"/>
      <c r="F219" s="17"/>
      <c r="G219" s="17"/>
      <c r="H219" s="36">
        <f t="shared" si="285"/>
        <v>0</v>
      </c>
      <c r="I219" s="17"/>
      <c r="J219" s="17"/>
      <c r="K219" s="17"/>
      <c r="L219" s="17"/>
      <c r="M219" s="36">
        <f t="shared" si="286"/>
        <v>0</v>
      </c>
      <c r="N219" s="17"/>
      <c r="O219" s="17"/>
      <c r="P219" s="17"/>
      <c r="Q219" s="17"/>
      <c r="R219" s="36">
        <f t="shared" si="287"/>
        <v>0</v>
      </c>
      <c r="S219" s="17"/>
      <c r="T219" s="17"/>
      <c r="U219" s="17"/>
      <c r="V219" s="17"/>
      <c r="W219" s="36">
        <f t="shared" si="288"/>
        <v>0</v>
      </c>
      <c r="X219" s="17"/>
      <c r="Y219" s="17"/>
      <c r="Z219" s="17"/>
      <c r="AA219" s="17"/>
      <c r="AB219" s="36">
        <f t="shared" si="289"/>
        <v>0</v>
      </c>
      <c r="AC219" s="17"/>
      <c r="AD219" s="17"/>
      <c r="AE219" s="17"/>
      <c r="AF219" s="17"/>
      <c r="AG219" s="36">
        <f t="shared" si="290"/>
        <v>0</v>
      </c>
      <c r="AH219" s="17"/>
      <c r="AI219" s="17"/>
      <c r="AJ219" s="17"/>
      <c r="AK219" s="17"/>
      <c r="AL219" s="36">
        <f t="shared" si="291"/>
        <v>0</v>
      </c>
    </row>
    <row r="220" ht="12.75" customHeight="1">
      <c r="A220" s="18">
        <v>174.0</v>
      </c>
      <c r="B220" s="16" t="s">
        <v>271</v>
      </c>
      <c r="C220" s="35">
        <f t="shared" si="284"/>
        <v>0</v>
      </c>
      <c r="D220" s="17"/>
      <c r="E220" s="17"/>
      <c r="F220" s="17"/>
      <c r="G220" s="17"/>
      <c r="H220" s="36">
        <f t="shared" si="285"/>
        <v>0</v>
      </c>
      <c r="I220" s="17"/>
      <c r="J220" s="17"/>
      <c r="K220" s="17"/>
      <c r="L220" s="17"/>
      <c r="M220" s="36">
        <f t="shared" si="286"/>
        <v>0</v>
      </c>
      <c r="N220" s="17"/>
      <c r="O220" s="17"/>
      <c r="P220" s="17"/>
      <c r="Q220" s="17"/>
      <c r="R220" s="36">
        <f t="shared" si="287"/>
        <v>0</v>
      </c>
      <c r="S220" s="17"/>
      <c r="T220" s="17"/>
      <c r="U220" s="17"/>
      <c r="V220" s="17"/>
      <c r="W220" s="36">
        <f t="shared" si="288"/>
        <v>0</v>
      </c>
      <c r="X220" s="17"/>
      <c r="Y220" s="17"/>
      <c r="Z220" s="17"/>
      <c r="AA220" s="17"/>
      <c r="AB220" s="36">
        <f t="shared" si="289"/>
        <v>0</v>
      </c>
      <c r="AC220" s="17"/>
      <c r="AD220" s="17"/>
      <c r="AE220" s="17"/>
      <c r="AF220" s="17"/>
      <c r="AG220" s="36">
        <f t="shared" si="290"/>
        <v>0</v>
      </c>
      <c r="AH220" s="17"/>
      <c r="AI220" s="17"/>
      <c r="AJ220" s="17"/>
      <c r="AK220" s="17"/>
      <c r="AL220" s="36">
        <f t="shared" si="291"/>
        <v>0</v>
      </c>
    </row>
    <row r="221" ht="12.75" customHeight="1">
      <c r="A221" s="12" t="s">
        <v>272</v>
      </c>
      <c r="B221" s="13" t="s">
        <v>223</v>
      </c>
      <c r="C221" s="14">
        <f t="shared" ref="C221:AL221" si="292">SUM(C222:C224)</f>
        <v>8.731</v>
      </c>
      <c r="D221" s="14">
        <f t="shared" si="292"/>
        <v>2.1</v>
      </c>
      <c r="E221" s="14">
        <f t="shared" si="292"/>
        <v>2.14</v>
      </c>
      <c r="F221" s="14">
        <f t="shared" si="292"/>
        <v>2.1</v>
      </c>
      <c r="G221" s="14">
        <f t="shared" si="292"/>
        <v>2.1</v>
      </c>
      <c r="H221" s="14">
        <f t="shared" si="292"/>
        <v>8.44</v>
      </c>
      <c r="I221" s="14">
        <f t="shared" si="292"/>
        <v>0</v>
      </c>
      <c r="J221" s="14">
        <f t="shared" si="292"/>
        <v>0.06</v>
      </c>
      <c r="K221" s="14">
        <f t="shared" si="292"/>
        <v>0</v>
      </c>
      <c r="L221" s="14">
        <f t="shared" si="292"/>
        <v>0</v>
      </c>
      <c r="M221" s="14">
        <f t="shared" si="292"/>
        <v>0.06</v>
      </c>
      <c r="N221" s="14">
        <f t="shared" si="292"/>
        <v>0</v>
      </c>
      <c r="O221" s="14">
        <f t="shared" si="292"/>
        <v>0.046</v>
      </c>
      <c r="P221" s="14">
        <f t="shared" si="292"/>
        <v>0</v>
      </c>
      <c r="Q221" s="14">
        <f t="shared" si="292"/>
        <v>0</v>
      </c>
      <c r="R221" s="14">
        <f t="shared" si="292"/>
        <v>0.046</v>
      </c>
      <c r="S221" s="14">
        <f t="shared" si="292"/>
        <v>0</v>
      </c>
      <c r="T221" s="14">
        <f t="shared" si="292"/>
        <v>0.099</v>
      </c>
      <c r="U221" s="14">
        <f t="shared" si="292"/>
        <v>0</v>
      </c>
      <c r="V221" s="14">
        <f t="shared" si="292"/>
        <v>0</v>
      </c>
      <c r="W221" s="14">
        <f t="shared" si="292"/>
        <v>0.099</v>
      </c>
      <c r="X221" s="14">
        <f t="shared" si="292"/>
        <v>0</v>
      </c>
      <c r="Y221" s="14">
        <f t="shared" si="292"/>
        <v>0.02</v>
      </c>
      <c r="Z221" s="14">
        <f t="shared" si="292"/>
        <v>0</v>
      </c>
      <c r="AA221" s="14">
        <f t="shared" si="292"/>
        <v>0</v>
      </c>
      <c r="AB221" s="14">
        <f t="shared" si="292"/>
        <v>0.02</v>
      </c>
      <c r="AC221" s="14">
        <f t="shared" si="292"/>
        <v>0</v>
      </c>
      <c r="AD221" s="14">
        <f t="shared" si="292"/>
        <v>0.04</v>
      </c>
      <c r="AE221" s="14">
        <f t="shared" si="292"/>
        <v>0</v>
      </c>
      <c r="AF221" s="14">
        <f t="shared" si="292"/>
        <v>0</v>
      </c>
      <c r="AG221" s="14">
        <f t="shared" si="292"/>
        <v>0.04</v>
      </c>
      <c r="AH221" s="14">
        <f t="shared" si="292"/>
        <v>0</v>
      </c>
      <c r="AI221" s="14">
        <f t="shared" si="292"/>
        <v>0.026</v>
      </c>
      <c r="AJ221" s="14">
        <f t="shared" si="292"/>
        <v>0</v>
      </c>
      <c r="AK221" s="14">
        <f t="shared" si="292"/>
        <v>0</v>
      </c>
      <c r="AL221" s="14">
        <f t="shared" si="292"/>
        <v>0.026</v>
      </c>
    </row>
    <row r="222" ht="12.75" customHeight="1">
      <c r="A222" s="18">
        <v>175.0</v>
      </c>
      <c r="B222" s="16" t="s">
        <v>224</v>
      </c>
      <c r="C222" s="35">
        <f t="shared" ref="C222:C224" si="293">H222+M222+R222+W222+AB222+AG222+AL222</f>
        <v>8.4</v>
      </c>
      <c r="D222" s="19">
        <v>2.1</v>
      </c>
      <c r="E222" s="19">
        <v>2.1</v>
      </c>
      <c r="F222" s="19">
        <v>2.1</v>
      </c>
      <c r="G222" s="19">
        <v>2.1</v>
      </c>
      <c r="H222" s="36">
        <f t="shared" ref="H222:H224" si="294">SUM(D222:G222)</f>
        <v>8.4</v>
      </c>
      <c r="I222" s="19">
        <v>0.0</v>
      </c>
      <c r="J222" s="19">
        <v>0.0</v>
      </c>
      <c r="K222" s="19">
        <v>0.0</v>
      </c>
      <c r="L222" s="19">
        <v>0.0</v>
      </c>
      <c r="M222" s="36">
        <f t="shared" ref="M222:M224" si="295">SUM(I222:L222)</f>
        <v>0</v>
      </c>
      <c r="N222" s="19">
        <v>0.0</v>
      </c>
      <c r="O222" s="19">
        <v>0.0</v>
      </c>
      <c r="P222" s="19">
        <v>0.0</v>
      </c>
      <c r="Q222" s="19">
        <v>0.0</v>
      </c>
      <c r="R222" s="36">
        <f t="shared" ref="R222:R224" si="296">SUM(N222:Q222)</f>
        <v>0</v>
      </c>
      <c r="S222" s="19">
        <v>0.0</v>
      </c>
      <c r="T222" s="19">
        <v>0.0</v>
      </c>
      <c r="U222" s="19">
        <v>0.0</v>
      </c>
      <c r="V222" s="19">
        <v>0.0</v>
      </c>
      <c r="W222" s="36">
        <f t="shared" ref="W222:W224" si="297">SUM(S222:V222)</f>
        <v>0</v>
      </c>
      <c r="X222" s="19">
        <v>0.0</v>
      </c>
      <c r="Y222" s="19">
        <v>0.0</v>
      </c>
      <c r="Z222" s="19">
        <v>0.0</v>
      </c>
      <c r="AA222" s="19">
        <v>0.0</v>
      </c>
      <c r="AB222" s="36">
        <f t="shared" ref="AB222:AB224" si="298">SUM(X222:AA222)</f>
        <v>0</v>
      </c>
      <c r="AC222" s="19">
        <v>0.0</v>
      </c>
      <c r="AD222" s="19">
        <v>0.0</v>
      </c>
      <c r="AE222" s="19">
        <v>0.0</v>
      </c>
      <c r="AF222" s="19">
        <v>0.0</v>
      </c>
      <c r="AG222" s="36">
        <f t="shared" ref="AG222:AG224" si="299">SUM(AC222:AF222)</f>
        <v>0</v>
      </c>
      <c r="AH222" s="19">
        <v>0.0</v>
      </c>
      <c r="AI222" s="19">
        <v>0.0</v>
      </c>
      <c r="AJ222" s="19">
        <v>0.0</v>
      </c>
      <c r="AK222" s="19">
        <v>0.0</v>
      </c>
      <c r="AL222" s="36">
        <f t="shared" ref="AL222:AL224" si="300">SUM(AH222:AK222)</f>
        <v>0</v>
      </c>
    </row>
    <row r="223" ht="12.75" customHeight="1">
      <c r="A223" s="18">
        <v>176.0</v>
      </c>
      <c r="B223" s="16" t="s">
        <v>225</v>
      </c>
      <c r="C223" s="35">
        <f t="shared" si="293"/>
        <v>0.331</v>
      </c>
      <c r="D223" s="19">
        <v>0.0</v>
      </c>
      <c r="E223" s="19">
        <v>0.04</v>
      </c>
      <c r="F223" s="19">
        <v>0.0</v>
      </c>
      <c r="G223" s="19">
        <v>0.0</v>
      </c>
      <c r="H223" s="36">
        <f t="shared" si="294"/>
        <v>0.04</v>
      </c>
      <c r="I223" s="19">
        <v>0.0</v>
      </c>
      <c r="J223" s="19">
        <v>0.06</v>
      </c>
      <c r="K223" s="19">
        <v>0.0</v>
      </c>
      <c r="L223" s="19">
        <v>0.0</v>
      </c>
      <c r="M223" s="36">
        <f t="shared" si="295"/>
        <v>0.06</v>
      </c>
      <c r="N223" s="19">
        <v>0.0</v>
      </c>
      <c r="O223" s="19">
        <v>0.046</v>
      </c>
      <c r="P223" s="19">
        <v>0.0</v>
      </c>
      <c r="Q223" s="19">
        <v>0.0</v>
      </c>
      <c r="R223" s="36">
        <f t="shared" si="296"/>
        <v>0.046</v>
      </c>
      <c r="S223" s="19">
        <v>0.0</v>
      </c>
      <c r="T223" s="19">
        <v>0.099</v>
      </c>
      <c r="U223" s="19">
        <v>0.0</v>
      </c>
      <c r="V223" s="19">
        <v>0.0</v>
      </c>
      <c r="W223" s="36">
        <f t="shared" si="297"/>
        <v>0.099</v>
      </c>
      <c r="X223" s="19">
        <v>0.0</v>
      </c>
      <c r="Y223" s="19">
        <v>0.02</v>
      </c>
      <c r="Z223" s="19">
        <v>0.0</v>
      </c>
      <c r="AA223" s="19">
        <v>0.0</v>
      </c>
      <c r="AB223" s="36">
        <f t="shared" si="298"/>
        <v>0.02</v>
      </c>
      <c r="AC223" s="19">
        <v>0.0</v>
      </c>
      <c r="AD223" s="19">
        <v>0.04</v>
      </c>
      <c r="AE223" s="19">
        <v>0.0</v>
      </c>
      <c r="AF223" s="19">
        <v>0.0</v>
      </c>
      <c r="AG223" s="36">
        <f t="shared" si="299"/>
        <v>0.04</v>
      </c>
      <c r="AH223" s="19">
        <v>0.0</v>
      </c>
      <c r="AI223" s="19">
        <v>0.026</v>
      </c>
      <c r="AJ223" s="19">
        <v>0.0</v>
      </c>
      <c r="AK223" s="19">
        <v>0.0</v>
      </c>
      <c r="AL223" s="36">
        <f t="shared" si="300"/>
        <v>0.026</v>
      </c>
    </row>
    <row r="224" ht="12.75" customHeight="1">
      <c r="A224" s="18">
        <v>177.0</v>
      </c>
      <c r="B224" s="16" t="s">
        <v>226</v>
      </c>
      <c r="C224" s="35">
        <f t="shared" si="293"/>
        <v>0</v>
      </c>
      <c r="D224" s="19">
        <v>0.0</v>
      </c>
      <c r="E224" s="19">
        <v>0.0</v>
      </c>
      <c r="F224" s="19">
        <v>0.0</v>
      </c>
      <c r="G224" s="19">
        <v>0.0</v>
      </c>
      <c r="H224" s="36">
        <f t="shared" si="294"/>
        <v>0</v>
      </c>
      <c r="I224" s="19">
        <v>0.0</v>
      </c>
      <c r="J224" s="19">
        <v>0.0</v>
      </c>
      <c r="K224" s="19">
        <v>0.0</v>
      </c>
      <c r="L224" s="19">
        <v>0.0</v>
      </c>
      <c r="M224" s="36">
        <f t="shared" si="295"/>
        <v>0</v>
      </c>
      <c r="N224" s="19">
        <v>0.0</v>
      </c>
      <c r="O224" s="19">
        <v>0.0</v>
      </c>
      <c r="P224" s="19">
        <v>0.0</v>
      </c>
      <c r="Q224" s="19">
        <v>0.0</v>
      </c>
      <c r="R224" s="36">
        <f t="shared" si="296"/>
        <v>0</v>
      </c>
      <c r="S224" s="19">
        <v>0.0</v>
      </c>
      <c r="T224" s="19">
        <v>0.0</v>
      </c>
      <c r="U224" s="19">
        <v>0.0</v>
      </c>
      <c r="V224" s="19">
        <v>0.0</v>
      </c>
      <c r="W224" s="36">
        <f t="shared" si="297"/>
        <v>0</v>
      </c>
      <c r="X224" s="19">
        <v>0.0</v>
      </c>
      <c r="Y224" s="19">
        <v>0.0</v>
      </c>
      <c r="Z224" s="19">
        <v>0.0</v>
      </c>
      <c r="AA224" s="19">
        <v>0.0</v>
      </c>
      <c r="AB224" s="36">
        <f t="shared" si="298"/>
        <v>0</v>
      </c>
      <c r="AC224" s="19">
        <v>0.0</v>
      </c>
      <c r="AD224" s="19">
        <v>0.0</v>
      </c>
      <c r="AE224" s="19">
        <v>0.0</v>
      </c>
      <c r="AF224" s="19">
        <v>0.0</v>
      </c>
      <c r="AG224" s="36">
        <f t="shared" si="299"/>
        <v>0</v>
      </c>
      <c r="AH224" s="19">
        <v>0.0</v>
      </c>
      <c r="AI224" s="19">
        <v>0.0</v>
      </c>
      <c r="AJ224" s="19">
        <v>0.0</v>
      </c>
      <c r="AK224" s="19">
        <v>0.0</v>
      </c>
      <c r="AL224" s="36">
        <f t="shared" si="300"/>
        <v>0</v>
      </c>
    </row>
    <row r="225" ht="12.75" customHeight="1">
      <c r="A225" s="12" t="s">
        <v>273</v>
      </c>
      <c r="B225" s="13" t="s">
        <v>274</v>
      </c>
      <c r="C225" s="14">
        <f t="shared" ref="C225:AL225" si="301">SUM(C226:C231)</f>
        <v>0</v>
      </c>
      <c r="D225" s="14">
        <f t="shared" si="301"/>
        <v>0</v>
      </c>
      <c r="E225" s="14">
        <f t="shared" si="301"/>
        <v>0</v>
      </c>
      <c r="F225" s="14">
        <f t="shared" si="301"/>
        <v>0</v>
      </c>
      <c r="G225" s="14">
        <f t="shared" si="301"/>
        <v>0</v>
      </c>
      <c r="H225" s="14">
        <f t="shared" si="301"/>
        <v>0</v>
      </c>
      <c r="I225" s="14">
        <f t="shared" si="301"/>
        <v>0</v>
      </c>
      <c r="J225" s="14">
        <f t="shared" si="301"/>
        <v>0</v>
      </c>
      <c r="K225" s="14">
        <f t="shared" si="301"/>
        <v>0</v>
      </c>
      <c r="L225" s="14">
        <f t="shared" si="301"/>
        <v>0</v>
      </c>
      <c r="M225" s="14">
        <f t="shared" si="301"/>
        <v>0</v>
      </c>
      <c r="N225" s="14">
        <f t="shared" si="301"/>
        <v>0</v>
      </c>
      <c r="O225" s="14">
        <f t="shared" si="301"/>
        <v>0</v>
      </c>
      <c r="P225" s="14">
        <f t="shared" si="301"/>
        <v>0</v>
      </c>
      <c r="Q225" s="14">
        <f t="shared" si="301"/>
        <v>0</v>
      </c>
      <c r="R225" s="14">
        <f t="shared" si="301"/>
        <v>0</v>
      </c>
      <c r="S225" s="14">
        <f t="shared" si="301"/>
        <v>0</v>
      </c>
      <c r="T225" s="14">
        <f t="shared" si="301"/>
        <v>0</v>
      </c>
      <c r="U225" s="14">
        <f t="shared" si="301"/>
        <v>0</v>
      </c>
      <c r="V225" s="14">
        <f t="shared" si="301"/>
        <v>0</v>
      </c>
      <c r="W225" s="14">
        <f t="shared" si="301"/>
        <v>0</v>
      </c>
      <c r="X225" s="14">
        <f t="shared" si="301"/>
        <v>0</v>
      </c>
      <c r="Y225" s="14">
        <f t="shared" si="301"/>
        <v>0</v>
      </c>
      <c r="Z225" s="14">
        <f t="shared" si="301"/>
        <v>0</v>
      </c>
      <c r="AA225" s="14">
        <f t="shared" si="301"/>
        <v>0</v>
      </c>
      <c r="AB225" s="14">
        <f t="shared" si="301"/>
        <v>0</v>
      </c>
      <c r="AC225" s="14">
        <f t="shared" si="301"/>
        <v>0</v>
      </c>
      <c r="AD225" s="14">
        <f t="shared" si="301"/>
        <v>0</v>
      </c>
      <c r="AE225" s="14">
        <f t="shared" si="301"/>
        <v>0</v>
      </c>
      <c r="AF225" s="14">
        <f t="shared" si="301"/>
        <v>0</v>
      </c>
      <c r="AG225" s="14">
        <f t="shared" si="301"/>
        <v>0</v>
      </c>
      <c r="AH225" s="14">
        <f t="shared" si="301"/>
        <v>0</v>
      </c>
      <c r="AI225" s="14">
        <f t="shared" si="301"/>
        <v>0</v>
      </c>
      <c r="AJ225" s="14">
        <f t="shared" si="301"/>
        <v>0</v>
      </c>
      <c r="AK225" s="14">
        <f t="shared" si="301"/>
        <v>0</v>
      </c>
      <c r="AL225" s="14">
        <f t="shared" si="301"/>
        <v>0</v>
      </c>
    </row>
    <row r="226" ht="12.75" customHeight="1">
      <c r="A226" s="18">
        <v>178.0</v>
      </c>
      <c r="B226" s="16" t="s">
        <v>275</v>
      </c>
      <c r="C226" s="35">
        <f t="shared" ref="C226:C231" si="302">H226+M226+R226+W226+AB226+AG226+AL226</f>
        <v>0</v>
      </c>
      <c r="D226" s="17"/>
      <c r="E226" s="17"/>
      <c r="F226" s="17"/>
      <c r="G226" s="17"/>
      <c r="H226" s="36">
        <f t="shared" ref="H226:H231" si="303">SUM(D226:G226)</f>
        <v>0</v>
      </c>
      <c r="I226" s="17"/>
      <c r="J226" s="17"/>
      <c r="K226" s="17"/>
      <c r="L226" s="17"/>
      <c r="M226" s="36">
        <f t="shared" ref="M226:M231" si="304">SUM(I226:L226)</f>
        <v>0</v>
      </c>
      <c r="N226" s="17"/>
      <c r="O226" s="17"/>
      <c r="P226" s="17"/>
      <c r="Q226" s="17"/>
      <c r="R226" s="36">
        <f t="shared" ref="R226:R231" si="305">SUM(N226:Q226)</f>
        <v>0</v>
      </c>
      <c r="S226" s="17"/>
      <c r="T226" s="17"/>
      <c r="U226" s="17"/>
      <c r="V226" s="17"/>
      <c r="W226" s="36">
        <f t="shared" ref="W226:W231" si="306">SUM(S226:V226)</f>
        <v>0</v>
      </c>
      <c r="X226" s="17"/>
      <c r="Y226" s="17"/>
      <c r="Z226" s="17"/>
      <c r="AA226" s="17"/>
      <c r="AB226" s="36">
        <f t="shared" ref="AB226:AB231" si="307">SUM(X226:AA226)</f>
        <v>0</v>
      </c>
      <c r="AC226" s="17"/>
      <c r="AD226" s="17"/>
      <c r="AE226" s="17"/>
      <c r="AF226" s="17"/>
      <c r="AG226" s="36">
        <f t="shared" ref="AG226:AG231" si="308">SUM(AC226:AF226)</f>
        <v>0</v>
      </c>
      <c r="AH226" s="17"/>
      <c r="AI226" s="17"/>
      <c r="AJ226" s="17"/>
      <c r="AK226" s="17"/>
      <c r="AL226" s="36">
        <f t="shared" ref="AL226:AL231" si="309">SUM(AH226:AK226)</f>
        <v>0</v>
      </c>
    </row>
    <row r="227" ht="12.75" customHeight="1">
      <c r="A227" s="18">
        <v>179.0</v>
      </c>
      <c r="B227" s="16" t="s">
        <v>132</v>
      </c>
      <c r="C227" s="35">
        <f t="shared" si="302"/>
        <v>0</v>
      </c>
      <c r="D227" s="17"/>
      <c r="E227" s="17"/>
      <c r="F227" s="17"/>
      <c r="G227" s="17"/>
      <c r="H227" s="36">
        <f t="shared" si="303"/>
        <v>0</v>
      </c>
      <c r="I227" s="17"/>
      <c r="J227" s="17"/>
      <c r="K227" s="17"/>
      <c r="L227" s="17"/>
      <c r="M227" s="36">
        <f t="shared" si="304"/>
        <v>0</v>
      </c>
      <c r="N227" s="17"/>
      <c r="O227" s="17"/>
      <c r="P227" s="17"/>
      <c r="Q227" s="17"/>
      <c r="R227" s="36">
        <f t="shared" si="305"/>
        <v>0</v>
      </c>
      <c r="S227" s="17"/>
      <c r="T227" s="17"/>
      <c r="U227" s="17"/>
      <c r="V227" s="17"/>
      <c r="W227" s="36">
        <f t="shared" si="306"/>
        <v>0</v>
      </c>
      <c r="X227" s="17"/>
      <c r="Y227" s="17"/>
      <c r="Z227" s="17"/>
      <c r="AA227" s="17"/>
      <c r="AB227" s="36">
        <f t="shared" si="307"/>
        <v>0</v>
      </c>
      <c r="AC227" s="17"/>
      <c r="AD227" s="17"/>
      <c r="AE227" s="17"/>
      <c r="AF227" s="17"/>
      <c r="AG227" s="36">
        <f t="shared" si="308"/>
        <v>0</v>
      </c>
      <c r="AH227" s="17"/>
      <c r="AI227" s="17"/>
      <c r="AJ227" s="17"/>
      <c r="AK227" s="17"/>
      <c r="AL227" s="36">
        <f t="shared" si="309"/>
        <v>0</v>
      </c>
    </row>
    <row r="228" ht="12.75" customHeight="1">
      <c r="A228" s="18">
        <v>180.0</v>
      </c>
      <c r="B228" s="16" t="s">
        <v>276</v>
      </c>
      <c r="C228" s="35">
        <f t="shared" si="302"/>
        <v>0</v>
      </c>
      <c r="D228" s="17"/>
      <c r="E228" s="17"/>
      <c r="F228" s="17"/>
      <c r="G228" s="17"/>
      <c r="H228" s="36">
        <f t="shared" si="303"/>
        <v>0</v>
      </c>
      <c r="I228" s="17"/>
      <c r="J228" s="17"/>
      <c r="K228" s="17"/>
      <c r="L228" s="17"/>
      <c r="M228" s="36">
        <f t="shared" si="304"/>
        <v>0</v>
      </c>
      <c r="N228" s="17"/>
      <c r="O228" s="17"/>
      <c r="P228" s="17"/>
      <c r="Q228" s="17"/>
      <c r="R228" s="36">
        <f t="shared" si="305"/>
        <v>0</v>
      </c>
      <c r="S228" s="17"/>
      <c r="T228" s="17"/>
      <c r="U228" s="17"/>
      <c r="V228" s="17"/>
      <c r="W228" s="36">
        <f t="shared" si="306"/>
        <v>0</v>
      </c>
      <c r="X228" s="17"/>
      <c r="Y228" s="17"/>
      <c r="Z228" s="17"/>
      <c r="AA228" s="17"/>
      <c r="AB228" s="36">
        <f t="shared" si="307"/>
        <v>0</v>
      </c>
      <c r="AC228" s="17"/>
      <c r="AD228" s="17"/>
      <c r="AE228" s="17"/>
      <c r="AF228" s="17"/>
      <c r="AG228" s="36">
        <f t="shared" si="308"/>
        <v>0</v>
      </c>
      <c r="AH228" s="17"/>
      <c r="AI228" s="17"/>
      <c r="AJ228" s="17"/>
      <c r="AK228" s="17"/>
      <c r="AL228" s="36">
        <f t="shared" si="309"/>
        <v>0</v>
      </c>
    </row>
    <row r="229" ht="12.75" customHeight="1">
      <c r="A229" s="18">
        <v>181.0</v>
      </c>
      <c r="B229" s="16" t="s">
        <v>277</v>
      </c>
      <c r="C229" s="35">
        <f t="shared" si="302"/>
        <v>0</v>
      </c>
      <c r="D229" s="17"/>
      <c r="E229" s="17"/>
      <c r="F229" s="17"/>
      <c r="G229" s="17"/>
      <c r="H229" s="36">
        <f t="shared" si="303"/>
        <v>0</v>
      </c>
      <c r="I229" s="17"/>
      <c r="J229" s="17"/>
      <c r="K229" s="17"/>
      <c r="L229" s="17"/>
      <c r="M229" s="36">
        <f t="shared" si="304"/>
        <v>0</v>
      </c>
      <c r="N229" s="17"/>
      <c r="O229" s="17"/>
      <c r="P229" s="17"/>
      <c r="Q229" s="17"/>
      <c r="R229" s="36">
        <f t="shared" si="305"/>
        <v>0</v>
      </c>
      <c r="S229" s="17"/>
      <c r="T229" s="17"/>
      <c r="U229" s="17"/>
      <c r="V229" s="17"/>
      <c r="W229" s="36">
        <f t="shared" si="306"/>
        <v>0</v>
      </c>
      <c r="X229" s="17"/>
      <c r="Y229" s="17"/>
      <c r="Z229" s="17"/>
      <c r="AA229" s="17"/>
      <c r="AB229" s="36">
        <f t="shared" si="307"/>
        <v>0</v>
      </c>
      <c r="AC229" s="17"/>
      <c r="AD229" s="17"/>
      <c r="AE229" s="17"/>
      <c r="AF229" s="17"/>
      <c r="AG229" s="36">
        <f t="shared" si="308"/>
        <v>0</v>
      </c>
      <c r="AH229" s="17"/>
      <c r="AI229" s="17"/>
      <c r="AJ229" s="17"/>
      <c r="AK229" s="17"/>
      <c r="AL229" s="36">
        <f t="shared" si="309"/>
        <v>0</v>
      </c>
    </row>
    <row r="230" ht="12.75" customHeight="1">
      <c r="A230" s="18">
        <v>182.0</v>
      </c>
      <c r="B230" s="16" t="s">
        <v>278</v>
      </c>
      <c r="C230" s="35">
        <f t="shared" si="302"/>
        <v>0</v>
      </c>
      <c r="D230" s="17"/>
      <c r="E230" s="17"/>
      <c r="F230" s="17"/>
      <c r="G230" s="17"/>
      <c r="H230" s="36">
        <f t="shared" si="303"/>
        <v>0</v>
      </c>
      <c r="I230" s="17"/>
      <c r="J230" s="17"/>
      <c r="K230" s="17"/>
      <c r="L230" s="17"/>
      <c r="M230" s="36">
        <f t="shared" si="304"/>
        <v>0</v>
      </c>
      <c r="N230" s="17"/>
      <c r="O230" s="17"/>
      <c r="P230" s="17"/>
      <c r="Q230" s="17"/>
      <c r="R230" s="36">
        <f t="shared" si="305"/>
        <v>0</v>
      </c>
      <c r="S230" s="17"/>
      <c r="T230" s="17"/>
      <c r="U230" s="17"/>
      <c r="V230" s="17"/>
      <c r="W230" s="36">
        <f t="shared" si="306"/>
        <v>0</v>
      </c>
      <c r="X230" s="17"/>
      <c r="Y230" s="17"/>
      <c r="Z230" s="17"/>
      <c r="AA230" s="17"/>
      <c r="AB230" s="36">
        <f t="shared" si="307"/>
        <v>0</v>
      </c>
      <c r="AC230" s="17"/>
      <c r="AD230" s="17"/>
      <c r="AE230" s="17"/>
      <c r="AF230" s="17"/>
      <c r="AG230" s="36">
        <f t="shared" si="308"/>
        <v>0</v>
      </c>
      <c r="AH230" s="17"/>
      <c r="AI230" s="17"/>
      <c r="AJ230" s="17"/>
      <c r="AK230" s="17"/>
      <c r="AL230" s="36">
        <f t="shared" si="309"/>
        <v>0</v>
      </c>
    </row>
    <row r="231" ht="12.75" customHeight="1">
      <c r="A231" s="18">
        <v>183.0</v>
      </c>
      <c r="B231" s="16" t="s">
        <v>279</v>
      </c>
      <c r="C231" s="35">
        <f t="shared" si="302"/>
        <v>0</v>
      </c>
      <c r="D231" s="17"/>
      <c r="E231" s="17"/>
      <c r="F231" s="17"/>
      <c r="G231" s="17"/>
      <c r="H231" s="36">
        <f t="shared" si="303"/>
        <v>0</v>
      </c>
      <c r="I231" s="17"/>
      <c r="J231" s="17"/>
      <c r="K231" s="17"/>
      <c r="L231" s="17"/>
      <c r="M231" s="36">
        <f t="shared" si="304"/>
        <v>0</v>
      </c>
      <c r="N231" s="17"/>
      <c r="O231" s="17"/>
      <c r="P231" s="17"/>
      <c r="Q231" s="17"/>
      <c r="R231" s="36">
        <f t="shared" si="305"/>
        <v>0</v>
      </c>
      <c r="S231" s="17"/>
      <c r="T231" s="17"/>
      <c r="U231" s="17"/>
      <c r="V231" s="17"/>
      <c r="W231" s="36">
        <f t="shared" si="306"/>
        <v>0</v>
      </c>
      <c r="X231" s="17"/>
      <c r="Y231" s="17"/>
      <c r="Z231" s="17"/>
      <c r="AA231" s="17"/>
      <c r="AB231" s="36">
        <f t="shared" si="307"/>
        <v>0</v>
      </c>
      <c r="AC231" s="17"/>
      <c r="AD231" s="17"/>
      <c r="AE231" s="17"/>
      <c r="AF231" s="17"/>
      <c r="AG231" s="36">
        <f t="shared" si="308"/>
        <v>0</v>
      </c>
      <c r="AH231" s="17"/>
      <c r="AI231" s="17"/>
      <c r="AJ231" s="17"/>
      <c r="AK231" s="17"/>
      <c r="AL231" s="36">
        <f t="shared" si="309"/>
        <v>0</v>
      </c>
    </row>
    <row r="232" ht="12.75" customHeight="1">
      <c r="A232" s="12" t="s">
        <v>280</v>
      </c>
      <c r="B232" s="13" t="s">
        <v>281</v>
      </c>
      <c r="C232" s="14">
        <f t="shared" ref="C232:AL232" si="310">C233</f>
        <v>0</v>
      </c>
      <c r="D232" s="14" t="str">
        <f t="shared" si="310"/>
        <v/>
      </c>
      <c r="E232" s="14" t="str">
        <f t="shared" si="310"/>
        <v/>
      </c>
      <c r="F232" s="14" t="str">
        <f t="shared" si="310"/>
        <v/>
      </c>
      <c r="G232" s="14" t="str">
        <f t="shared" si="310"/>
        <v/>
      </c>
      <c r="H232" s="14">
        <f t="shared" si="310"/>
        <v>0</v>
      </c>
      <c r="I232" s="14" t="str">
        <f t="shared" si="310"/>
        <v/>
      </c>
      <c r="J232" s="14" t="str">
        <f t="shared" si="310"/>
        <v/>
      </c>
      <c r="K232" s="14" t="str">
        <f t="shared" si="310"/>
        <v/>
      </c>
      <c r="L232" s="14" t="str">
        <f t="shared" si="310"/>
        <v/>
      </c>
      <c r="M232" s="14">
        <f t="shared" si="310"/>
        <v>0</v>
      </c>
      <c r="N232" s="14" t="str">
        <f t="shared" si="310"/>
        <v/>
      </c>
      <c r="O232" s="14" t="str">
        <f t="shared" si="310"/>
        <v/>
      </c>
      <c r="P232" s="14" t="str">
        <f t="shared" si="310"/>
        <v/>
      </c>
      <c r="Q232" s="14" t="str">
        <f t="shared" si="310"/>
        <v/>
      </c>
      <c r="R232" s="14">
        <f t="shared" si="310"/>
        <v>0</v>
      </c>
      <c r="S232" s="14" t="str">
        <f t="shared" si="310"/>
        <v/>
      </c>
      <c r="T232" s="14" t="str">
        <f t="shared" si="310"/>
        <v/>
      </c>
      <c r="U232" s="14" t="str">
        <f t="shared" si="310"/>
        <v/>
      </c>
      <c r="V232" s="14" t="str">
        <f t="shared" si="310"/>
        <v/>
      </c>
      <c r="W232" s="14">
        <f t="shared" si="310"/>
        <v>0</v>
      </c>
      <c r="X232" s="14" t="str">
        <f t="shared" si="310"/>
        <v/>
      </c>
      <c r="Y232" s="14" t="str">
        <f t="shared" si="310"/>
        <v/>
      </c>
      <c r="Z232" s="14" t="str">
        <f t="shared" si="310"/>
        <v/>
      </c>
      <c r="AA232" s="14" t="str">
        <f t="shared" si="310"/>
        <v/>
      </c>
      <c r="AB232" s="14">
        <f t="shared" si="310"/>
        <v>0</v>
      </c>
      <c r="AC232" s="14" t="str">
        <f t="shared" si="310"/>
        <v/>
      </c>
      <c r="AD232" s="14" t="str">
        <f t="shared" si="310"/>
        <v/>
      </c>
      <c r="AE232" s="14" t="str">
        <f t="shared" si="310"/>
        <v/>
      </c>
      <c r="AF232" s="14" t="str">
        <f t="shared" si="310"/>
        <v/>
      </c>
      <c r="AG232" s="14">
        <f t="shared" si="310"/>
        <v>0</v>
      </c>
      <c r="AH232" s="14" t="str">
        <f t="shared" si="310"/>
        <v/>
      </c>
      <c r="AI232" s="14" t="str">
        <f t="shared" si="310"/>
        <v/>
      </c>
      <c r="AJ232" s="14" t="str">
        <f t="shared" si="310"/>
        <v/>
      </c>
      <c r="AK232" s="14" t="str">
        <f t="shared" si="310"/>
        <v/>
      </c>
      <c r="AL232" s="14">
        <f t="shared" si="310"/>
        <v>0</v>
      </c>
    </row>
    <row r="233" ht="12.75" customHeight="1">
      <c r="A233" s="18">
        <v>184.0</v>
      </c>
      <c r="B233" s="16" t="s">
        <v>282</v>
      </c>
      <c r="C233" s="35">
        <f>H233+M233+R233+W233+AB233+AG233+AL233</f>
        <v>0</v>
      </c>
      <c r="D233" s="17"/>
      <c r="E233" s="17"/>
      <c r="F233" s="17"/>
      <c r="G233" s="17"/>
      <c r="H233" s="36">
        <f>SUM(D233:G233)</f>
        <v>0</v>
      </c>
      <c r="I233" s="17"/>
      <c r="J233" s="17"/>
      <c r="K233" s="17"/>
      <c r="L233" s="17"/>
      <c r="M233" s="36">
        <f>SUM(I233:L233)</f>
        <v>0</v>
      </c>
      <c r="N233" s="17"/>
      <c r="O233" s="17"/>
      <c r="P233" s="17"/>
      <c r="Q233" s="17"/>
      <c r="R233" s="36">
        <f>SUM(N233:Q233)</f>
        <v>0</v>
      </c>
      <c r="S233" s="17"/>
      <c r="T233" s="17"/>
      <c r="U233" s="17"/>
      <c r="V233" s="17"/>
      <c r="W233" s="36">
        <f>SUM(S233:V233)</f>
        <v>0</v>
      </c>
      <c r="X233" s="17"/>
      <c r="Y233" s="17"/>
      <c r="Z233" s="17"/>
      <c r="AA233" s="17"/>
      <c r="AB233" s="36">
        <f>SUM(X233:AA233)</f>
        <v>0</v>
      </c>
      <c r="AC233" s="17"/>
      <c r="AD233" s="17"/>
      <c r="AE233" s="17"/>
      <c r="AF233" s="17"/>
      <c r="AG233" s="36">
        <f>SUM(AC233:AF233)</f>
        <v>0</v>
      </c>
      <c r="AH233" s="17"/>
      <c r="AI233" s="17"/>
      <c r="AJ233" s="17"/>
      <c r="AK233" s="17"/>
      <c r="AL233" s="36">
        <f>SUM(AH233:AK233)</f>
        <v>0</v>
      </c>
    </row>
    <row r="234" ht="12.75" customHeight="1">
      <c r="A234" s="12" t="s">
        <v>283</v>
      </c>
      <c r="B234" s="13" t="s">
        <v>228</v>
      </c>
      <c r="C234" s="14">
        <f t="shared" ref="C234:AL234" si="311">SUM(C235:C241)</f>
        <v>0.72</v>
      </c>
      <c r="D234" s="14">
        <f t="shared" si="311"/>
        <v>0.18</v>
      </c>
      <c r="E234" s="14">
        <f t="shared" si="311"/>
        <v>0.18</v>
      </c>
      <c r="F234" s="14">
        <f t="shared" si="311"/>
        <v>0.18</v>
      </c>
      <c r="G234" s="14">
        <f t="shared" si="311"/>
        <v>0.18</v>
      </c>
      <c r="H234" s="14">
        <f t="shared" si="311"/>
        <v>0.72</v>
      </c>
      <c r="I234" s="14">
        <f t="shared" si="311"/>
        <v>0</v>
      </c>
      <c r="J234" s="14">
        <f t="shared" si="311"/>
        <v>0</v>
      </c>
      <c r="K234" s="14">
        <f t="shared" si="311"/>
        <v>0</v>
      </c>
      <c r="L234" s="14">
        <f t="shared" si="311"/>
        <v>0</v>
      </c>
      <c r="M234" s="14">
        <f t="shared" si="311"/>
        <v>0</v>
      </c>
      <c r="N234" s="14">
        <f t="shared" si="311"/>
        <v>0</v>
      </c>
      <c r="O234" s="14">
        <f t="shared" si="311"/>
        <v>0</v>
      </c>
      <c r="P234" s="14">
        <f t="shared" si="311"/>
        <v>0</v>
      </c>
      <c r="Q234" s="14">
        <f t="shared" si="311"/>
        <v>0</v>
      </c>
      <c r="R234" s="14">
        <f t="shared" si="311"/>
        <v>0</v>
      </c>
      <c r="S234" s="14">
        <f t="shared" si="311"/>
        <v>0</v>
      </c>
      <c r="T234" s="14">
        <f t="shared" si="311"/>
        <v>0</v>
      </c>
      <c r="U234" s="14">
        <f t="shared" si="311"/>
        <v>0</v>
      </c>
      <c r="V234" s="14">
        <f t="shared" si="311"/>
        <v>0</v>
      </c>
      <c r="W234" s="14">
        <f t="shared" si="311"/>
        <v>0</v>
      </c>
      <c r="X234" s="14">
        <f t="shared" si="311"/>
        <v>0</v>
      </c>
      <c r="Y234" s="14">
        <f t="shared" si="311"/>
        <v>0</v>
      </c>
      <c r="Z234" s="14">
        <f t="shared" si="311"/>
        <v>0</v>
      </c>
      <c r="AA234" s="14">
        <f t="shared" si="311"/>
        <v>0</v>
      </c>
      <c r="AB234" s="14">
        <f t="shared" si="311"/>
        <v>0</v>
      </c>
      <c r="AC234" s="14">
        <f t="shared" si="311"/>
        <v>0</v>
      </c>
      <c r="AD234" s="14">
        <f t="shared" si="311"/>
        <v>0</v>
      </c>
      <c r="AE234" s="14">
        <f t="shared" si="311"/>
        <v>0</v>
      </c>
      <c r="AF234" s="14">
        <f t="shared" si="311"/>
        <v>0</v>
      </c>
      <c r="AG234" s="14">
        <f t="shared" si="311"/>
        <v>0</v>
      </c>
      <c r="AH234" s="14">
        <f t="shared" si="311"/>
        <v>0</v>
      </c>
      <c r="AI234" s="14">
        <f t="shared" si="311"/>
        <v>0</v>
      </c>
      <c r="AJ234" s="14">
        <f t="shared" si="311"/>
        <v>0</v>
      </c>
      <c r="AK234" s="14">
        <f t="shared" si="311"/>
        <v>0</v>
      </c>
      <c r="AL234" s="14">
        <f t="shared" si="311"/>
        <v>0</v>
      </c>
    </row>
    <row r="235" ht="12.75" customHeight="1">
      <c r="A235" s="18">
        <v>185.1</v>
      </c>
      <c r="B235" s="16" t="s">
        <v>229</v>
      </c>
      <c r="C235" s="35">
        <f t="shared" ref="C235:C241" si="312">H235+M235+R235+W235+AB235+AG235+AL235</f>
        <v>0</v>
      </c>
      <c r="D235" s="17"/>
      <c r="E235" s="17"/>
      <c r="F235" s="17"/>
      <c r="G235" s="17"/>
      <c r="H235" s="36">
        <f t="shared" ref="H235:H241" si="313">SUM(D235:G235)</f>
        <v>0</v>
      </c>
      <c r="I235" s="17"/>
      <c r="J235" s="17"/>
      <c r="K235" s="17"/>
      <c r="L235" s="17"/>
      <c r="M235" s="36">
        <f t="shared" ref="M235:M241" si="314">SUM(I235:L235)</f>
        <v>0</v>
      </c>
      <c r="N235" s="17"/>
      <c r="O235" s="17"/>
      <c r="P235" s="17"/>
      <c r="Q235" s="17"/>
      <c r="R235" s="36">
        <f t="shared" ref="R235:R241" si="315">SUM(N235:Q235)</f>
        <v>0</v>
      </c>
      <c r="S235" s="17"/>
      <c r="T235" s="17"/>
      <c r="U235" s="17"/>
      <c r="V235" s="17"/>
      <c r="W235" s="36">
        <f t="shared" ref="W235:W241" si="316">SUM(S235:V235)</f>
        <v>0</v>
      </c>
      <c r="X235" s="17"/>
      <c r="Y235" s="17"/>
      <c r="Z235" s="17"/>
      <c r="AA235" s="17"/>
      <c r="AB235" s="36">
        <f t="shared" ref="AB235:AB241" si="317">SUM(X235:AA235)</f>
        <v>0</v>
      </c>
      <c r="AC235" s="17"/>
      <c r="AD235" s="17"/>
      <c r="AE235" s="17"/>
      <c r="AF235" s="17"/>
      <c r="AG235" s="36">
        <f t="shared" ref="AG235:AG241" si="318">SUM(AC235:AF235)</f>
        <v>0</v>
      </c>
      <c r="AH235" s="17"/>
      <c r="AI235" s="17"/>
      <c r="AJ235" s="17"/>
      <c r="AK235" s="17"/>
      <c r="AL235" s="36">
        <f t="shared" ref="AL235:AL241" si="319">SUM(AH235:AK235)</f>
        <v>0</v>
      </c>
    </row>
    <row r="236" ht="12.75" customHeight="1">
      <c r="A236" s="18">
        <v>185.2</v>
      </c>
      <c r="B236" s="16" t="s">
        <v>230</v>
      </c>
      <c r="C236" s="35">
        <f t="shared" si="312"/>
        <v>0</v>
      </c>
      <c r="D236" s="17"/>
      <c r="E236" s="17"/>
      <c r="F236" s="17"/>
      <c r="G236" s="17"/>
      <c r="H236" s="36">
        <f t="shared" si="313"/>
        <v>0</v>
      </c>
      <c r="I236" s="17"/>
      <c r="J236" s="17"/>
      <c r="K236" s="17"/>
      <c r="L236" s="17"/>
      <c r="M236" s="36">
        <f t="shared" si="314"/>
        <v>0</v>
      </c>
      <c r="N236" s="17"/>
      <c r="O236" s="17"/>
      <c r="P236" s="17"/>
      <c r="Q236" s="17"/>
      <c r="R236" s="36">
        <f t="shared" si="315"/>
        <v>0</v>
      </c>
      <c r="S236" s="17"/>
      <c r="T236" s="17"/>
      <c r="U236" s="17"/>
      <c r="V236" s="17"/>
      <c r="W236" s="36">
        <f t="shared" si="316"/>
        <v>0</v>
      </c>
      <c r="X236" s="17"/>
      <c r="Y236" s="17"/>
      <c r="Z236" s="17"/>
      <c r="AA236" s="17"/>
      <c r="AB236" s="36">
        <f t="shared" si="317"/>
        <v>0</v>
      </c>
      <c r="AC236" s="17"/>
      <c r="AD236" s="17"/>
      <c r="AE236" s="17"/>
      <c r="AF236" s="17"/>
      <c r="AG236" s="36">
        <f t="shared" si="318"/>
        <v>0</v>
      </c>
      <c r="AH236" s="17"/>
      <c r="AI236" s="17"/>
      <c r="AJ236" s="17"/>
      <c r="AK236" s="17"/>
      <c r="AL236" s="36">
        <f t="shared" si="319"/>
        <v>0</v>
      </c>
    </row>
    <row r="237" ht="12.75" customHeight="1">
      <c r="A237" s="18">
        <v>186.0</v>
      </c>
      <c r="B237" s="16" t="s">
        <v>284</v>
      </c>
      <c r="C237" s="35">
        <f t="shared" si="312"/>
        <v>0.72</v>
      </c>
      <c r="D237" s="29">
        <f t="shared" ref="D237:G237" si="320">0.015*4*3</f>
        <v>0.18</v>
      </c>
      <c r="E237" s="29">
        <f t="shared" si="320"/>
        <v>0.18</v>
      </c>
      <c r="F237" s="29">
        <f t="shared" si="320"/>
        <v>0.18</v>
      </c>
      <c r="G237" s="29">
        <f t="shared" si="320"/>
        <v>0.18</v>
      </c>
      <c r="H237" s="36">
        <f t="shared" si="313"/>
        <v>0.72</v>
      </c>
      <c r="I237" s="17"/>
      <c r="J237" s="17"/>
      <c r="K237" s="17"/>
      <c r="L237" s="17"/>
      <c r="M237" s="36">
        <f t="shared" si="314"/>
        <v>0</v>
      </c>
      <c r="N237" s="17"/>
      <c r="O237" s="17"/>
      <c r="P237" s="17"/>
      <c r="Q237" s="17"/>
      <c r="R237" s="36">
        <f t="shared" si="315"/>
        <v>0</v>
      </c>
      <c r="S237" s="17"/>
      <c r="T237" s="17"/>
      <c r="U237" s="17"/>
      <c r="V237" s="17"/>
      <c r="W237" s="36">
        <f t="shared" si="316"/>
        <v>0</v>
      </c>
      <c r="X237" s="17"/>
      <c r="Y237" s="17"/>
      <c r="Z237" s="17"/>
      <c r="AA237" s="17"/>
      <c r="AB237" s="36">
        <f t="shared" si="317"/>
        <v>0</v>
      </c>
      <c r="AC237" s="17"/>
      <c r="AD237" s="17"/>
      <c r="AE237" s="17"/>
      <c r="AF237" s="17"/>
      <c r="AG237" s="36">
        <f t="shared" si="318"/>
        <v>0</v>
      </c>
      <c r="AH237" s="17"/>
      <c r="AI237" s="17"/>
      <c r="AJ237" s="17"/>
      <c r="AK237" s="17"/>
      <c r="AL237" s="36">
        <f t="shared" si="319"/>
        <v>0</v>
      </c>
    </row>
    <row r="238" ht="12.75" customHeight="1">
      <c r="A238" s="18">
        <v>187.0</v>
      </c>
      <c r="B238" s="16" t="s">
        <v>285</v>
      </c>
      <c r="C238" s="35">
        <f t="shared" si="312"/>
        <v>0</v>
      </c>
      <c r="D238" s="17"/>
      <c r="E238" s="17"/>
      <c r="F238" s="17"/>
      <c r="G238" s="17"/>
      <c r="H238" s="36">
        <f t="shared" si="313"/>
        <v>0</v>
      </c>
      <c r="I238" s="17"/>
      <c r="J238" s="17"/>
      <c r="K238" s="17"/>
      <c r="L238" s="17"/>
      <c r="M238" s="36">
        <f t="shared" si="314"/>
        <v>0</v>
      </c>
      <c r="N238" s="17"/>
      <c r="O238" s="17"/>
      <c r="P238" s="17"/>
      <c r="Q238" s="17"/>
      <c r="R238" s="36">
        <f t="shared" si="315"/>
        <v>0</v>
      </c>
      <c r="S238" s="17"/>
      <c r="T238" s="17"/>
      <c r="U238" s="17"/>
      <c r="V238" s="17"/>
      <c r="W238" s="36">
        <f t="shared" si="316"/>
        <v>0</v>
      </c>
      <c r="X238" s="17"/>
      <c r="Y238" s="17"/>
      <c r="Z238" s="17"/>
      <c r="AA238" s="17"/>
      <c r="AB238" s="36">
        <f t="shared" si="317"/>
        <v>0</v>
      </c>
      <c r="AC238" s="17"/>
      <c r="AD238" s="17"/>
      <c r="AE238" s="17"/>
      <c r="AF238" s="17"/>
      <c r="AG238" s="36">
        <f t="shared" si="318"/>
        <v>0</v>
      </c>
      <c r="AH238" s="17"/>
      <c r="AI238" s="17"/>
      <c r="AJ238" s="17"/>
      <c r="AK238" s="17"/>
      <c r="AL238" s="36">
        <f t="shared" si="319"/>
        <v>0</v>
      </c>
    </row>
    <row r="239" ht="12.75" customHeight="1">
      <c r="A239" s="18">
        <v>188.0</v>
      </c>
      <c r="B239" s="16" t="s">
        <v>232</v>
      </c>
      <c r="C239" s="35">
        <f t="shared" si="312"/>
        <v>0</v>
      </c>
      <c r="D239" s="17"/>
      <c r="E239" s="17"/>
      <c r="F239" s="17"/>
      <c r="G239" s="17"/>
      <c r="H239" s="36">
        <f t="shared" si="313"/>
        <v>0</v>
      </c>
      <c r="I239" s="17"/>
      <c r="J239" s="17"/>
      <c r="K239" s="17"/>
      <c r="L239" s="17"/>
      <c r="M239" s="36">
        <f t="shared" si="314"/>
        <v>0</v>
      </c>
      <c r="N239" s="17"/>
      <c r="O239" s="17"/>
      <c r="P239" s="17"/>
      <c r="Q239" s="17"/>
      <c r="R239" s="36">
        <f t="shared" si="315"/>
        <v>0</v>
      </c>
      <c r="S239" s="17"/>
      <c r="T239" s="17"/>
      <c r="U239" s="17"/>
      <c r="V239" s="17"/>
      <c r="W239" s="36">
        <f t="shared" si="316"/>
        <v>0</v>
      </c>
      <c r="X239" s="17"/>
      <c r="Y239" s="17"/>
      <c r="Z239" s="17"/>
      <c r="AA239" s="17"/>
      <c r="AB239" s="36">
        <f t="shared" si="317"/>
        <v>0</v>
      </c>
      <c r="AC239" s="17"/>
      <c r="AD239" s="17"/>
      <c r="AE239" s="17"/>
      <c r="AF239" s="17"/>
      <c r="AG239" s="36">
        <f t="shared" si="318"/>
        <v>0</v>
      </c>
      <c r="AH239" s="17"/>
      <c r="AI239" s="17"/>
      <c r="AJ239" s="17"/>
      <c r="AK239" s="17"/>
      <c r="AL239" s="36">
        <f t="shared" si="319"/>
        <v>0</v>
      </c>
    </row>
    <row r="240" ht="12.75" customHeight="1">
      <c r="A240" s="18">
        <v>189.0</v>
      </c>
      <c r="B240" s="16" t="s">
        <v>233</v>
      </c>
      <c r="C240" s="35">
        <f t="shared" si="312"/>
        <v>0</v>
      </c>
      <c r="D240" s="17"/>
      <c r="E240" s="17"/>
      <c r="F240" s="17"/>
      <c r="G240" s="17"/>
      <c r="H240" s="36">
        <f t="shared" si="313"/>
        <v>0</v>
      </c>
      <c r="I240" s="17"/>
      <c r="J240" s="17"/>
      <c r="K240" s="17"/>
      <c r="L240" s="17"/>
      <c r="M240" s="36">
        <f t="shared" si="314"/>
        <v>0</v>
      </c>
      <c r="N240" s="17"/>
      <c r="O240" s="17"/>
      <c r="P240" s="17"/>
      <c r="Q240" s="17"/>
      <c r="R240" s="36">
        <f t="shared" si="315"/>
        <v>0</v>
      </c>
      <c r="S240" s="17"/>
      <c r="T240" s="17"/>
      <c r="U240" s="17"/>
      <c r="V240" s="17"/>
      <c r="W240" s="36">
        <f t="shared" si="316"/>
        <v>0</v>
      </c>
      <c r="X240" s="17"/>
      <c r="Y240" s="17"/>
      <c r="Z240" s="17"/>
      <c r="AA240" s="17"/>
      <c r="AB240" s="36">
        <f t="shared" si="317"/>
        <v>0</v>
      </c>
      <c r="AC240" s="17"/>
      <c r="AD240" s="17"/>
      <c r="AE240" s="17"/>
      <c r="AF240" s="17"/>
      <c r="AG240" s="36">
        <f t="shared" si="318"/>
        <v>0</v>
      </c>
      <c r="AH240" s="17"/>
      <c r="AI240" s="17"/>
      <c r="AJ240" s="17"/>
      <c r="AK240" s="17"/>
      <c r="AL240" s="36">
        <f t="shared" si="319"/>
        <v>0</v>
      </c>
    </row>
    <row r="241" ht="12.75" customHeight="1">
      <c r="A241" s="18">
        <v>190.0</v>
      </c>
      <c r="B241" s="16" t="s">
        <v>286</v>
      </c>
      <c r="C241" s="35">
        <f t="shared" si="312"/>
        <v>0</v>
      </c>
      <c r="D241" s="17"/>
      <c r="E241" s="17"/>
      <c r="F241" s="17"/>
      <c r="G241" s="17"/>
      <c r="H241" s="36">
        <f t="shared" si="313"/>
        <v>0</v>
      </c>
      <c r="I241" s="17"/>
      <c r="J241" s="17"/>
      <c r="K241" s="17"/>
      <c r="L241" s="17"/>
      <c r="M241" s="36">
        <f t="shared" si="314"/>
        <v>0</v>
      </c>
      <c r="N241" s="17"/>
      <c r="O241" s="17"/>
      <c r="P241" s="17"/>
      <c r="Q241" s="17"/>
      <c r="R241" s="36">
        <f t="shared" si="315"/>
        <v>0</v>
      </c>
      <c r="S241" s="17"/>
      <c r="T241" s="17"/>
      <c r="U241" s="17"/>
      <c r="V241" s="17"/>
      <c r="W241" s="36">
        <f t="shared" si="316"/>
        <v>0</v>
      </c>
      <c r="X241" s="17"/>
      <c r="Y241" s="17"/>
      <c r="Z241" s="17"/>
      <c r="AA241" s="17"/>
      <c r="AB241" s="36">
        <f t="shared" si="317"/>
        <v>0</v>
      </c>
      <c r="AC241" s="17"/>
      <c r="AD241" s="17"/>
      <c r="AE241" s="17"/>
      <c r="AF241" s="17"/>
      <c r="AG241" s="36">
        <f t="shared" si="318"/>
        <v>0</v>
      </c>
      <c r="AH241" s="17"/>
      <c r="AI241" s="17"/>
      <c r="AJ241" s="17"/>
      <c r="AK241" s="17"/>
      <c r="AL241" s="36">
        <f t="shared" si="319"/>
        <v>0</v>
      </c>
    </row>
    <row r="242" ht="12.75" customHeight="1">
      <c r="A242" s="12" t="s">
        <v>287</v>
      </c>
      <c r="B242" s="13" t="s">
        <v>288</v>
      </c>
      <c r="C242" s="14">
        <f t="shared" ref="C242:AL242" si="321">SUM(C243:C244)</f>
        <v>0</v>
      </c>
      <c r="D242" s="14">
        <f t="shared" si="321"/>
        <v>0</v>
      </c>
      <c r="E242" s="14">
        <f t="shared" si="321"/>
        <v>0</v>
      </c>
      <c r="F242" s="14">
        <f t="shared" si="321"/>
        <v>0</v>
      </c>
      <c r="G242" s="14">
        <f t="shared" si="321"/>
        <v>0</v>
      </c>
      <c r="H242" s="14">
        <f t="shared" si="321"/>
        <v>0</v>
      </c>
      <c r="I242" s="14">
        <f t="shared" si="321"/>
        <v>0</v>
      </c>
      <c r="J242" s="14">
        <f t="shared" si="321"/>
        <v>0</v>
      </c>
      <c r="K242" s="14">
        <f t="shared" si="321"/>
        <v>0</v>
      </c>
      <c r="L242" s="14">
        <f t="shared" si="321"/>
        <v>0</v>
      </c>
      <c r="M242" s="14">
        <f t="shared" si="321"/>
        <v>0</v>
      </c>
      <c r="N242" s="14">
        <f t="shared" si="321"/>
        <v>0</v>
      </c>
      <c r="O242" s="14">
        <f t="shared" si="321"/>
        <v>0</v>
      </c>
      <c r="P242" s="14">
        <f t="shared" si="321"/>
        <v>0</v>
      </c>
      <c r="Q242" s="14">
        <f t="shared" si="321"/>
        <v>0</v>
      </c>
      <c r="R242" s="14">
        <f t="shared" si="321"/>
        <v>0</v>
      </c>
      <c r="S242" s="14">
        <f t="shared" si="321"/>
        <v>0</v>
      </c>
      <c r="T242" s="14">
        <f t="shared" si="321"/>
        <v>0</v>
      </c>
      <c r="U242" s="14">
        <f t="shared" si="321"/>
        <v>0</v>
      </c>
      <c r="V242" s="14">
        <f t="shared" si="321"/>
        <v>0</v>
      </c>
      <c r="W242" s="14">
        <f t="shared" si="321"/>
        <v>0</v>
      </c>
      <c r="X242" s="14">
        <f t="shared" si="321"/>
        <v>0</v>
      </c>
      <c r="Y242" s="14">
        <f t="shared" si="321"/>
        <v>0</v>
      </c>
      <c r="Z242" s="14">
        <f t="shared" si="321"/>
        <v>0</v>
      </c>
      <c r="AA242" s="14">
        <f t="shared" si="321"/>
        <v>0</v>
      </c>
      <c r="AB242" s="14">
        <f t="shared" si="321"/>
        <v>0</v>
      </c>
      <c r="AC242" s="14">
        <f t="shared" si="321"/>
        <v>0</v>
      </c>
      <c r="AD242" s="14">
        <f t="shared" si="321"/>
        <v>0</v>
      </c>
      <c r="AE242" s="14">
        <f t="shared" si="321"/>
        <v>0</v>
      </c>
      <c r="AF242" s="14">
        <f t="shared" si="321"/>
        <v>0</v>
      </c>
      <c r="AG242" s="14">
        <f t="shared" si="321"/>
        <v>0</v>
      </c>
      <c r="AH242" s="14">
        <f t="shared" si="321"/>
        <v>0</v>
      </c>
      <c r="AI242" s="14">
        <f t="shared" si="321"/>
        <v>0</v>
      </c>
      <c r="AJ242" s="14">
        <f t="shared" si="321"/>
        <v>0</v>
      </c>
      <c r="AK242" s="14">
        <f t="shared" si="321"/>
        <v>0</v>
      </c>
      <c r="AL242" s="14">
        <f t="shared" si="321"/>
        <v>0</v>
      </c>
    </row>
    <row r="243" ht="12.75" customHeight="1">
      <c r="A243" s="18">
        <v>191.0</v>
      </c>
      <c r="B243" s="16" t="s">
        <v>289</v>
      </c>
      <c r="C243" s="35">
        <f t="shared" ref="C243:C244" si="322">H243+M243+R243+W243+AB243+AG243+AL243</f>
        <v>0</v>
      </c>
      <c r="D243" s="17"/>
      <c r="E243" s="17"/>
      <c r="F243" s="17"/>
      <c r="G243" s="17"/>
      <c r="H243" s="36">
        <f t="shared" ref="H243:H244" si="323">SUM(D243:G243)</f>
        <v>0</v>
      </c>
      <c r="I243" s="17"/>
      <c r="J243" s="17"/>
      <c r="K243" s="17"/>
      <c r="L243" s="17"/>
      <c r="M243" s="36">
        <f t="shared" ref="M243:M244" si="324">SUM(I243:L243)</f>
        <v>0</v>
      </c>
      <c r="N243" s="17"/>
      <c r="O243" s="17"/>
      <c r="P243" s="17"/>
      <c r="Q243" s="17"/>
      <c r="R243" s="36">
        <f t="shared" ref="R243:R244" si="325">SUM(N243:Q243)</f>
        <v>0</v>
      </c>
      <c r="S243" s="17"/>
      <c r="T243" s="17"/>
      <c r="U243" s="17"/>
      <c r="V243" s="17"/>
      <c r="W243" s="36">
        <f t="shared" ref="W243:W244" si="326">SUM(S243:V243)</f>
        <v>0</v>
      </c>
      <c r="X243" s="17"/>
      <c r="Y243" s="17"/>
      <c r="Z243" s="17"/>
      <c r="AA243" s="17"/>
      <c r="AB243" s="36">
        <f t="shared" ref="AB243:AB244" si="327">SUM(X243:AA243)</f>
        <v>0</v>
      </c>
      <c r="AC243" s="17"/>
      <c r="AD243" s="17"/>
      <c r="AE243" s="17"/>
      <c r="AF243" s="17"/>
      <c r="AG243" s="36">
        <f t="shared" ref="AG243:AG244" si="328">SUM(AC243:AF243)</f>
        <v>0</v>
      </c>
      <c r="AH243" s="17"/>
      <c r="AI243" s="17"/>
      <c r="AJ243" s="17"/>
      <c r="AK243" s="17"/>
      <c r="AL243" s="36">
        <f t="shared" ref="AL243:AL244" si="329">SUM(AH243:AK243)</f>
        <v>0</v>
      </c>
    </row>
    <row r="244" ht="12.75" customHeight="1">
      <c r="A244" s="18">
        <v>192.0</v>
      </c>
      <c r="B244" s="16" t="s">
        <v>290</v>
      </c>
      <c r="C244" s="35">
        <f t="shared" si="322"/>
        <v>0</v>
      </c>
      <c r="D244" s="17"/>
      <c r="E244" s="17"/>
      <c r="F244" s="17"/>
      <c r="G244" s="17"/>
      <c r="H244" s="36">
        <f t="shared" si="323"/>
        <v>0</v>
      </c>
      <c r="I244" s="17"/>
      <c r="J244" s="17"/>
      <c r="K244" s="17"/>
      <c r="L244" s="17"/>
      <c r="M244" s="36">
        <f t="shared" si="324"/>
        <v>0</v>
      </c>
      <c r="N244" s="17"/>
      <c r="O244" s="17"/>
      <c r="P244" s="17"/>
      <c r="Q244" s="17"/>
      <c r="R244" s="36">
        <f t="shared" si="325"/>
        <v>0</v>
      </c>
      <c r="S244" s="17"/>
      <c r="T244" s="17"/>
      <c r="U244" s="17"/>
      <c r="V244" s="17"/>
      <c r="W244" s="36">
        <f t="shared" si="326"/>
        <v>0</v>
      </c>
      <c r="X244" s="17"/>
      <c r="Y244" s="17"/>
      <c r="Z244" s="17"/>
      <c r="AA244" s="17"/>
      <c r="AB244" s="36">
        <f t="shared" si="327"/>
        <v>0</v>
      </c>
      <c r="AC244" s="17"/>
      <c r="AD244" s="17"/>
      <c r="AE244" s="17"/>
      <c r="AF244" s="17"/>
      <c r="AG244" s="36">
        <f t="shared" si="328"/>
        <v>0</v>
      </c>
      <c r="AH244" s="17"/>
      <c r="AI244" s="17"/>
      <c r="AJ244" s="17"/>
      <c r="AK244" s="17"/>
      <c r="AL244" s="36">
        <f t="shared" si="329"/>
        <v>0</v>
      </c>
    </row>
    <row r="245" ht="12.75" customHeight="1">
      <c r="A245" s="12" t="s">
        <v>291</v>
      </c>
      <c r="B245" s="13" t="s">
        <v>235</v>
      </c>
      <c r="C245" s="14">
        <f t="shared" ref="C245:AL245" si="330">SUM(C246:C248)</f>
        <v>0</v>
      </c>
      <c r="D245" s="14">
        <f t="shared" si="330"/>
        <v>0</v>
      </c>
      <c r="E245" s="14">
        <f t="shared" si="330"/>
        <v>0</v>
      </c>
      <c r="F245" s="14">
        <f t="shared" si="330"/>
        <v>0</v>
      </c>
      <c r="G245" s="14">
        <f t="shared" si="330"/>
        <v>0</v>
      </c>
      <c r="H245" s="14">
        <f t="shared" si="330"/>
        <v>0</v>
      </c>
      <c r="I245" s="14">
        <f t="shared" si="330"/>
        <v>0</v>
      </c>
      <c r="J245" s="14">
        <f t="shared" si="330"/>
        <v>0</v>
      </c>
      <c r="K245" s="14">
        <f t="shared" si="330"/>
        <v>0</v>
      </c>
      <c r="L245" s="14">
        <f t="shared" si="330"/>
        <v>0</v>
      </c>
      <c r="M245" s="14">
        <f t="shared" si="330"/>
        <v>0</v>
      </c>
      <c r="N245" s="14">
        <f t="shared" si="330"/>
        <v>0</v>
      </c>
      <c r="O245" s="14">
        <f t="shared" si="330"/>
        <v>0</v>
      </c>
      <c r="P245" s="14">
        <f t="shared" si="330"/>
        <v>0</v>
      </c>
      <c r="Q245" s="14">
        <f t="shared" si="330"/>
        <v>0</v>
      </c>
      <c r="R245" s="14">
        <f t="shared" si="330"/>
        <v>0</v>
      </c>
      <c r="S245" s="14">
        <f t="shared" si="330"/>
        <v>0</v>
      </c>
      <c r="T245" s="14">
        <f t="shared" si="330"/>
        <v>0</v>
      </c>
      <c r="U245" s="14">
        <f t="shared" si="330"/>
        <v>0</v>
      </c>
      <c r="V245" s="14">
        <f t="shared" si="330"/>
        <v>0</v>
      </c>
      <c r="W245" s="14">
        <f t="shared" si="330"/>
        <v>0</v>
      </c>
      <c r="X245" s="14">
        <f t="shared" si="330"/>
        <v>0</v>
      </c>
      <c r="Y245" s="14">
        <f t="shared" si="330"/>
        <v>0</v>
      </c>
      <c r="Z245" s="14">
        <f t="shared" si="330"/>
        <v>0</v>
      </c>
      <c r="AA245" s="14">
        <f t="shared" si="330"/>
        <v>0</v>
      </c>
      <c r="AB245" s="14">
        <f t="shared" si="330"/>
        <v>0</v>
      </c>
      <c r="AC245" s="14">
        <f t="shared" si="330"/>
        <v>0</v>
      </c>
      <c r="AD245" s="14">
        <f t="shared" si="330"/>
        <v>0</v>
      </c>
      <c r="AE245" s="14">
        <f t="shared" si="330"/>
        <v>0</v>
      </c>
      <c r="AF245" s="14">
        <f t="shared" si="330"/>
        <v>0</v>
      </c>
      <c r="AG245" s="14">
        <f t="shared" si="330"/>
        <v>0</v>
      </c>
      <c r="AH245" s="14">
        <f t="shared" si="330"/>
        <v>0</v>
      </c>
      <c r="AI245" s="14">
        <f t="shared" si="330"/>
        <v>0</v>
      </c>
      <c r="AJ245" s="14">
        <f t="shared" si="330"/>
        <v>0</v>
      </c>
      <c r="AK245" s="14">
        <f t="shared" si="330"/>
        <v>0</v>
      </c>
      <c r="AL245" s="14">
        <f t="shared" si="330"/>
        <v>0</v>
      </c>
    </row>
    <row r="246" ht="12.75" customHeight="1">
      <c r="A246" s="18">
        <v>193.0</v>
      </c>
      <c r="B246" s="16" t="s">
        <v>292</v>
      </c>
      <c r="C246" s="35">
        <f t="shared" ref="C246:C248" si="331">H246+M246+R246+W246+AB246+AG246+AL246</f>
        <v>0</v>
      </c>
      <c r="D246" s="17"/>
      <c r="E246" s="17"/>
      <c r="F246" s="17"/>
      <c r="G246" s="17"/>
      <c r="H246" s="36">
        <f t="shared" ref="H246:H248" si="332">SUM(D246:G246)</f>
        <v>0</v>
      </c>
      <c r="I246" s="17"/>
      <c r="J246" s="17"/>
      <c r="K246" s="17"/>
      <c r="L246" s="17"/>
      <c r="M246" s="36">
        <f t="shared" ref="M246:M248" si="333">SUM(I246:L246)</f>
        <v>0</v>
      </c>
      <c r="N246" s="17"/>
      <c r="O246" s="17"/>
      <c r="P246" s="17"/>
      <c r="Q246" s="17"/>
      <c r="R246" s="36">
        <f t="shared" ref="R246:R248" si="334">SUM(N246:Q246)</f>
        <v>0</v>
      </c>
      <c r="S246" s="17"/>
      <c r="T246" s="17"/>
      <c r="U246" s="17"/>
      <c r="V246" s="17"/>
      <c r="W246" s="36">
        <f t="shared" ref="W246:W248" si="335">SUM(S246:V246)</f>
        <v>0</v>
      </c>
      <c r="X246" s="17"/>
      <c r="Y246" s="17"/>
      <c r="Z246" s="17"/>
      <c r="AA246" s="17"/>
      <c r="AB246" s="36">
        <f t="shared" ref="AB246:AB248" si="336">SUM(X246:AA246)</f>
        <v>0</v>
      </c>
      <c r="AC246" s="17"/>
      <c r="AD246" s="17"/>
      <c r="AE246" s="17"/>
      <c r="AF246" s="17"/>
      <c r="AG246" s="36">
        <f t="shared" ref="AG246:AG248" si="337">SUM(AC246:AF246)</f>
        <v>0</v>
      </c>
      <c r="AH246" s="17"/>
      <c r="AI246" s="17"/>
      <c r="AJ246" s="17"/>
      <c r="AK246" s="17"/>
      <c r="AL246" s="36">
        <f t="shared" ref="AL246:AL248" si="338">SUM(AH246:AK246)</f>
        <v>0</v>
      </c>
    </row>
    <row r="247" ht="12.75" customHeight="1">
      <c r="A247" s="18">
        <v>194.1</v>
      </c>
      <c r="B247" s="16" t="s">
        <v>236</v>
      </c>
      <c r="C247" s="35">
        <f t="shared" si="331"/>
        <v>0</v>
      </c>
      <c r="D247" s="17"/>
      <c r="E247" s="17"/>
      <c r="F247" s="17"/>
      <c r="G247" s="17"/>
      <c r="H247" s="36">
        <f t="shared" si="332"/>
        <v>0</v>
      </c>
      <c r="I247" s="17"/>
      <c r="J247" s="17"/>
      <c r="K247" s="17"/>
      <c r="L247" s="17"/>
      <c r="M247" s="36">
        <f t="shared" si="333"/>
        <v>0</v>
      </c>
      <c r="N247" s="17"/>
      <c r="O247" s="17"/>
      <c r="P247" s="17"/>
      <c r="Q247" s="17"/>
      <c r="R247" s="36">
        <f t="shared" si="334"/>
        <v>0</v>
      </c>
      <c r="S247" s="17"/>
      <c r="T247" s="17"/>
      <c r="U247" s="17"/>
      <c r="V247" s="17"/>
      <c r="W247" s="36">
        <f t="shared" si="335"/>
        <v>0</v>
      </c>
      <c r="X247" s="17"/>
      <c r="Y247" s="17"/>
      <c r="Z247" s="17"/>
      <c r="AA247" s="17"/>
      <c r="AB247" s="36">
        <f t="shared" si="336"/>
        <v>0</v>
      </c>
      <c r="AC247" s="17"/>
      <c r="AD247" s="17"/>
      <c r="AE247" s="17"/>
      <c r="AF247" s="17"/>
      <c r="AG247" s="36">
        <f t="shared" si="337"/>
        <v>0</v>
      </c>
      <c r="AH247" s="17"/>
      <c r="AI247" s="17"/>
      <c r="AJ247" s="17"/>
      <c r="AK247" s="17"/>
      <c r="AL247" s="36">
        <f t="shared" si="338"/>
        <v>0</v>
      </c>
    </row>
    <row r="248" ht="12.75" customHeight="1">
      <c r="A248" s="18">
        <v>194.2</v>
      </c>
      <c r="B248" s="16" t="s">
        <v>293</v>
      </c>
      <c r="C248" s="35">
        <f t="shared" si="331"/>
        <v>0</v>
      </c>
      <c r="D248" s="17"/>
      <c r="E248" s="17"/>
      <c r="F248" s="17"/>
      <c r="G248" s="17"/>
      <c r="H248" s="36">
        <f t="shared" si="332"/>
        <v>0</v>
      </c>
      <c r="I248" s="17"/>
      <c r="J248" s="17"/>
      <c r="K248" s="17"/>
      <c r="L248" s="17"/>
      <c r="M248" s="36">
        <f t="shared" si="333"/>
        <v>0</v>
      </c>
      <c r="N248" s="17"/>
      <c r="O248" s="17"/>
      <c r="P248" s="17"/>
      <c r="Q248" s="17"/>
      <c r="R248" s="36">
        <f t="shared" si="334"/>
        <v>0</v>
      </c>
      <c r="S248" s="17"/>
      <c r="T248" s="17"/>
      <c r="U248" s="17"/>
      <c r="V248" s="17"/>
      <c r="W248" s="36">
        <f t="shared" si="335"/>
        <v>0</v>
      </c>
      <c r="X248" s="17"/>
      <c r="Y248" s="17"/>
      <c r="Z248" s="17"/>
      <c r="AA248" s="17"/>
      <c r="AB248" s="36">
        <f t="shared" si="336"/>
        <v>0</v>
      </c>
      <c r="AC248" s="17"/>
      <c r="AD248" s="17"/>
      <c r="AE248" s="17"/>
      <c r="AF248" s="17"/>
      <c r="AG248" s="36">
        <f t="shared" si="337"/>
        <v>0</v>
      </c>
      <c r="AH248" s="17"/>
      <c r="AI248" s="17"/>
      <c r="AJ248" s="17"/>
      <c r="AK248" s="17"/>
      <c r="AL248" s="36">
        <f t="shared" si="338"/>
        <v>0</v>
      </c>
    </row>
    <row r="249" ht="12.75" customHeight="1">
      <c r="A249" s="12" t="s">
        <v>294</v>
      </c>
      <c r="B249" s="13" t="s">
        <v>295</v>
      </c>
      <c r="C249" s="14">
        <f t="shared" ref="C249:AL249" si="339">SUM(C250:C252)</f>
        <v>2.2</v>
      </c>
      <c r="D249" s="14">
        <f t="shared" si="339"/>
        <v>2.2</v>
      </c>
      <c r="E249" s="14">
        <f t="shared" si="339"/>
        <v>0</v>
      </c>
      <c r="F249" s="14">
        <f t="shared" si="339"/>
        <v>0</v>
      </c>
      <c r="G249" s="14">
        <f t="shared" si="339"/>
        <v>0</v>
      </c>
      <c r="H249" s="14">
        <f t="shared" si="339"/>
        <v>2.2</v>
      </c>
      <c r="I249" s="14">
        <f t="shared" si="339"/>
        <v>0</v>
      </c>
      <c r="J249" s="14">
        <f t="shared" si="339"/>
        <v>0</v>
      </c>
      <c r="K249" s="14">
        <f t="shared" si="339"/>
        <v>0</v>
      </c>
      <c r="L249" s="14">
        <f t="shared" si="339"/>
        <v>0</v>
      </c>
      <c r="M249" s="14">
        <f t="shared" si="339"/>
        <v>0</v>
      </c>
      <c r="N249" s="14">
        <f t="shared" si="339"/>
        <v>0</v>
      </c>
      <c r="O249" s="14">
        <f t="shared" si="339"/>
        <v>0</v>
      </c>
      <c r="P249" s="14">
        <f t="shared" si="339"/>
        <v>0</v>
      </c>
      <c r="Q249" s="14">
        <f t="shared" si="339"/>
        <v>0</v>
      </c>
      <c r="R249" s="14">
        <f t="shared" si="339"/>
        <v>0</v>
      </c>
      <c r="S249" s="14">
        <f t="shared" si="339"/>
        <v>0</v>
      </c>
      <c r="T249" s="14">
        <f t="shared" si="339"/>
        <v>0</v>
      </c>
      <c r="U249" s="14">
        <f t="shared" si="339"/>
        <v>0</v>
      </c>
      <c r="V249" s="14">
        <f t="shared" si="339"/>
        <v>0</v>
      </c>
      <c r="W249" s="14">
        <f t="shared" si="339"/>
        <v>0</v>
      </c>
      <c r="X249" s="14">
        <f t="shared" si="339"/>
        <v>0</v>
      </c>
      <c r="Y249" s="14">
        <f t="shared" si="339"/>
        <v>0</v>
      </c>
      <c r="Z249" s="14">
        <f t="shared" si="339"/>
        <v>0</v>
      </c>
      <c r="AA249" s="14">
        <f t="shared" si="339"/>
        <v>0</v>
      </c>
      <c r="AB249" s="14">
        <f t="shared" si="339"/>
        <v>0</v>
      </c>
      <c r="AC249" s="14">
        <f t="shared" si="339"/>
        <v>0</v>
      </c>
      <c r="AD249" s="14">
        <f t="shared" si="339"/>
        <v>0</v>
      </c>
      <c r="AE249" s="14">
        <f t="shared" si="339"/>
        <v>0</v>
      </c>
      <c r="AF249" s="14">
        <f t="shared" si="339"/>
        <v>0</v>
      </c>
      <c r="AG249" s="14">
        <f t="shared" si="339"/>
        <v>0</v>
      </c>
      <c r="AH249" s="14">
        <f t="shared" si="339"/>
        <v>0</v>
      </c>
      <c r="AI249" s="14">
        <f t="shared" si="339"/>
        <v>0</v>
      </c>
      <c r="AJ249" s="14">
        <f t="shared" si="339"/>
        <v>0</v>
      </c>
      <c r="AK249" s="14">
        <f t="shared" si="339"/>
        <v>0</v>
      </c>
      <c r="AL249" s="14">
        <f t="shared" si="339"/>
        <v>0</v>
      </c>
    </row>
    <row r="250" ht="12.75" customHeight="1">
      <c r="A250" s="18">
        <v>195.0</v>
      </c>
      <c r="B250" s="16" t="s">
        <v>296</v>
      </c>
      <c r="C250" s="35">
        <f t="shared" ref="C250:C254" si="340">H250+M250+R250+W250+AB250+AG250+AL250</f>
        <v>2.2</v>
      </c>
      <c r="D250" s="19">
        <v>2.2</v>
      </c>
      <c r="E250" s="17"/>
      <c r="F250" s="17"/>
      <c r="G250" s="17"/>
      <c r="H250" s="36">
        <f t="shared" ref="H250:H254" si="341">SUM(D250:G250)</f>
        <v>2.2</v>
      </c>
      <c r="I250" s="17"/>
      <c r="J250" s="17"/>
      <c r="K250" s="17"/>
      <c r="L250" s="17"/>
      <c r="M250" s="36">
        <f t="shared" ref="M250:M254" si="342">SUM(I250:L250)</f>
        <v>0</v>
      </c>
      <c r="N250" s="17"/>
      <c r="O250" s="17"/>
      <c r="P250" s="17"/>
      <c r="Q250" s="17"/>
      <c r="R250" s="36">
        <f t="shared" ref="R250:R254" si="343">SUM(N250:Q250)</f>
        <v>0</v>
      </c>
      <c r="S250" s="17"/>
      <c r="T250" s="17"/>
      <c r="U250" s="17"/>
      <c r="V250" s="17"/>
      <c r="W250" s="36">
        <f t="shared" ref="W250:W254" si="344">SUM(S250:V250)</f>
        <v>0</v>
      </c>
      <c r="X250" s="17"/>
      <c r="Y250" s="17"/>
      <c r="Z250" s="17"/>
      <c r="AA250" s="17"/>
      <c r="AB250" s="36">
        <f t="shared" ref="AB250:AB254" si="345">SUM(X250:AA250)</f>
        <v>0</v>
      </c>
      <c r="AC250" s="17"/>
      <c r="AD250" s="17"/>
      <c r="AE250" s="17"/>
      <c r="AF250" s="17"/>
      <c r="AG250" s="36">
        <f t="shared" ref="AG250:AG254" si="346">SUM(AC250:AF250)</f>
        <v>0</v>
      </c>
      <c r="AH250" s="17"/>
      <c r="AI250" s="17"/>
      <c r="AJ250" s="17"/>
      <c r="AK250" s="17"/>
      <c r="AL250" s="36">
        <f t="shared" ref="AL250:AL254" si="347">SUM(AH250:AK250)</f>
        <v>0</v>
      </c>
    </row>
    <row r="251" ht="12.75" customHeight="1">
      <c r="A251" s="18">
        <v>196.0</v>
      </c>
      <c r="B251" s="16" t="s">
        <v>297</v>
      </c>
      <c r="C251" s="35">
        <f t="shared" si="340"/>
        <v>0</v>
      </c>
      <c r="D251" s="17"/>
      <c r="E251" s="17"/>
      <c r="F251" s="17"/>
      <c r="G251" s="17"/>
      <c r="H251" s="36">
        <f t="shared" si="341"/>
        <v>0</v>
      </c>
      <c r="I251" s="17"/>
      <c r="J251" s="17"/>
      <c r="K251" s="17"/>
      <c r="L251" s="17"/>
      <c r="M251" s="36">
        <f t="shared" si="342"/>
        <v>0</v>
      </c>
      <c r="N251" s="17"/>
      <c r="O251" s="17"/>
      <c r="P251" s="17"/>
      <c r="Q251" s="17"/>
      <c r="R251" s="36">
        <f t="shared" si="343"/>
        <v>0</v>
      </c>
      <c r="S251" s="17"/>
      <c r="T251" s="17"/>
      <c r="U251" s="17"/>
      <c r="V251" s="17"/>
      <c r="W251" s="36">
        <f t="shared" si="344"/>
        <v>0</v>
      </c>
      <c r="X251" s="17"/>
      <c r="Y251" s="17"/>
      <c r="Z251" s="17"/>
      <c r="AA251" s="17"/>
      <c r="AB251" s="36">
        <f t="shared" si="345"/>
        <v>0</v>
      </c>
      <c r="AC251" s="17"/>
      <c r="AD251" s="17"/>
      <c r="AE251" s="17"/>
      <c r="AF251" s="17"/>
      <c r="AG251" s="36">
        <f t="shared" si="346"/>
        <v>0</v>
      </c>
      <c r="AH251" s="17"/>
      <c r="AI251" s="17"/>
      <c r="AJ251" s="17"/>
      <c r="AK251" s="17"/>
      <c r="AL251" s="36">
        <f t="shared" si="347"/>
        <v>0</v>
      </c>
    </row>
    <row r="252" ht="12.75" customHeight="1">
      <c r="A252" s="18">
        <v>197.0</v>
      </c>
      <c r="B252" s="16" t="s">
        <v>298</v>
      </c>
      <c r="C252" s="35">
        <f t="shared" si="340"/>
        <v>0</v>
      </c>
      <c r="D252" s="17"/>
      <c r="E252" s="17"/>
      <c r="F252" s="17"/>
      <c r="G252" s="17"/>
      <c r="H252" s="36">
        <f t="shared" si="341"/>
        <v>0</v>
      </c>
      <c r="I252" s="17"/>
      <c r="J252" s="17"/>
      <c r="K252" s="17"/>
      <c r="L252" s="17"/>
      <c r="M252" s="36">
        <f t="shared" si="342"/>
        <v>0</v>
      </c>
      <c r="N252" s="17"/>
      <c r="O252" s="17"/>
      <c r="P252" s="17"/>
      <c r="Q252" s="17"/>
      <c r="R252" s="36">
        <f t="shared" si="343"/>
        <v>0</v>
      </c>
      <c r="S252" s="17"/>
      <c r="T252" s="17"/>
      <c r="U252" s="17"/>
      <c r="V252" s="17"/>
      <c r="W252" s="36">
        <f t="shared" si="344"/>
        <v>0</v>
      </c>
      <c r="X252" s="17"/>
      <c r="Y252" s="17"/>
      <c r="Z252" s="17"/>
      <c r="AA252" s="17"/>
      <c r="AB252" s="36">
        <f t="shared" si="345"/>
        <v>0</v>
      </c>
      <c r="AC252" s="17"/>
      <c r="AD252" s="17"/>
      <c r="AE252" s="17"/>
      <c r="AF252" s="17"/>
      <c r="AG252" s="36">
        <f t="shared" si="346"/>
        <v>0</v>
      </c>
      <c r="AH252" s="17"/>
      <c r="AI252" s="17"/>
      <c r="AJ252" s="17"/>
      <c r="AK252" s="17"/>
      <c r="AL252" s="36">
        <f t="shared" si="347"/>
        <v>0</v>
      </c>
    </row>
    <row r="253" ht="12.75" customHeight="1">
      <c r="A253" s="12">
        <v>198.0</v>
      </c>
      <c r="B253" s="13" t="s">
        <v>239</v>
      </c>
      <c r="C253" s="14">
        <f t="shared" si="340"/>
        <v>0</v>
      </c>
      <c r="D253" s="14"/>
      <c r="E253" s="14"/>
      <c r="F253" s="14"/>
      <c r="G253" s="14"/>
      <c r="H253" s="14">
        <f t="shared" si="341"/>
        <v>0</v>
      </c>
      <c r="I253" s="14"/>
      <c r="J253" s="14"/>
      <c r="K253" s="14"/>
      <c r="L253" s="14"/>
      <c r="M253" s="14">
        <f t="shared" si="342"/>
        <v>0</v>
      </c>
      <c r="N253" s="14"/>
      <c r="O253" s="14"/>
      <c r="P253" s="14"/>
      <c r="Q253" s="14"/>
      <c r="R253" s="14">
        <f t="shared" si="343"/>
        <v>0</v>
      </c>
      <c r="S253" s="14"/>
      <c r="T253" s="14"/>
      <c r="U253" s="14"/>
      <c r="V253" s="14"/>
      <c r="W253" s="14">
        <f t="shared" si="344"/>
        <v>0</v>
      </c>
      <c r="X253" s="14"/>
      <c r="Y253" s="14"/>
      <c r="Z253" s="14"/>
      <c r="AA253" s="14"/>
      <c r="AB253" s="14">
        <f t="shared" si="345"/>
        <v>0</v>
      </c>
      <c r="AC253" s="14"/>
      <c r="AD253" s="14"/>
      <c r="AE253" s="14"/>
      <c r="AF253" s="14"/>
      <c r="AG253" s="14">
        <f t="shared" si="346"/>
        <v>0</v>
      </c>
      <c r="AH253" s="14"/>
      <c r="AI253" s="14"/>
      <c r="AJ253" s="14"/>
      <c r="AK253" s="14"/>
      <c r="AL253" s="14">
        <f t="shared" si="347"/>
        <v>0</v>
      </c>
    </row>
    <row r="254" ht="12.75" customHeight="1">
      <c r="A254" s="12">
        <v>199.0</v>
      </c>
      <c r="B254" s="13" t="s">
        <v>240</v>
      </c>
      <c r="C254" s="14">
        <f t="shared" si="340"/>
        <v>0</v>
      </c>
      <c r="D254" s="14"/>
      <c r="E254" s="14"/>
      <c r="F254" s="14"/>
      <c r="G254" s="14"/>
      <c r="H254" s="14">
        <f t="shared" si="341"/>
        <v>0</v>
      </c>
      <c r="I254" s="14"/>
      <c r="J254" s="14"/>
      <c r="K254" s="14"/>
      <c r="L254" s="14"/>
      <c r="M254" s="14">
        <f t="shared" si="342"/>
        <v>0</v>
      </c>
      <c r="N254" s="14"/>
      <c r="O254" s="14"/>
      <c r="P254" s="14"/>
      <c r="Q254" s="14"/>
      <c r="R254" s="14">
        <f t="shared" si="343"/>
        <v>0</v>
      </c>
      <c r="S254" s="14"/>
      <c r="T254" s="14"/>
      <c r="U254" s="14"/>
      <c r="V254" s="14"/>
      <c r="W254" s="14">
        <f t="shared" si="344"/>
        <v>0</v>
      </c>
      <c r="X254" s="14"/>
      <c r="Y254" s="14"/>
      <c r="Z254" s="14"/>
      <c r="AA254" s="14"/>
      <c r="AB254" s="14">
        <f t="shared" si="345"/>
        <v>0</v>
      </c>
      <c r="AC254" s="14"/>
      <c r="AD254" s="14"/>
      <c r="AE254" s="14"/>
      <c r="AF254" s="14"/>
      <c r="AG254" s="14">
        <f t="shared" si="346"/>
        <v>0</v>
      </c>
      <c r="AH254" s="14"/>
      <c r="AI254" s="14"/>
      <c r="AJ254" s="14"/>
      <c r="AK254" s="14"/>
      <c r="AL254" s="14">
        <f t="shared" si="347"/>
        <v>0</v>
      </c>
    </row>
    <row r="255" ht="12.75" customHeight="1">
      <c r="A255" s="6" t="s">
        <v>299</v>
      </c>
      <c r="B255" s="7" t="s">
        <v>300</v>
      </c>
      <c r="C255" s="8">
        <f t="shared" ref="C255:AL255" si="348">+SUM(C256:C262)</f>
        <v>0</v>
      </c>
      <c r="D255" s="8">
        <f t="shared" si="348"/>
        <v>0</v>
      </c>
      <c r="E255" s="8">
        <f t="shared" si="348"/>
        <v>0</v>
      </c>
      <c r="F255" s="8">
        <f t="shared" si="348"/>
        <v>0</v>
      </c>
      <c r="G255" s="8">
        <f t="shared" si="348"/>
        <v>0</v>
      </c>
      <c r="H255" s="8">
        <f t="shared" si="348"/>
        <v>0</v>
      </c>
      <c r="I255" s="8">
        <f t="shared" si="348"/>
        <v>0</v>
      </c>
      <c r="J255" s="8">
        <f t="shared" si="348"/>
        <v>0</v>
      </c>
      <c r="K255" s="8">
        <f t="shared" si="348"/>
        <v>0</v>
      </c>
      <c r="L255" s="8">
        <f t="shared" si="348"/>
        <v>0</v>
      </c>
      <c r="M255" s="8">
        <f t="shared" si="348"/>
        <v>0</v>
      </c>
      <c r="N255" s="8">
        <f t="shared" si="348"/>
        <v>0</v>
      </c>
      <c r="O255" s="8">
        <f t="shared" si="348"/>
        <v>0</v>
      </c>
      <c r="P255" s="8">
        <f t="shared" si="348"/>
        <v>0</v>
      </c>
      <c r="Q255" s="8">
        <f t="shared" si="348"/>
        <v>0</v>
      </c>
      <c r="R255" s="8">
        <f t="shared" si="348"/>
        <v>0</v>
      </c>
      <c r="S255" s="8">
        <f t="shared" si="348"/>
        <v>0</v>
      </c>
      <c r="T255" s="8">
        <f t="shared" si="348"/>
        <v>0</v>
      </c>
      <c r="U255" s="8">
        <f t="shared" si="348"/>
        <v>0</v>
      </c>
      <c r="V255" s="8">
        <f t="shared" si="348"/>
        <v>0</v>
      </c>
      <c r="W255" s="8">
        <f t="shared" si="348"/>
        <v>0</v>
      </c>
      <c r="X255" s="8">
        <f t="shared" si="348"/>
        <v>0</v>
      </c>
      <c r="Y255" s="8">
        <f t="shared" si="348"/>
        <v>0</v>
      </c>
      <c r="Z255" s="8">
        <f t="shared" si="348"/>
        <v>0</v>
      </c>
      <c r="AA255" s="8">
        <f t="shared" si="348"/>
        <v>0</v>
      </c>
      <c r="AB255" s="8">
        <f t="shared" si="348"/>
        <v>0</v>
      </c>
      <c r="AC255" s="8">
        <f t="shared" si="348"/>
        <v>0</v>
      </c>
      <c r="AD255" s="8">
        <f t="shared" si="348"/>
        <v>0</v>
      </c>
      <c r="AE255" s="8">
        <f t="shared" si="348"/>
        <v>0</v>
      </c>
      <c r="AF255" s="8">
        <f t="shared" si="348"/>
        <v>0</v>
      </c>
      <c r="AG255" s="8">
        <f t="shared" si="348"/>
        <v>0</v>
      </c>
      <c r="AH255" s="8">
        <f t="shared" si="348"/>
        <v>0</v>
      </c>
      <c r="AI255" s="8">
        <f t="shared" si="348"/>
        <v>0</v>
      </c>
      <c r="AJ255" s="8">
        <f t="shared" si="348"/>
        <v>0</v>
      </c>
      <c r="AK255" s="8">
        <f t="shared" si="348"/>
        <v>0</v>
      </c>
      <c r="AL255" s="8">
        <f t="shared" si="348"/>
        <v>0</v>
      </c>
    </row>
    <row r="256" ht="12.75" customHeight="1">
      <c r="A256" s="18">
        <v>1.0</v>
      </c>
      <c r="B256" s="16" t="s">
        <v>301</v>
      </c>
      <c r="C256" s="35">
        <f t="shared" ref="C256:C262" si="349">H256+M256+R256+W256+AB256+AG256+AL256</f>
        <v>0</v>
      </c>
      <c r="D256" s="17"/>
      <c r="E256" s="17"/>
      <c r="F256" s="17"/>
      <c r="G256" s="17"/>
      <c r="H256" s="36">
        <f t="shared" ref="H256:H262" si="350">SUM(D256:G256)</f>
        <v>0</v>
      </c>
      <c r="I256" s="17"/>
      <c r="J256" s="17"/>
      <c r="K256" s="17"/>
      <c r="L256" s="17"/>
      <c r="M256" s="36">
        <f t="shared" ref="M256:M262" si="351">SUM(I256:L256)</f>
        <v>0</v>
      </c>
      <c r="N256" s="17"/>
      <c r="O256" s="17"/>
      <c r="P256" s="17"/>
      <c r="Q256" s="17"/>
      <c r="R256" s="36">
        <f t="shared" ref="R256:R262" si="352">SUM(N256:Q256)</f>
        <v>0</v>
      </c>
      <c r="S256" s="17"/>
      <c r="T256" s="17"/>
      <c r="U256" s="17"/>
      <c r="V256" s="17"/>
      <c r="W256" s="36">
        <f t="shared" ref="W256:W262" si="353">SUM(S256:V256)</f>
        <v>0</v>
      </c>
      <c r="X256" s="17"/>
      <c r="Y256" s="17"/>
      <c r="Z256" s="17"/>
      <c r="AA256" s="17"/>
      <c r="AB256" s="36">
        <f t="shared" ref="AB256:AB262" si="354">SUM(X256:AA256)</f>
        <v>0</v>
      </c>
      <c r="AC256" s="17"/>
      <c r="AD256" s="17"/>
      <c r="AE256" s="17"/>
      <c r="AF256" s="17"/>
      <c r="AG256" s="36">
        <f t="shared" ref="AG256:AG262" si="355">SUM(AC256:AF256)</f>
        <v>0</v>
      </c>
      <c r="AH256" s="17"/>
      <c r="AI256" s="17"/>
      <c r="AJ256" s="17"/>
      <c r="AK256" s="17"/>
      <c r="AL256" s="36">
        <f t="shared" ref="AL256:AL262" si="356">SUM(AH256:AK256)</f>
        <v>0</v>
      </c>
    </row>
    <row r="257" ht="12.75" customHeight="1">
      <c r="A257" s="18">
        <v>2.0</v>
      </c>
      <c r="B257" s="16" t="s">
        <v>302</v>
      </c>
      <c r="C257" s="35">
        <f t="shared" si="349"/>
        <v>0</v>
      </c>
      <c r="D257" s="17"/>
      <c r="E257" s="17"/>
      <c r="F257" s="17"/>
      <c r="G257" s="17"/>
      <c r="H257" s="36">
        <f t="shared" si="350"/>
        <v>0</v>
      </c>
      <c r="I257" s="17"/>
      <c r="J257" s="17"/>
      <c r="K257" s="17"/>
      <c r="L257" s="17"/>
      <c r="M257" s="36">
        <f t="shared" si="351"/>
        <v>0</v>
      </c>
      <c r="N257" s="17"/>
      <c r="O257" s="17"/>
      <c r="P257" s="17"/>
      <c r="Q257" s="17"/>
      <c r="R257" s="36">
        <f t="shared" si="352"/>
        <v>0</v>
      </c>
      <c r="S257" s="17"/>
      <c r="T257" s="17"/>
      <c r="U257" s="17"/>
      <c r="V257" s="17"/>
      <c r="W257" s="36">
        <f t="shared" si="353"/>
        <v>0</v>
      </c>
      <c r="X257" s="17"/>
      <c r="Y257" s="17"/>
      <c r="Z257" s="17"/>
      <c r="AA257" s="17"/>
      <c r="AB257" s="36">
        <f t="shared" si="354"/>
        <v>0</v>
      </c>
      <c r="AC257" s="17"/>
      <c r="AD257" s="17"/>
      <c r="AE257" s="17"/>
      <c r="AF257" s="17"/>
      <c r="AG257" s="36">
        <f t="shared" si="355"/>
        <v>0</v>
      </c>
      <c r="AH257" s="17"/>
      <c r="AI257" s="17"/>
      <c r="AJ257" s="17"/>
      <c r="AK257" s="17"/>
      <c r="AL257" s="36">
        <f t="shared" si="356"/>
        <v>0</v>
      </c>
    </row>
    <row r="258" ht="12.75" customHeight="1">
      <c r="A258" s="18">
        <v>3.0</v>
      </c>
      <c r="B258" s="16" t="s">
        <v>303</v>
      </c>
      <c r="C258" s="35">
        <f t="shared" si="349"/>
        <v>0</v>
      </c>
      <c r="D258" s="17"/>
      <c r="E258" s="17"/>
      <c r="F258" s="17"/>
      <c r="G258" s="17"/>
      <c r="H258" s="36">
        <f t="shared" si="350"/>
        <v>0</v>
      </c>
      <c r="I258" s="17"/>
      <c r="J258" s="17"/>
      <c r="K258" s="17"/>
      <c r="L258" s="17"/>
      <c r="M258" s="36">
        <f t="shared" si="351"/>
        <v>0</v>
      </c>
      <c r="N258" s="17"/>
      <c r="O258" s="17"/>
      <c r="P258" s="17"/>
      <c r="Q258" s="17"/>
      <c r="R258" s="36">
        <f t="shared" si="352"/>
        <v>0</v>
      </c>
      <c r="S258" s="17"/>
      <c r="T258" s="17"/>
      <c r="U258" s="17"/>
      <c r="V258" s="17"/>
      <c r="W258" s="36">
        <f t="shared" si="353"/>
        <v>0</v>
      </c>
      <c r="X258" s="17"/>
      <c r="Y258" s="17"/>
      <c r="Z258" s="17"/>
      <c r="AA258" s="17"/>
      <c r="AB258" s="36">
        <f t="shared" si="354"/>
        <v>0</v>
      </c>
      <c r="AC258" s="17"/>
      <c r="AD258" s="17"/>
      <c r="AE258" s="17"/>
      <c r="AF258" s="17"/>
      <c r="AG258" s="36">
        <f t="shared" si="355"/>
        <v>0</v>
      </c>
      <c r="AH258" s="17"/>
      <c r="AI258" s="17"/>
      <c r="AJ258" s="17"/>
      <c r="AK258" s="17"/>
      <c r="AL258" s="36">
        <f t="shared" si="356"/>
        <v>0</v>
      </c>
    </row>
    <row r="259" ht="12.75" customHeight="1">
      <c r="A259" s="18">
        <v>4.0</v>
      </c>
      <c r="B259" s="16" t="s">
        <v>304</v>
      </c>
      <c r="C259" s="35">
        <f t="shared" si="349"/>
        <v>0</v>
      </c>
      <c r="D259" s="17"/>
      <c r="E259" s="17"/>
      <c r="F259" s="17"/>
      <c r="G259" s="17"/>
      <c r="H259" s="36">
        <f t="shared" si="350"/>
        <v>0</v>
      </c>
      <c r="I259" s="17"/>
      <c r="J259" s="17"/>
      <c r="K259" s="17"/>
      <c r="L259" s="17"/>
      <c r="M259" s="36">
        <f t="shared" si="351"/>
        <v>0</v>
      </c>
      <c r="N259" s="17"/>
      <c r="O259" s="17"/>
      <c r="P259" s="17"/>
      <c r="Q259" s="17"/>
      <c r="R259" s="36">
        <f t="shared" si="352"/>
        <v>0</v>
      </c>
      <c r="S259" s="17"/>
      <c r="T259" s="17"/>
      <c r="U259" s="17"/>
      <c r="V259" s="17"/>
      <c r="W259" s="36">
        <f t="shared" si="353"/>
        <v>0</v>
      </c>
      <c r="X259" s="17"/>
      <c r="Y259" s="17"/>
      <c r="Z259" s="17"/>
      <c r="AA259" s="17"/>
      <c r="AB259" s="36">
        <f t="shared" si="354"/>
        <v>0</v>
      </c>
      <c r="AC259" s="17"/>
      <c r="AD259" s="17"/>
      <c r="AE259" s="17"/>
      <c r="AF259" s="17"/>
      <c r="AG259" s="36">
        <f t="shared" si="355"/>
        <v>0</v>
      </c>
      <c r="AH259" s="17"/>
      <c r="AI259" s="17"/>
      <c r="AJ259" s="17"/>
      <c r="AK259" s="17"/>
      <c r="AL259" s="36">
        <f t="shared" si="356"/>
        <v>0</v>
      </c>
    </row>
    <row r="260" ht="12.75" customHeight="1">
      <c r="A260" s="18">
        <v>5.0</v>
      </c>
      <c r="B260" s="16" t="s">
        <v>305</v>
      </c>
      <c r="C260" s="35">
        <f t="shared" si="349"/>
        <v>0</v>
      </c>
      <c r="D260" s="17"/>
      <c r="E260" s="17"/>
      <c r="F260" s="17"/>
      <c r="G260" s="17"/>
      <c r="H260" s="36">
        <f t="shared" si="350"/>
        <v>0</v>
      </c>
      <c r="I260" s="17"/>
      <c r="J260" s="17"/>
      <c r="K260" s="17"/>
      <c r="L260" s="17"/>
      <c r="M260" s="36">
        <f t="shared" si="351"/>
        <v>0</v>
      </c>
      <c r="N260" s="17"/>
      <c r="O260" s="17"/>
      <c r="P260" s="17"/>
      <c r="Q260" s="17"/>
      <c r="R260" s="36">
        <f t="shared" si="352"/>
        <v>0</v>
      </c>
      <c r="S260" s="17"/>
      <c r="T260" s="17"/>
      <c r="U260" s="17"/>
      <c r="V260" s="17"/>
      <c r="W260" s="36">
        <f t="shared" si="353"/>
        <v>0</v>
      </c>
      <c r="X260" s="17"/>
      <c r="Y260" s="17"/>
      <c r="Z260" s="17"/>
      <c r="AA260" s="17"/>
      <c r="AB260" s="36">
        <f t="shared" si="354"/>
        <v>0</v>
      </c>
      <c r="AC260" s="17"/>
      <c r="AD260" s="17"/>
      <c r="AE260" s="17"/>
      <c r="AF260" s="17"/>
      <c r="AG260" s="36">
        <f t="shared" si="355"/>
        <v>0</v>
      </c>
      <c r="AH260" s="17"/>
      <c r="AI260" s="17"/>
      <c r="AJ260" s="17"/>
      <c r="AK260" s="17"/>
      <c r="AL260" s="36">
        <f t="shared" si="356"/>
        <v>0</v>
      </c>
    </row>
    <row r="261" ht="12.75" customHeight="1">
      <c r="A261" s="18">
        <v>6.0</v>
      </c>
      <c r="B261" s="16" t="s">
        <v>306</v>
      </c>
      <c r="C261" s="35">
        <f t="shared" si="349"/>
        <v>0</v>
      </c>
      <c r="D261" s="17"/>
      <c r="E261" s="17"/>
      <c r="F261" s="17"/>
      <c r="G261" s="17"/>
      <c r="H261" s="36">
        <f t="shared" si="350"/>
        <v>0</v>
      </c>
      <c r="I261" s="17"/>
      <c r="J261" s="17"/>
      <c r="K261" s="17"/>
      <c r="L261" s="17"/>
      <c r="M261" s="36">
        <f t="shared" si="351"/>
        <v>0</v>
      </c>
      <c r="N261" s="17"/>
      <c r="O261" s="17"/>
      <c r="P261" s="17"/>
      <c r="Q261" s="17"/>
      <c r="R261" s="36">
        <f t="shared" si="352"/>
        <v>0</v>
      </c>
      <c r="S261" s="17"/>
      <c r="T261" s="17"/>
      <c r="U261" s="17"/>
      <c r="V261" s="17"/>
      <c r="W261" s="36">
        <f t="shared" si="353"/>
        <v>0</v>
      </c>
      <c r="X261" s="17"/>
      <c r="Y261" s="17"/>
      <c r="Z261" s="17"/>
      <c r="AA261" s="17"/>
      <c r="AB261" s="36">
        <f t="shared" si="354"/>
        <v>0</v>
      </c>
      <c r="AC261" s="17"/>
      <c r="AD261" s="17"/>
      <c r="AE261" s="17"/>
      <c r="AF261" s="17"/>
      <c r="AG261" s="36">
        <f t="shared" si="355"/>
        <v>0</v>
      </c>
      <c r="AH261" s="17"/>
      <c r="AI261" s="17"/>
      <c r="AJ261" s="17"/>
      <c r="AK261" s="17"/>
      <c r="AL261" s="36">
        <f t="shared" si="356"/>
        <v>0</v>
      </c>
    </row>
    <row r="262" ht="12.75" customHeight="1">
      <c r="A262" s="18">
        <v>7.0</v>
      </c>
      <c r="B262" s="16" t="s">
        <v>307</v>
      </c>
      <c r="C262" s="35">
        <f t="shared" si="349"/>
        <v>0</v>
      </c>
      <c r="D262" s="17"/>
      <c r="E262" s="17"/>
      <c r="F262" s="17"/>
      <c r="G262" s="17"/>
      <c r="H262" s="36">
        <f t="shared" si="350"/>
        <v>0</v>
      </c>
      <c r="I262" s="17"/>
      <c r="J262" s="17"/>
      <c r="K262" s="17"/>
      <c r="L262" s="17"/>
      <c r="M262" s="36">
        <f t="shared" si="351"/>
        <v>0</v>
      </c>
      <c r="N262" s="17"/>
      <c r="O262" s="17"/>
      <c r="P262" s="17"/>
      <c r="Q262" s="17"/>
      <c r="R262" s="36">
        <f t="shared" si="352"/>
        <v>0</v>
      </c>
      <c r="S262" s="17"/>
      <c r="T262" s="17"/>
      <c r="U262" s="17"/>
      <c r="V262" s="17"/>
      <c r="W262" s="36">
        <f t="shared" si="353"/>
        <v>0</v>
      </c>
      <c r="X262" s="17"/>
      <c r="Y262" s="17"/>
      <c r="Z262" s="17"/>
      <c r="AA262" s="17"/>
      <c r="AB262" s="36">
        <f t="shared" si="354"/>
        <v>0</v>
      </c>
      <c r="AC262" s="17"/>
      <c r="AD262" s="17"/>
      <c r="AE262" s="17"/>
      <c r="AF262" s="17"/>
      <c r="AG262" s="36">
        <f t="shared" si="355"/>
        <v>0</v>
      </c>
      <c r="AH262" s="17"/>
      <c r="AI262" s="17"/>
      <c r="AJ262" s="17"/>
      <c r="AK262" s="17"/>
      <c r="AL262" s="36">
        <f t="shared" si="356"/>
        <v>0</v>
      </c>
    </row>
    <row r="263" ht="12.75" customHeight="1">
      <c r="A263" s="21"/>
      <c r="B263" s="22" t="s">
        <v>308</v>
      </c>
      <c r="C263" s="23" t="str">
        <f t="shared" ref="C263:AL263" si="357">+C255+C3</f>
        <v>#REF!</v>
      </c>
      <c r="D263" s="23">
        <f t="shared" si="357"/>
        <v>68.007975</v>
      </c>
      <c r="E263" s="23">
        <f t="shared" si="357"/>
        <v>212.798975</v>
      </c>
      <c r="F263" s="23">
        <f t="shared" si="357"/>
        <v>208.278475</v>
      </c>
      <c r="G263" s="23">
        <f t="shared" si="357"/>
        <v>191.573475</v>
      </c>
      <c r="H263" s="23" t="str">
        <f t="shared" si="357"/>
        <v>#REF!</v>
      </c>
      <c r="I263" s="23">
        <f t="shared" si="357"/>
        <v>0.18</v>
      </c>
      <c r="J263" s="23">
        <f t="shared" si="357"/>
        <v>10.369</v>
      </c>
      <c r="K263" s="23">
        <f t="shared" si="357"/>
        <v>1.452</v>
      </c>
      <c r="L263" s="23">
        <f t="shared" si="357"/>
        <v>1.302</v>
      </c>
      <c r="M263" s="23">
        <f t="shared" si="357"/>
        <v>13.303</v>
      </c>
      <c r="N263" s="23">
        <f t="shared" si="357"/>
        <v>0.4275</v>
      </c>
      <c r="O263" s="23">
        <f t="shared" si="357"/>
        <v>5.35625</v>
      </c>
      <c r="P263" s="23">
        <f t="shared" si="357"/>
        <v>1.221375</v>
      </c>
      <c r="Q263" s="23">
        <f t="shared" si="357"/>
        <v>0.981375</v>
      </c>
      <c r="R263" s="23">
        <f t="shared" si="357"/>
        <v>7.9865</v>
      </c>
      <c r="S263" s="23">
        <f t="shared" si="357"/>
        <v>0.18</v>
      </c>
      <c r="T263" s="23">
        <f t="shared" si="357"/>
        <v>10.61975</v>
      </c>
      <c r="U263" s="23">
        <f t="shared" si="357"/>
        <v>1.657875</v>
      </c>
      <c r="V263" s="23">
        <f t="shared" si="357"/>
        <v>1.497875</v>
      </c>
      <c r="W263" s="23">
        <f t="shared" si="357"/>
        <v>13.9555</v>
      </c>
      <c r="X263" s="23">
        <f t="shared" si="357"/>
        <v>0.24</v>
      </c>
      <c r="Y263" s="23">
        <f t="shared" si="357"/>
        <v>2.54025</v>
      </c>
      <c r="Z263" s="23">
        <f t="shared" si="357"/>
        <v>0.715125</v>
      </c>
      <c r="AA263" s="23">
        <f t="shared" si="357"/>
        <v>0.485125</v>
      </c>
      <c r="AB263" s="23">
        <f t="shared" si="357"/>
        <v>3.9805</v>
      </c>
      <c r="AC263" s="23">
        <f t="shared" si="357"/>
        <v>0.17625</v>
      </c>
      <c r="AD263" s="23">
        <f t="shared" si="357"/>
        <v>4.7365</v>
      </c>
      <c r="AE263" s="23">
        <f t="shared" si="357"/>
        <v>0.796375</v>
      </c>
      <c r="AF263" s="23">
        <f t="shared" si="357"/>
        <v>0.556375</v>
      </c>
      <c r="AG263" s="23">
        <f t="shared" si="357"/>
        <v>6.2655</v>
      </c>
      <c r="AH263" s="23">
        <f t="shared" si="357"/>
        <v>0.105</v>
      </c>
      <c r="AI263" s="23">
        <f t="shared" si="357"/>
        <v>2.46475</v>
      </c>
      <c r="AJ263" s="23">
        <f t="shared" si="357"/>
        <v>0.631875</v>
      </c>
      <c r="AK263" s="23">
        <f t="shared" si="357"/>
        <v>0.411875</v>
      </c>
      <c r="AL263" s="23">
        <f t="shared" si="357"/>
        <v>3.6135</v>
      </c>
    </row>
    <row r="264" ht="12.75" customHeight="1">
      <c r="A264" s="24"/>
      <c r="B264" s="4"/>
      <c r="C264" s="52"/>
      <c r="D264" s="25"/>
      <c r="E264" s="25"/>
      <c r="F264" s="25"/>
      <c r="G264" s="25"/>
      <c r="H264" s="52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</row>
    <row r="265" ht="12.75" customHeight="1">
      <c r="A265" s="24"/>
      <c r="B265" s="4"/>
      <c r="C265" s="52"/>
      <c r="D265" s="25"/>
      <c r="E265" s="25"/>
      <c r="F265" s="25"/>
      <c r="G265" s="25"/>
      <c r="H265" s="52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</row>
    <row r="266" ht="12.75" customHeight="1">
      <c r="A266" s="24"/>
      <c r="B266" s="4"/>
      <c r="C266" s="52"/>
      <c r="D266" s="25"/>
      <c r="E266" s="25"/>
      <c r="F266" s="25"/>
      <c r="G266" s="25"/>
      <c r="H266" s="52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</row>
    <row r="267" ht="12.75" customHeight="1">
      <c r="A267" s="24"/>
      <c r="B267" s="4"/>
      <c r="C267" s="52"/>
      <c r="D267" s="25"/>
      <c r="E267" s="25"/>
      <c r="F267" s="25"/>
      <c r="G267" s="25"/>
      <c r="H267" s="52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ht="12.75" customHeight="1">
      <c r="A268" s="24"/>
      <c r="B268" s="4"/>
      <c r="C268" s="52"/>
      <c r="D268" s="25"/>
      <c r="E268" s="25"/>
      <c r="F268" s="25"/>
      <c r="G268" s="25"/>
      <c r="H268" s="52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</row>
    <row r="269" ht="12.75" customHeight="1">
      <c r="A269" s="24"/>
      <c r="B269" s="4"/>
      <c r="C269" s="52"/>
      <c r="D269" s="25"/>
      <c r="E269" s="25"/>
      <c r="F269" s="25"/>
      <c r="G269" s="25"/>
      <c r="H269" s="52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</row>
    <row r="270" ht="12.75" customHeight="1">
      <c r="A270" s="24"/>
      <c r="B270" s="4"/>
      <c r="C270" s="52"/>
      <c r="D270" s="25"/>
      <c r="E270" s="25"/>
      <c r="F270" s="25"/>
      <c r="G270" s="25"/>
      <c r="H270" s="52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1" ht="12.75" customHeight="1">
      <c r="A271" s="24"/>
      <c r="B271" s="4"/>
      <c r="C271" s="52"/>
      <c r="D271" s="25"/>
      <c r="E271" s="25"/>
      <c r="F271" s="25"/>
      <c r="G271" s="25"/>
      <c r="H271" s="52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</row>
    <row r="272" ht="12.75" customHeight="1">
      <c r="A272" s="24"/>
      <c r="B272" s="4"/>
      <c r="C272" s="52"/>
      <c r="D272" s="25"/>
      <c r="E272" s="25"/>
      <c r="F272" s="25"/>
      <c r="G272" s="25"/>
      <c r="H272" s="52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</row>
    <row r="273" ht="12.75" customHeight="1">
      <c r="A273" s="24"/>
      <c r="B273" s="4"/>
      <c r="C273" s="52"/>
      <c r="D273" s="25"/>
      <c r="E273" s="25"/>
      <c r="F273" s="25"/>
      <c r="G273" s="25"/>
      <c r="H273" s="52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</row>
    <row r="274" ht="12.75" customHeight="1">
      <c r="A274" s="24"/>
      <c r="B274" s="4"/>
      <c r="C274" s="52"/>
      <c r="D274" s="25"/>
      <c r="E274" s="25"/>
      <c r="F274" s="25"/>
      <c r="G274" s="25"/>
      <c r="H274" s="52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ht="12.75" customHeight="1">
      <c r="A275" s="24"/>
      <c r="B275" s="4"/>
      <c r="C275" s="52"/>
      <c r="D275" s="25"/>
      <c r="E275" s="25"/>
      <c r="F275" s="25"/>
      <c r="G275" s="25"/>
      <c r="H275" s="52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ht="12.75" customHeight="1">
      <c r="A276" s="24"/>
      <c r="B276" s="4"/>
      <c r="C276" s="52"/>
      <c r="D276" s="25"/>
      <c r="E276" s="25"/>
      <c r="F276" s="25"/>
      <c r="G276" s="25"/>
      <c r="H276" s="52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ht="12.75" customHeight="1">
      <c r="A277" s="24"/>
      <c r="B277" s="4"/>
      <c r="C277" s="52"/>
      <c r="D277" s="25"/>
      <c r="E277" s="25"/>
      <c r="F277" s="25"/>
      <c r="G277" s="25"/>
      <c r="H277" s="52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ht="12.75" customHeight="1">
      <c r="A278" s="24"/>
      <c r="B278" s="4"/>
      <c r="C278" s="52"/>
      <c r="D278" s="25"/>
      <c r="E278" s="25"/>
      <c r="F278" s="25"/>
      <c r="G278" s="25"/>
      <c r="H278" s="52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</row>
    <row r="279" ht="12.75" customHeight="1">
      <c r="A279" s="24"/>
      <c r="B279" s="4"/>
      <c r="C279" s="52"/>
      <c r="D279" s="25"/>
      <c r="E279" s="25"/>
      <c r="F279" s="25"/>
      <c r="G279" s="25"/>
      <c r="H279" s="52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ht="12.75" customHeight="1">
      <c r="A280" s="24"/>
      <c r="B280" s="4"/>
      <c r="C280" s="52"/>
      <c r="D280" s="25"/>
      <c r="E280" s="25"/>
      <c r="F280" s="25"/>
      <c r="G280" s="25"/>
      <c r="H280" s="52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ht="12.75" customHeight="1">
      <c r="A281" s="24"/>
      <c r="B281" s="4"/>
      <c r="C281" s="52"/>
      <c r="D281" s="25"/>
      <c r="E281" s="25"/>
      <c r="F281" s="25"/>
      <c r="G281" s="25"/>
      <c r="H281" s="52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ht="12.75" customHeight="1">
      <c r="A282" s="24"/>
      <c r="B282" s="4"/>
      <c r="C282" s="52"/>
      <c r="D282" s="25"/>
      <c r="E282" s="25"/>
      <c r="F282" s="25"/>
      <c r="G282" s="25"/>
      <c r="H282" s="52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ht="12.75" customHeight="1">
      <c r="A283" s="24"/>
      <c r="B283" s="4"/>
      <c r="C283" s="52"/>
      <c r="D283" s="25"/>
      <c r="E283" s="25"/>
      <c r="F283" s="25"/>
      <c r="G283" s="25"/>
      <c r="H283" s="52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ht="12.75" customHeight="1">
      <c r="A284" s="24"/>
      <c r="B284" s="4"/>
      <c r="C284" s="52"/>
      <c r="D284" s="25"/>
      <c r="E284" s="25"/>
      <c r="F284" s="25"/>
      <c r="G284" s="25"/>
      <c r="H284" s="52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ht="12.75" customHeight="1">
      <c r="A285" s="24"/>
      <c r="B285" s="4"/>
      <c r="C285" s="52"/>
      <c r="D285" s="25"/>
      <c r="E285" s="25"/>
      <c r="F285" s="25"/>
      <c r="G285" s="25"/>
      <c r="H285" s="52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ht="12.75" customHeight="1">
      <c r="A286" s="24"/>
      <c r="B286" s="4"/>
      <c r="C286" s="52"/>
      <c r="D286" s="25"/>
      <c r="E286" s="25"/>
      <c r="F286" s="25"/>
      <c r="G286" s="25"/>
      <c r="H286" s="5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ht="12.75" customHeight="1">
      <c r="A287" s="24"/>
      <c r="B287" s="4"/>
      <c r="C287" s="52"/>
      <c r="D287" s="25"/>
      <c r="E287" s="25"/>
      <c r="F287" s="25"/>
      <c r="G287" s="25"/>
      <c r="H287" s="52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ht="12.75" customHeight="1">
      <c r="A288" s="24"/>
      <c r="B288" s="4"/>
      <c r="C288" s="52"/>
      <c r="D288" s="25"/>
      <c r="E288" s="25"/>
      <c r="F288" s="25"/>
      <c r="G288" s="25"/>
      <c r="H288" s="52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ht="12.75" customHeight="1">
      <c r="A289" s="24"/>
      <c r="B289" s="4"/>
      <c r="C289" s="52"/>
      <c r="D289" s="25"/>
      <c r="E289" s="25"/>
      <c r="F289" s="25"/>
      <c r="G289" s="25"/>
      <c r="H289" s="52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ht="12.75" customHeight="1">
      <c r="A290" s="24"/>
      <c r="B290" s="4"/>
      <c r="C290" s="52"/>
      <c r="D290" s="25"/>
      <c r="E290" s="25"/>
      <c r="F290" s="25"/>
      <c r="G290" s="25"/>
      <c r="H290" s="5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ht="12.75" customHeight="1">
      <c r="A291" s="24"/>
      <c r="B291" s="4"/>
      <c r="C291" s="52"/>
      <c r="D291" s="25"/>
      <c r="E291" s="25"/>
      <c r="F291" s="25"/>
      <c r="G291" s="25"/>
      <c r="H291" s="52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</row>
    <row r="292" ht="12.75" customHeight="1">
      <c r="A292" s="24"/>
      <c r="B292" s="4"/>
      <c r="C292" s="52"/>
      <c r="D292" s="25"/>
      <c r="E292" s="25"/>
      <c r="F292" s="25"/>
      <c r="G292" s="25"/>
      <c r="H292" s="52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</row>
    <row r="293" ht="12.75" customHeight="1">
      <c r="A293" s="24"/>
      <c r="B293" s="4"/>
      <c r="C293" s="52"/>
      <c r="D293" s="25"/>
      <c r="E293" s="25"/>
      <c r="F293" s="25"/>
      <c r="G293" s="25"/>
      <c r="H293" s="52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</row>
    <row r="294" ht="12.75" customHeight="1">
      <c r="A294" s="24"/>
      <c r="B294" s="4"/>
      <c r="C294" s="52"/>
      <c r="D294" s="25"/>
      <c r="E294" s="25"/>
      <c r="F294" s="25"/>
      <c r="G294" s="25"/>
      <c r="H294" s="52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ht="12.75" customHeight="1">
      <c r="A295" s="24"/>
      <c r="B295" s="4"/>
      <c r="C295" s="52"/>
      <c r="D295" s="25"/>
      <c r="E295" s="25"/>
      <c r="F295" s="25"/>
      <c r="G295" s="25"/>
      <c r="H295" s="52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</row>
    <row r="296" ht="12.75" customHeight="1">
      <c r="A296" s="24"/>
      <c r="B296" s="4"/>
      <c r="C296" s="52"/>
      <c r="D296" s="25"/>
      <c r="E296" s="25"/>
      <c r="F296" s="25"/>
      <c r="G296" s="25"/>
      <c r="H296" s="52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</row>
    <row r="297" ht="12.75" customHeight="1">
      <c r="A297" s="24"/>
      <c r="B297" s="4"/>
      <c r="C297" s="52"/>
      <c r="D297" s="25"/>
      <c r="E297" s="25"/>
      <c r="F297" s="25"/>
      <c r="G297" s="25"/>
      <c r="H297" s="52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</row>
    <row r="298" ht="12.75" customHeight="1">
      <c r="A298" s="24"/>
      <c r="B298" s="4"/>
      <c r="C298" s="52"/>
      <c r="D298" s="25"/>
      <c r="E298" s="25"/>
      <c r="F298" s="25"/>
      <c r="G298" s="25"/>
      <c r="H298" s="52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</row>
    <row r="299" ht="12.75" customHeight="1">
      <c r="A299" s="24"/>
      <c r="B299" s="4"/>
      <c r="C299" s="52"/>
      <c r="D299" s="25"/>
      <c r="E299" s="25"/>
      <c r="F299" s="25"/>
      <c r="G299" s="25"/>
      <c r="H299" s="52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</row>
    <row r="300" ht="12.75" customHeight="1">
      <c r="A300" s="24"/>
      <c r="B300" s="4"/>
      <c r="C300" s="52"/>
      <c r="D300" s="25"/>
      <c r="E300" s="25"/>
      <c r="F300" s="25"/>
      <c r="G300" s="25"/>
      <c r="H300" s="52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</row>
    <row r="301" ht="12.75" customHeight="1">
      <c r="A301" s="24"/>
      <c r="B301" s="4"/>
      <c r="C301" s="52"/>
      <c r="D301" s="25"/>
      <c r="E301" s="25"/>
      <c r="F301" s="25"/>
      <c r="G301" s="25"/>
      <c r="H301" s="52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</row>
    <row r="302" ht="12.75" customHeight="1">
      <c r="A302" s="24"/>
      <c r="B302" s="4"/>
      <c r="C302" s="52"/>
      <c r="D302" s="25"/>
      <c r="E302" s="25"/>
      <c r="F302" s="25"/>
      <c r="G302" s="25"/>
      <c r="H302" s="52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</row>
    <row r="303" ht="12.75" customHeight="1">
      <c r="A303" s="24"/>
      <c r="B303" s="4"/>
      <c r="C303" s="52"/>
      <c r="D303" s="25"/>
      <c r="E303" s="25"/>
      <c r="F303" s="25"/>
      <c r="G303" s="25"/>
      <c r="H303" s="52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</row>
    <row r="304" ht="12.75" customHeight="1">
      <c r="A304" s="24"/>
      <c r="B304" s="4"/>
      <c r="C304" s="52"/>
      <c r="D304" s="25"/>
      <c r="E304" s="25"/>
      <c r="F304" s="25"/>
      <c r="G304" s="25"/>
      <c r="H304" s="52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</row>
    <row r="305" ht="12.75" customHeight="1">
      <c r="A305" s="24"/>
      <c r="B305" s="4"/>
      <c r="C305" s="52"/>
      <c r="D305" s="25"/>
      <c r="E305" s="25"/>
      <c r="F305" s="25"/>
      <c r="G305" s="25"/>
      <c r="H305" s="52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</row>
    <row r="306" ht="12.75" customHeight="1">
      <c r="A306" s="24"/>
      <c r="B306" s="4"/>
      <c r="C306" s="52"/>
      <c r="D306" s="25"/>
      <c r="E306" s="25"/>
      <c r="F306" s="25"/>
      <c r="G306" s="25"/>
      <c r="H306" s="52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</row>
    <row r="307" ht="12.75" customHeight="1">
      <c r="A307" s="24"/>
      <c r="B307" s="4"/>
      <c r="C307" s="52"/>
      <c r="D307" s="25"/>
      <c r="E307" s="25"/>
      <c r="F307" s="25"/>
      <c r="G307" s="25"/>
      <c r="H307" s="52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</row>
    <row r="308" ht="12.75" customHeight="1">
      <c r="A308" s="24"/>
      <c r="B308" s="4"/>
      <c r="C308" s="52"/>
      <c r="D308" s="25"/>
      <c r="E308" s="25"/>
      <c r="F308" s="25"/>
      <c r="G308" s="25"/>
      <c r="H308" s="52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</row>
    <row r="309" ht="12.75" customHeight="1">
      <c r="A309" s="24"/>
      <c r="B309" s="4"/>
      <c r="C309" s="52"/>
      <c r="D309" s="25"/>
      <c r="E309" s="25"/>
      <c r="F309" s="25"/>
      <c r="G309" s="25"/>
      <c r="H309" s="52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</row>
    <row r="310" ht="12.75" customHeight="1">
      <c r="A310" s="24"/>
      <c r="B310" s="4"/>
      <c r="C310" s="52"/>
      <c r="D310" s="25"/>
      <c r="E310" s="25"/>
      <c r="F310" s="25"/>
      <c r="G310" s="25"/>
      <c r="H310" s="52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</row>
    <row r="311" ht="12.75" customHeight="1">
      <c r="A311" s="24"/>
      <c r="B311" s="4"/>
      <c r="C311" s="52"/>
      <c r="D311" s="25"/>
      <c r="E311" s="25"/>
      <c r="F311" s="25"/>
      <c r="G311" s="25"/>
      <c r="H311" s="52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</row>
    <row r="312" ht="12.75" customHeight="1">
      <c r="A312" s="24"/>
      <c r="B312" s="4"/>
      <c r="C312" s="52"/>
      <c r="D312" s="25"/>
      <c r="E312" s="25"/>
      <c r="F312" s="25"/>
      <c r="G312" s="25"/>
      <c r="H312" s="52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</row>
    <row r="313" ht="12.75" customHeight="1">
      <c r="A313" s="24"/>
      <c r="B313" s="4"/>
      <c r="C313" s="52"/>
      <c r="D313" s="25"/>
      <c r="E313" s="25"/>
      <c r="F313" s="25"/>
      <c r="G313" s="25"/>
      <c r="H313" s="52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</row>
    <row r="314" ht="12.75" customHeight="1">
      <c r="A314" s="24"/>
      <c r="B314" s="4"/>
      <c r="C314" s="52"/>
      <c r="D314" s="25"/>
      <c r="E314" s="25"/>
      <c r="F314" s="25"/>
      <c r="G314" s="25"/>
      <c r="H314" s="52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</row>
    <row r="315" ht="12.75" customHeight="1">
      <c r="A315" s="24"/>
      <c r="B315" s="4"/>
      <c r="C315" s="52"/>
      <c r="D315" s="25"/>
      <c r="E315" s="25"/>
      <c r="F315" s="25"/>
      <c r="G315" s="25"/>
      <c r="H315" s="52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</row>
    <row r="316" ht="12.75" customHeight="1">
      <c r="A316" s="24"/>
      <c r="B316" s="4"/>
      <c r="C316" s="52"/>
      <c r="D316" s="25"/>
      <c r="E316" s="25"/>
      <c r="F316" s="25"/>
      <c r="G316" s="25"/>
      <c r="H316" s="52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</row>
    <row r="317" ht="12.75" customHeight="1">
      <c r="A317" s="24"/>
      <c r="B317" s="4"/>
      <c r="C317" s="52"/>
      <c r="D317" s="25"/>
      <c r="E317" s="25"/>
      <c r="F317" s="25"/>
      <c r="G317" s="25"/>
      <c r="H317" s="52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</row>
    <row r="318" ht="12.75" customHeight="1">
      <c r="A318" s="24"/>
      <c r="B318" s="4"/>
      <c r="C318" s="52"/>
      <c r="D318" s="25"/>
      <c r="E318" s="25"/>
      <c r="F318" s="25"/>
      <c r="G318" s="25"/>
      <c r="H318" s="52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</row>
    <row r="319" ht="12.75" customHeight="1">
      <c r="A319" s="24"/>
      <c r="B319" s="4"/>
      <c r="C319" s="52"/>
      <c r="D319" s="25"/>
      <c r="E319" s="25"/>
      <c r="F319" s="25"/>
      <c r="G319" s="25"/>
      <c r="H319" s="52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</row>
    <row r="320" ht="12.75" customHeight="1">
      <c r="A320" s="24"/>
      <c r="B320" s="4"/>
      <c r="C320" s="52"/>
      <c r="D320" s="25"/>
      <c r="E320" s="25"/>
      <c r="F320" s="25"/>
      <c r="G320" s="25"/>
      <c r="H320" s="52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</row>
    <row r="321" ht="12.75" customHeight="1">
      <c r="A321" s="24"/>
      <c r="B321" s="4"/>
      <c r="C321" s="52"/>
      <c r="D321" s="25"/>
      <c r="E321" s="25"/>
      <c r="F321" s="25"/>
      <c r="G321" s="25"/>
      <c r="H321" s="52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</row>
    <row r="322" ht="12.75" customHeight="1">
      <c r="A322" s="24"/>
      <c r="B322" s="4"/>
      <c r="C322" s="52"/>
      <c r="D322" s="25"/>
      <c r="E322" s="25"/>
      <c r="F322" s="25"/>
      <c r="G322" s="25"/>
      <c r="H322" s="52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</row>
    <row r="323" ht="12.75" customHeight="1">
      <c r="A323" s="24"/>
      <c r="B323" s="4"/>
      <c r="C323" s="52"/>
      <c r="D323" s="25"/>
      <c r="E323" s="25"/>
      <c r="F323" s="25"/>
      <c r="G323" s="25"/>
      <c r="H323" s="52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</row>
    <row r="324" ht="12.75" customHeight="1">
      <c r="A324" s="24"/>
      <c r="B324" s="4"/>
      <c r="C324" s="52"/>
      <c r="D324" s="25"/>
      <c r="E324" s="25"/>
      <c r="F324" s="25"/>
      <c r="G324" s="25"/>
      <c r="H324" s="52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</row>
    <row r="325" ht="12.75" customHeight="1">
      <c r="A325" s="24"/>
      <c r="B325" s="4"/>
      <c r="C325" s="52"/>
      <c r="D325" s="25"/>
      <c r="E325" s="25"/>
      <c r="F325" s="25"/>
      <c r="G325" s="25"/>
      <c r="H325" s="52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</row>
    <row r="326" ht="12.75" customHeight="1">
      <c r="A326" s="24"/>
      <c r="B326" s="4"/>
      <c r="C326" s="52"/>
      <c r="D326" s="25"/>
      <c r="E326" s="25"/>
      <c r="F326" s="25"/>
      <c r="G326" s="25"/>
      <c r="H326" s="52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</row>
    <row r="327" ht="12.75" customHeight="1">
      <c r="A327" s="24"/>
      <c r="B327" s="4"/>
      <c r="C327" s="52"/>
      <c r="D327" s="25"/>
      <c r="E327" s="25"/>
      <c r="F327" s="25"/>
      <c r="G327" s="25"/>
      <c r="H327" s="52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</row>
    <row r="328" ht="12.75" customHeight="1">
      <c r="A328" s="24"/>
      <c r="B328" s="4"/>
      <c r="C328" s="52"/>
      <c r="D328" s="25"/>
      <c r="E328" s="25"/>
      <c r="F328" s="25"/>
      <c r="G328" s="25"/>
      <c r="H328" s="52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</row>
    <row r="329" ht="12.75" customHeight="1">
      <c r="A329" s="24"/>
      <c r="B329" s="4"/>
      <c r="C329" s="52"/>
      <c r="D329" s="25"/>
      <c r="E329" s="25"/>
      <c r="F329" s="25"/>
      <c r="G329" s="25"/>
      <c r="H329" s="52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</row>
    <row r="330" ht="12.75" customHeight="1">
      <c r="A330" s="24"/>
      <c r="B330" s="4"/>
      <c r="C330" s="52"/>
      <c r="D330" s="25"/>
      <c r="E330" s="25"/>
      <c r="F330" s="25"/>
      <c r="G330" s="25"/>
      <c r="H330" s="52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</row>
    <row r="331" ht="12.75" customHeight="1">
      <c r="A331" s="24"/>
      <c r="B331" s="4"/>
      <c r="C331" s="52"/>
      <c r="D331" s="25"/>
      <c r="E331" s="25"/>
      <c r="F331" s="25"/>
      <c r="G331" s="25"/>
      <c r="H331" s="52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</row>
    <row r="332" ht="12.75" customHeight="1">
      <c r="A332" s="24"/>
      <c r="B332" s="4"/>
      <c r="C332" s="52"/>
      <c r="D332" s="25"/>
      <c r="E332" s="25"/>
      <c r="F332" s="25"/>
      <c r="G332" s="25"/>
      <c r="H332" s="52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</row>
    <row r="333" ht="12.75" customHeight="1">
      <c r="A333" s="24"/>
      <c r="B333" s="4"/>
      <c r="C333" s="52"/>
      <c r="D333" s="25"/>
      <c r="E333" s="25"/>
      <c r="F333" s="25"/>
      <c r="G333" s="25"/>
      <c r="H333" s="52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</row>
    <row r="334" ht="12.75" customHeight="1">
      <c r="A334" s="24"/>
      <c r="B334" s="4"/>
      <c r="C334" s="52"/>
      <c r="D334" s="25"/>
      <c r="E334" s="25"/>
      <c r="F334" s="25"/>
      <c r="G334" s="25"/>
      <c r="H334" s="52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</row>
    <row r="335" ht="12.75" customHeight="1">
      <c r="A335" s="24"/>
      <c r="B335" s="4"/>
      <c r="C335" s="52"/>
      <c r="D335" s="25"/>
      <c r="E335" s="25"/>
      <c r="F335" s="25"/>
      <c r="G335" s="25"/>
      <c r="H335" s="52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</row>
    <row r="336" ht="12.75" customHeight="1">
      <c r="A336" s="24"/>
      <c r="B336" s="4"/>
      <c r="C336" s="52"/>
      <c r="D336" s="25"/>
      <c r="E336" s="25"/>
      <c r="F336" s="25"/>
      <c r="G336" s="25"/>
      <c r="H336" s="52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</row>
    <row r="337" ht="12.75" customHeight="1">
      <c r="A337" s="24"/>
      <c r="B337" s="4"/>
      <c r="C337" s="52"/>
      <c r="D337" s="25"/>
      <c r="E337" s="25"/>
      <c r="F337" s="25"/>
      <c r="G337" s="25"/>
      <c r="H337" s="52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</row>
    <row r="338" ht="12.75" customHeight="1">
      <c r="A338" s="24"/>
      <c r="B338" s="4"/>
      <c r="C338" s="52"/>
      <c r="D338" s="25"/>
      <c r="E338" s="25"/>
      <c r="F338" s="25"/>
      <c r="G338" s="25"/>
      <c r="H338" s="52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</row>
    <row r="339" ht="12.75" customHeight="1">
      <c r="A339" s="24"/>
      <c r="B339" s="4"/>
      <c r="C339" s="52"/>
      <c r="D339" s="25"/>
      <c r="E339" s="25"/>
      <c r="F339" s="25"/>
      <c r="G339" s="25"/>
      <c r="H339" s="52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</row>
    <row r="340" ht="12.75" customHeight="1">
      <c r="A340" s="24"/>
      <c r="B340" s="4"/>
      <c r="C340" s="52"/>
      <c r="D340" s="25"/>
      <c r="E340" s="25"/>
      <c r="F340" s="25"/>
      <c r="G340" s="25"/>
      <c r="H340" s="52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</row>
    <row r="341" ht="12.75" customHeight="1">
      <c r="A341" s="24"/>
      <c r="B341" s="4"/>
      <c r="C341" s="52"/>
      <c r="D341" s="25"/>
      <c r="E341" s="25"/>
      <c r="F341" s="25"/>
      <c r="G341" s="25"/>
      <c r="H341" s="52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</row>
    <row r="342" ht="12.75" customHeight="1">
      <c r="A342" s="24"/>
      <c r="B342" s="4"/>
      <c r="C342" s="52"/>
      <c r="D342" s="25"/>
      <c r="E342" s="25"/>
      <c r="F342" s="25"/>
      <c r="G342" s="25"/>
      <c r="H342" s="52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</row>
    <row r="343" ht="12.75" customHeight="1">
      <c r="A343" s="24"/>
      <c r="B343" s="4"/>
      <c r="C343" s="52"/>
      <c r="D343" s="25"/>
      <c r="E343" s="25"/>
      <c r="F343" s="25"/>
      <c r="G343" s="25"/>
      <c r="H343" s="52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</row>
    <row r="344" ht="12.75" customHeight="1">
      <c r="A344" s="24"/>
      <c r="B344" s="4"/>
      <c r="C344" s="52"/>
      <c r="D344" s="25"/>
      <c r="E344" s="25"/>
      <c r="F344" s="25"/>
      <c r="G344" s="25"/>
      <c r="H344" s="52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</row>
    <row r="345" ht="12.75" customHeight="1">
      <c r="A345" s="24"/>
      <c r="B345" s="4"/>
      <c r="C345" s="52"/>
      <c r="D345" s="25"/>
      <c r="E345" s="25"/>
      <c r="F345" s="25"/>
      <c r="G345" s="25"/>
      <c r="H345" s="52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</row>
    <row r="346" ht="12.75" customHeight="1">
      <c r="A346" s="24"/>
      <c r="B346" s="4"/>
      <c r="C346" s="52"/>
      <c r="D346" s="25"/>
      <c r="E346" s="25"/>
      <c r="F346" s="25"/>
      <c r="G346" s="25"/>
      <c r="H346" s="52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</row>
    <row r="347" ht="12.75" customHeight="1">
      <c r="A347" s="24"/>
      <c r="B347" s="4"/>
      <c r="C347" s="52"/>
      <c r="D347" s="25"/>
      <c r="E347" s="25"/>
      <c r="F347" s="25"/>
      <c r="G347" s="25"/>
      <c r="H347" s="52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</row>
    <row r="348" ht="12.75" customHeight="1">
      <c r="A348" s="24"/>
      <c r="B348" s="4"/>
      <c r="C348" s="52"/>
      <c r="D348" s="25"/>
      <c r="E348" s="25"/>
      <c r="F348" s="25"/>
      <c r="G348" s="25"/>
      <c r="H348" s="52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</row>
    <row r="349" ht="12.75" customHeight="1">
      <c r="A349" s="24"/>
      <c r="B349" s="4"/>
      <c r="C349" s="52"/>
      <c r="D349" s="25"/>
      <c r="E349" s="25"/>
      <c r="F349" s="25"/>
      <c r="G349" s="25"/>
      <c r="H349" s="52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</row>
    <row r="350" ht="12.75" customHeight="1">
      <c r="A350" s="24"/>
      <c r="B350" s="4"/>
      <c r="C350" s="52"/>
      <c r="D350" s="25"/>
      <c r="E350" s="25"/>
      <c r="F350" s="25"/>
      <c r="G350" s="25"/>
      <c r="H350" s="52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</row>
    <row r="351" ht="12.75" customHeight="1">
      <c r="A351" s="24"/>
      <c r="B351" s="4"/>
      <c r="C351" s="52"/>
      <c r="D351" s="25"/>
      <c r="E351" s="25"/>
      <c r="F351" s="25"/>
      <c r="G351" s="25"/>
      <c r="H351" s="52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</row>
    <row r="352" ht="12.75" customHeight="1">
      <c r="A352" s="24"/>
      <c r="B352" s="4"/>
      <c r="C352" s="52"/>
      <c r="D352" s="25"/>
      <c r="E352" s="25"/>
      <c r="F352" s="25"/>
      <c r="G352" s="25"/>
      <c r="H352" s="52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</row>
    <row r="353" ht="12.75" customHeight="1">
      <c r="A353" s="24"/>
      <c r="B353" s="4"/>
      <c r="C353" s="52"/>
      <c r="D353" s="25"/>
      <c r="E353" s="25"/>
      <c r="F353" s="25"/>
      <c r="G353" s="25"/>
      <c r="H353" s="52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</row>
    <row r="354" ht="12.75" customHeight="1">
      <c r="A354" s="24"/>
      <c r="B354" s="4"/>
      <c r="C354" s="52"/>
      <c r="D354" s="25"/>
      <c r="E354" s="25"/>
      <c r="F354" s="25"/>
      <c r="G354" s="25"/>
      <c r="H354" s="52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</row>
    <row r="355" ht="12.75" customHeight="1">
      <c r="A355" s="24"/>
      <c r="B355" s="4"/>
      <c r="C355" s="52"/>
      <c r="D355" s="25"/>
      <c r="E355" s="25"/>
      <c r="F355" s="25"/>
      <c r="G355" s="25"/>
      <c r="H355" s="52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</row>
    <row r="356" ht="12.75" customHeight="1">
      <c r="A356" s="24"/>
      <c r="B356" s="4"/>
      <c r="C356" s="52"/>
      <c r="D356" s="25"/>
      <c r="E356" s="25"/>
      <c r="F356" s="25"/>
      <c r="G356" s="25"/>
      <c r="H356" s="52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</row>
    <row r="357" ht="12.75" customHeight="1">
      <c r="A357" s="24"/>
      <c r="B357" s="4"/>
      <c r="C357" s="52"/>
      <c r="D357" s="25"/>
      <c r="E357" s="25"/>
      <c r="F357" s="25"/>
      <c r="G357" s="25"/>
      <c r="H357" s="52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</row>
    <row r="358" ht="12.75" customHeight="1">
      <c r="A358" s="24"/>
      <c r="B358" s="4"/>
      <c r="C358" s="52"/>
      <c r="D358" s="25"/>
      <c r="E358" s="25"/>
      <c r="F358" s="25"/>
      <c r="G358" s="25"/>
      <c r="H358" s="52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</row>
    <row r="359" ht="12.75" customHeight="1">
      <c r="A359" s="24"/>
      <c r="B359" s="4"/>
      <c r="C359" s="52"/>
      <c r="D359" s="25"/>
      <c r="E359" s="25"/>
      <c r="F359" s="25"/>
      <c r="G359" s="25"/>
      <c r="H359" s="52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</row>
    <row r="360" ht="12.75" customHeight="1">
      <c r="A360" s="24"/>
      <c r="B360" s="4"/>
      <c r="C360" s="52"/>
      <c r="D360" s="25"/>
      <c r="E360" s="25"/>
      <c r="F360" s="25"/>
      <c r="G360" s="25"/>
      <c r="H360" s="52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</row>
    <row r="361" ht="12.75" customHeight="1">
      <c r="A361" s="24"/>
      <c r="B361" s="4"/>
      <c r="C361" s="52"/>
      <c r="D361" s="25"/>
      <c r="E361" s="25"/>
      <c r="F361" s="25"/>
      <c r="G361" s="25"/>
      <c r="H361" s="52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</row>
    <row r="362" ht="12.75" customHeight="1">
      <c r="A362" s="24"/>
      <c r="B362" s="4"/>
      <c r="C362" s="52"/>
      <c r="D362" s="25"/>
      <c r="E362" s="25"/>
      <c r="F362" s="25"/>
      <c r="G362" s="25"/>
      <c r="H362" s="52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</row>
    <row r="363" ht="12.75" customHeight="1">
      <c r="A363" s="24"/>
      <c r="B363" s="4"/>
      <c r="C363" s="52"/>
      <c r="D363" s="25"/>
      <c r="E363" s="25"/>
      <c r="F363" s="25"/>
      <c r="G363" s="25"/>
      <c r="H363" s="52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</row>
    <row r="364" ht="12.75" customHeight="1">
      <c r="A364" s="24"/>
      <c r="B364" s="4"/>
      <c r="C364" s="52"/>
      <c r="D364" s="25"/>
      <c r="E364" s="25"/>
      <c r="F364" s="25"/>
      <c r="G364" s="25"/>
      <c r="H364" s="52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</row>
    <row r="365" ht="12.75" customHeight="1">
      <c r="A365" s="24"/>
      <c r="B365" s="4"/>
      <c r="C365" s="52"/>
      <c r="D365" s="25"/>
      <c r="E365" s="25"/>
      <c r="F365" s="25"/>
      <c r="G365" s="25"/>
      <c r="H365" s="52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</row>
    <row r="366" ht="12.75" customHeight="1">
      <c r="A366" s="24"/>
      <c r="B366" s="4"/>
      <c r="C366" s="52"/>
      <c r="D366" s="25"/>
      <c r="E366" s="25"/>
      <c r="F366" s="25"/>
      <c r="G366" s="25"/>
      <c r="H366" s="52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</row>
    <row r="367" ht="12.75" customHeight="1">
      <c r="A367" s="24"/>
      <c r="B367" s="4"/>
      <c r="C367" s="52"/>
      <c r="D367" s="25"/>
      <c r="E367" s="25"/>
      <c r="F367" s="25"/>
      <c r="G367" s="25"/>
      <c r="H367" s="52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</row>
    <row r="368" ht="12.75" customHeight="1">
      <c r="A368" s="24"/>
      <c r="B368" s="4"/>
      <c r="C368" s="52"/>
      <c r="D368" s="25"/>
      <c r="E368" s="25"/>
      <c r="F368" s="25"/>
      <c r="G368" s="25"/>
      <c r="H368" s="52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</row>
    <row r="369" ht="12.75" customHeight="1">
      <c r="A369" s="24"/>
      <c r="B369" s="4"/>
      <c r="C369" s="52"/>
      <c r="D369" s="25"/>
      <c r="E369" s="25"/>
      <c r="F369" s="25"/>
      <c r="G369" s="25"/>
      <c r="H369" s="52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</row>
    <row r="370" ht="12.75" customHeight="1">
      <c r="A370" s="24"/>
      <c r="B370" s="4"/>
      <c r="C370" s="52"/>
      <c r="D370" s="25"/>
      <c r="E370" s="25"/>
      <c r="F370" s="25"/>
      <c r="G370" s="25"/>
      <c r="H370" s="52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</row>
    <row r="371" ht="12.75" customHeight="1">
      <c r="A371" s="24"/>
      <c r="B371" s="4"/>
      <c r="C371" s="52"/>
      <c r="D371" s="25"/>
      <c r="E371" s="25"/>
      <c r="F371" s="25"/>
      <c r="G371" s="25"/>
      <c r="H371" s="52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</row>
    <row r="372" ht="12.75" customHeight="1">
      <c r="A372" s="24"/>
      <c r="B372" s="4"/>
      <c r="C372" s="52"/>
      <c r="D372" s="25"/>
      <c r="E372" s="25"/>
      <c r="F372" s="25"/>
      <c r="G372" s="25"/>
      <c r="H372" s="52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</row>
    <row r="373" ht="12.75" customHeight="1">
      <c r="A373" s="24"/>
      <c r="B373" s="4"/>
      <c r="C373" s="52"/>
      <c r="D373" s="25"/>
      <c r="E373" s="25"/>
      <c r="F373" s="25"/>
      <c r="G373" s="25"/>
      <c r="H373" s="52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</row>
    <row r="374" ht="12.75" customHeight="1">
      <c r="A374" s="24"/>
      <c r="B374" s="4"/>
      <c r="C374" s="52"/>
      <c r="D374" s="25"/>
      <c r="E374" s="25"/>
      <c r="F374" s="25"/>
      <c r="G374" s="25"/>
      <c r="H374" s="52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</row>
    <row r="375" ht="12.75" customHeight="1">
      <c r="A375" s="24"/>
      <c r="B375" s="4"/>
      <c r="C375" s="52"/>
      <c r="D375" s="25"/>
      <c r="E375" s="25"/>
      <c r="F375" s="25"/>
      <c r="G375" s="25"/>
      <c r="H375" s="52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</row>
    <row r="376" ht="12.75" customHeight="1">
      <c r="A376" s="24"/>
      <c r="B376" s="4"/>
      <c r="C376" s="52"/>
      <c r="D376" s="25"/>
      <c r="E376" s="25"/>
      <c r="F376" s="25"/>
      <c r="G376" s="25"/>
      <c r="H376" s="52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</row>
    <row r="377" ht="12.75" customHeight="1">
      <c r="A377" s="24"/>
      <c r="B377" s="4"/>
      <c r="C377" s="52"/>
      <c r="D377" s="25"/>
      <c r="E377" s="25"/>
      <c r="F377" s="25"/>
      <c r="G377" s="25"/>
      <c r="H377" s="52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</row>
    <row r="378" ht="12.75" customHeight="1">
      <c r="A378" s="24"/>
      <c r="B378" s="4"/>
      <c r="C378" s="52"/>
      <c r="D378" s="25"/>
      <c r="E378" s="25"/>
      <c r="F378" s="25"/>
      <c r="G378" s="25"/>
      <c r="H378" s="52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</row>
    <row r="379" ht="12.75" customHeight="1">
      <c r="A379" s="24"/>
      <c r="B379" s="4"/>
      <c r="C379" s="52"/>
      <c r="D379" s="25"/>
      <c r="E379" s="25"/>
      <c r="F379" s="25"/>
      <c r="G379" s="25"/>
      <c r="H379" s="52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</row>
    <row r="380" ht="12.75" customHeight="1">
      <c r="A380" s="24"/>
      <c r="B380" s="4"/>
      <c r="C380" s="52"/>
      <c r="D380" s="25"/>
      <c r="E380" s="25"/>
      <c r="F380" s="25"/>
      <c r="G380" s="25"/>
      <c r="H380" s="52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</row>
    <row r="381" ht="12.75" customHeight="1">
      <c r="A381" s="24"/>
      <c r="B381" s="4"/>
      <c r="C381" s="52"/>
      <c r="D381" s="25"/>
      <c r="E381" s="25"/>
      <c r="F381" s="25"/>
      <c r="G381" s="25"/>
      <c r="H381" s="52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</row>
    <row r="382" ht="12.75" customHeight="1">
      <c r="A382" s="24"/>
      <c r="B382" s="4"/>
      <c r="C382" s="52"/>
      <c r="D382" s="25"/>
      <c r="E382" s="25"/>
      <c r="F382" s="25"/>
      <c r="G382" s="25"/>
      <c r="H382" s="52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</row>
    <row r="383" ht="12.75" customHeight="1">
      <c r="A383" s="24"/>
      <c r="B383" s="4"/>
      <c r="C383" s="52"/>
      <c r="D383" s="25"/>
      <c r="E383" s="25"/>
      <c r="F383" s="25"/>
      <c r="G383" s="25"/>
      <c r="H383" s="52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</row>
    <row r="384" ht="12.75" customHeight="1">
      <c r="A384" s="24"/>
      <c r="B384" s="4"/>
      <c r="C384" s="52"/>
      <c r="D384" s="25"/>
      <c r="E384" s="25"/>
      <c r="F384" s="25"/>
      <c r="G384" s="25"/>
      <c r="H384" s="52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</row>
    <row r="385" ht="12.75" customHeight="1">
      <c r="A385" s="24"/>
      <c r="B385" s="4"/>
      <c r="C385" s="52"/>
      <c r="D385" s="25"/>
      <c r="E385" s="25"/>
      <c r="F385" s="25"/>
      <c r="G385" s="25"/>
      <c r="H385" s="52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</row>
    <row r="386" ht="12.75" customHeight="1">
      <c r="A386" s="24"/>
      <c r="B386" s="4"/>
      <c r="C386" s="52"/>
      <c r="D386" s="25"/>
      <c r="E386" s="25"/>
      <c r="F386" s="25"/>
      <c r="G386" s="25"/>
      <c r="H386" s="52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</row>
    <row r="387" ht="12.75" customHeight="1">
      <c r="A387" s="24"/>
      <c r="B387" s="4"/>
      <c r="C387" s="52"/>
      <c r="D387" s="25"/>
      <c r="E387" s="25"/>
      <c r="F387" s="25"/>
      <c r="G387" s="25"/>
      <c r="H387" s="52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</row>
    <row r="388" ht="12.75" customHeight="1">
      <c r="A388" s="24"/>
      <c r="B388" s="4"/>
      <c r="C388" s="52"/>
      <c r="D388" s="25"/>
      <c r="E388" s="25"/>
      <c r="F388" s="25"/>
      <c r="G388" s="25"/>
      <c r="H388" s="52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</row>
    <row r="389" ht="12.75" customHeight="1">
      <c r="A389" s="24"/>
      <c r="B389" s="4"/>
      <c r="C389" s="52"/>
      <c r="D389" s="25"/>
      <c r="E389" s="25"/>
      <c r="F389" s="25"/>
      <c r="G389" s="25"/>
      <c r="H389" s="52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</row>
    <row r="390" ht="12.75" customHeight="1">
      <c r="A390" s="24"/>
      <c r="B390" s="4"/>
      <c r="C390" s="52"/>
      <c r="D390" s="25"/>
      <c r="E390" s="25"/>
      <c r="F390" s="25"/>
      <c r="G390" s="25"/>
      <c r="H390" s="52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</row>
    <row r="391" ht="12.75" customHeight="1">
      <c r="A391" s="24"/>
      <c r="B391" s="4"/>
      <c r="C391" s="52"/>
      <c r="D391" s="25"/>
      <c r="E391" s="25"/>
      <c r="F391" s="25"/>
      <c r="G391" s="25"/>
      <c r="H391" s="52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</row>
    <row r="392" ht="12.75" customHeight="1">
      <c r="A392" s="24"/>
      <c r="B392" s="4"/>
      <c r="C392" s="52"/>
      <c r="D392" s="25"/>
      <c r="E392" s="25"/>
      <c r="F392" s="25"/>
      <c r="G392" s="25"/>
      <c r="H392" s="52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</row>
    <row r="393" ht="12.75" customHeight="1">
      <c r="A393" s="24"/>
      <c r="B393" s="4"/>
      <c r="C393" s="52"/>
      <c r="D393" s="25"/>
      <c r="E393" s="25"/>
      <c r="F393" s="25"/>
      <c r="G393" s="25"/>
      <c r="H393" s="52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</row>
    <row r="394" ht="12.75" customHeight="1">
      <c r="A394" s="24"/>
      <c r="B394" s="4"/>
      <c r="C394" s="52"/>
      <c r="D394" s="25"/>
      <c r="E394" s="25"/>
      <c r="F394" s="25"/>
      <c r="G394" s="25"/>
      <c r="H394" s="52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</row>
    <row r="395" ht="12.75" customHeight="1">
      <c r="A395" s="24"/>
      <c r="B395" s="4"/>
      <c r="C395" s="52"/>
      <c r="D395" s="25"/>
      <c r="E395" s="25"/>
      <c r="F395" s="25"/>
      <c r="G395" s="25"/>
      <c r="H395" s="52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</row>
    <row r="396" ht="12.75" customHeight="1">
      <c r="A396" s="24"/>
      <c r="B396" s="4"/>
      <c r="C396" s="52"/>
      <c r="D396" s="25"/>
      <c r="E396" s="25"/>
      <c r="F396" s="25"/>
      <c r="G396" s="25"/>
      <c r="H396" s="52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</row>
    <row r="397" ht="12.75" customHeight="1">
      <c r="A397" s="24"/>
      <c r="B397" s="4"/>
      <c r="C397" s="52"/>
      <c r="D397" s="25"/>
      <c r="E397" s="25"/>
      <c r="F397" s="25"/>
      <c r="G397" s="25"/>
      <c r="H397" s="52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</row>
    <row r="398" ht="12.75" customHeight="1">
      <c r="A398" s="24"/>
      <c r="B398" s="4"/>
      <c r="C398" s="52"/>
      <c r="D398" s="25"/>
      <c r="E398" s="25"/>
      <c r="F398" s="25"/>
      <c r="G398" s="25"/>
      <c r="H398" s="52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</row>
    <row r="399" ht="12.75" customHeight="1">
      <c r="A399" s="24"/>
      <c r="B399" s="4"/>
      <c r="C399" s="52"/>
      <c r="D399" s="25"/>
      <c r="E399" s="25"/>
      <c r="F399" s="25"/>
      <c r="G399" s="25"/>
      <c r="H399" s="52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</row>
    <row r="400" ht="12.75" customHeight="1">
      <c r="A400" s="24"/>
      <c r="B400" s="4"/>
      <c r="C400" s="52"/>
      <c r="D400" s="25"/>
      <c r="E400" s="25"/>
      <c r="F400" s="25"/>
      <c r="G400" s="25"/>
      <c r="H400" s="52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</row>
    <row r="401" ht="12.75" customHeight="1">
      <c r="A401" s="24"/>
      <c r="B401" s="4"/>
      <c r="C401" s="52"/>
      <c r="D401" s="25"/>
      <c r="E401" s="25"/>
      <c r="F401" s="25"/>
      <c r="G401" s="25"/>
      <c r="H401" s="52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</row>
    <row r="402" ht="12.75" customHeight="1">
      <c r="A402" s="24"/>
      <c r="B402" s="4"/>
      <c r="C402" s="52"/>
      <c r="D402" s="25"/>
      <c r="E402" s="25"/>
      <c r="F402" s="25"/>
      <c r="G402" s="25"/>
      <c r="H402" s="52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</row>
    <row r="403" ht="12.75" customHeight="1">
      <c r="A403" s="24"/>
      <c r="B403" s="4"/>
      <c r="C403" s="52"/>
      <c r="D403" s="25"/>
      <c r="E403" s="25"/>
      <c r="F403" s="25"/>
      <c r="G403" s="25"/>
      <c r="H403" s="52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</row>
    <row r="404" ht="12.75" customHeight="1">
      <c r="A404" s="24"/>
      <c r="B404" s="4"/>
      <c r="C404" s="52"/>
      <c r="D404" s="25"/>
      <c r="E404" s="25"/>
      <c r="F404" s="25"/>
      <c r="G404" s="25"/>
      <c r="H404" s="52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</row>
    <row r="405" ht="12.75" customHeight="1">
      <c r="A405" s="24"/>
      <c r="B405" s="4"/>
      <c r="C405" s="52"/>
      <c r="D405" s="25"/>
      <c r="E405" s="25"/>
      <c r="F405" s="25"/>
      <c r="G405" s="25"/>
      <c r="H405" s="52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</row>
    <row r="406" ht="12.75" customHeight="1">
      <c r="A406" s="24"/>
      <c r="B406" s="4"/>
      <c r="C406" s="52"/>
      <c r="D406" s="25"/>
      <c r="E406" s="25"/>
      <c r="F406" s="25"/>
      <c r="G406" s="25"/>
      <c r="H406" s="52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</row>
    <row r="407" ht="12.75" customHeight="1">
      <c r="A407" s="24"/>
      <c r="B407" s="4"/>
      <c r="C407" s="52"/>
      <c r="D407" s="25"/>
      <c r="E407" s="25"/>
      <c r="F407" s="25"/>
      <c r="G407" s="25"/>
      <c r="H407" s="52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</row>
    <row r="408" ht="12.75" customHeight="1">
      <c r="A408" s="24"/>
      <c r="B408" s="4"/>
      <c r="C408" s="52"/>
      <c r="D408" s="25"/>
      <c r="E408" s="25"/>
      <c r="F408" s="25"/>
      <c r="G408" s="25"/>
      <c r="H408" s="52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</row>
    <row r="409" ht="12.75" customHeight="1">
      <c r="A409" s="24"/>
      <c r="B409" s="4"/>
      <c r="C409" s="52"/>
      <c r="D409" s="25"/>
      <c r="E409" s="25"/>
      <c r="F409" s="25"/>
      <c r="G409" s="25"/>
      <c r="H409" s="52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</row>
    <row r="410" ht="12.75" customHeight="1">
      <c r="A410" s="24"/>
      <c r="B410" s="4"/>
      <c r="C410" s="52"/>
      <c r="D410" s="25"/>
      <c r="E410" s="25"/>
      <c r="F410" s="25"/>
      <c r="G410" s="25"/>
      <c r="H410" s="52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</row>
    <row r="411" ht="12.75" customHeight="1">
      <c r="A411" s="24"/>
      <c r="B411" s="4"/>
      <c r="C411" s="52"/>
      <c r="D411" s="25"/>
      <c r="E411" s="25"/>
      <c r="F411" s="25"/>
      <c r="G411" s="25"/>
      <c r="H411" s="52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</row>
    <row r="412" ht="12.75" customHeight="1">
      <c r="A412" s="24"/>
      <c r="B412" s="4"/>
      <c r="C412" s="52"/>
      <c r="D412" s="25"/>
      <c r="E412" s="25"/>
      <c r="F412" s="25"/>
      <c r="G412" s="25"/>
      <c r="H412" s="52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</row>
    <row r="413" ht="12.75" customHeight="1">
      <c r="A413" s="24"/>
      <c r="B413" s="4"/>
      <c r="C413" s="52"/>
      <c r="D413" s="25"/>
      <c r="E413" s="25"/>
      <c r="F413" s="25"/>
      <c r="G413" s="25"/>
      <c r="H413" s="52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</row>
    <row r="414" ht="12.75" customHeight="1">
      <c r="A414" s="24"/>
      <c r="B414" s="4"/>
      <c r="C414" s="52"/>
      <c r="D414" s="25"/>
      <c r="E414" s="25"/>
      <c r="F414" s="25"/>
      <c r="G414" s="25"/>
      <c r="H414" s="52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</row>
    <row r="415" ht="12.75" customHeight="1">
      <c r="A415" s="24"/>
      <c r="B415" s="4"/>
      <c r="C415" s="52"/>
      <c r="D415" s="25"/>
      <c r="E415" s="25"/>
      <c r="F415" s="25"/>
      <c r="G415" s="25"/>
      <c r="H415" s="52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</row>
    <row r="416" ht="12.75" customHeight="1">
      <c r="A416" s="24"/>
      <c r="B416" s="4"/>
      <c r="C416" s="52"/>
      <c r="D416" s="25"/>
      <c r="E416" s="25"/>
      <c r="F416" s="25"/>
      <c r="G416" s="25"/>
      <c r="H416" s="52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</row>
    <row r="417" ht="12.75" customHeight="1">
      <c r="A417" s="24"/>
      <c r="B417" s="4"/>
      <c r="C417" s="52"/>
      <c r="D417" s="25"/>
      <c r="E417" s="25"/>
      <c r="F417" s="25"/>
      <c r="G417" s="25"/>
      <c r="H417" s="52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</row>
    <row r="418" ht="12.75" customHeight="1">
      <c r="A418" s="24"/>
      <c r="B418" s="4"/>
      <c r="C418" s="52"/>
      <c r="D418" s="25"/>
      <c r="E418" s="25"/>
      <c r="F418" s="25"/>
      <c r="G418" s="25"/>
      <c r="H418" s="52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</row>
    <row r="419" ht="12.75" customHeight="1">
      <c r="A419" s="24"/>
      <c r="B419" s="4"/>
      <c r="C419" s="52"/>
      <c r="D419" s="25"/>
      <c r="E419" s="25"/>
      <c r="F419" s="25"/>
      <c r="G419" s="25"/>
      <c r="H419" s="52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</row>
    <row r="420" ht="12.75" customHeight="1">
      <c r="A420" s="24"/>
      <c r="B420" s="4"/>
      <c r="C420" s="52"/>
      <c r="D420" s="25"/>
      <c r="E420" s="25"/>
      <c r="F420" s="25"/>
      <c r="G420" s="25"/>
      <c r="H420" s="52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</row>
    <row r="421" ht="12.75" customHeight="1">
      <c r="A421" s="24"/>
      <c r="B421" s="4"/>
      <c r="C421" s="52"/>
      <c r="D421" s="25"/>
      <c r="E421" s="25"/>
      <c r="F421" s="25"/>
      <c r="G421" s="25"/>
      <c r="H421" s="52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</row>
    <row r="422" ht="12.75" customHeight="1">
      <c r="A422" s="24"/>
      <c r="B422" s="4"/>
      <c r="C422" s="52"/>
      <c r="D422" s="25"/>
      <c r="E422" s="25"/>
      <c r="F422" s="25"/>
      <c r="G422" s="25"/>
      <c r="H422" s="52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</row>
    <row r="423" ht="12.75" customHeight="1">
      <c r="A423" s="24"/>
      <c r="B423" s="4"/>
      <c r="C423" s="52"/>
      <c r="D423" s="25"/>
      <c r="E423" s="25"/>
      <c r="F423" s="25"/>
      <c r="G423" s="25"/>
      <c r="H423" s="52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</row>
    <row r="424" ht="12.75" customHeight="1">
      <c r="A424" s="24"/>
      <c r="B424" s="4"/>
      <c r="C424" s="52"/>
      <c r="D424" s="25"/>
      <c r="E424" s="25"/>
      <c r="F424" s="25"/>
      <c r="G424" s="25"/>
      <c r="H424" s="52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</row>
    <row r="425" ht="12.75" customHeight="1">
      <c r="A425" s="24"/>
      <c r="B425" s="4"/>
      <c r="C425" s="52"/>
      <c r="D425" s="25"/>
      <c r="E425" s="25"/>
      <c r="F425" s="25"/>
      <c r="G425" s="25"/>
      <c r="H425" s="52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</row>
    <row r="426" ht="12.75" customHeight="1">
      <c r="A426" s="24"/>
      <c r="B426" s="4"/>
      <c r="C426" s="52"/>
      <c r="D426" s="25"/>
      <c r="E426" s="25"/>
      <c r="F426" s="25"/>
      <c r="G426" s="25"/>
      <c r="H426" s="52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</row>
    <row r="427" ht="12.75" customHeight="1">
      <c r="A427" s="24"/>
      <c r="B427" s="4"/>
      <c r="C427" s="52"/>
      <c r="D427" s="25"/>
      <c r="E427" s="25"/>
      <c r="F427" s="25"/>
      <c r="G427" s="25"/>
      <c r="H427" s="52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</row>
    <row r="428" ht="12.75" customHeight="1">
      <c r="A428" s="24"/>
      <c r="B428" s="4"/>
      <c r="C428" s="52"/>
      <c r="D428" s="25"/>
      <c r="E428" s="25"/>
      <c r="F428" s="25"/>
      <c r="G428" s="25"/>
      <c r="H428" s="52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</row>
    <row r="429" ht="12.75" customHeight="1">
      <c r="A429" s="24"/>
      <c r="B429" s="4"/>
      <c r="C429" s="52"/>
      <c r="D429" s="25"/>
      <c r="E429" s="25"/>
      <c r="F429" s="25"/>
      <c r="G429" s="25"/>
      <c r="H429" s="52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</row>
    <row r="430" ht="12.75" customHeight="1">
      <c r="A430" s="24"/>
      <c r="B430" s="4"/>
      <c r="C430" s="52"/>
      <c r="D430" s="25"/>
      <c r="E430" s="25"/>
      <c r="F430" s="25"/>
      <c r="G430" s="25"/>
      <c r="H430" s="52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</row>
    <row r="431" ht="12.75" customHeight="1">
      <c r="A431" s="24"/>
      <c r="B431" s="4"/>
      <c r="C431" s="52"/>
      <c r="D431" s="25"/>
      <c r="E431" s="25"/>
      <c r="F431" s="25"/>
      <c r="G431" s="25"/>
      <c r="H431" s="52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</row>
    <row r="432" ht="12.75" customHeight="1">
      <c r="A432" s="24"/>
      <c r="B432" s="4"/>
      <c r="C432" s="52"/>
      <c r="D432" s="25"/>
      <c r="E432" s="25"/>
      <c r="F432" s="25"/>
      <c r="G432" s="25"/>
      <c r="H432" s="52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</row>
    <row r="433" ht="12.75" customHeight="1">
      <c r="A433" s="24"/>
      <c r="B433" s="4"/>
      <c r="C433" s="52"/>
      <c r="D433" s="25"/>
      <c r="E433" s="25"/>
      <c r="F433" s="25"/>
      <c r="G433" s="25"/>
      <c r="H433" s="52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</row>
    <row r="434" ht="12.75" customHeight="1">
      <c r="A434" s="24"/>
      <c r="B434" s="4"/>
      <c r="C434" s="52"/>
      <c r="D434" s="25"/>
      <c r="E434" s="25"/>
      <c r="F434" s="25"/>
      <c r="G434" s="25"/>
      <c r="H434" s="52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</row>
    <row r="435" ht="12.75" customHeight="1">
      <c r="A435" s="24"/>
      <c r="B435" s="4"/>
      <c r="C435" s="52"/>
      <c r="D435" s="25"/>
      <c r="E435" s="25"/>
      <c r="F435" s="25"/>
      <c r="G435" s="25"/>
      <c r="H435" s="52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</row>
    <row r="436" ht="12.75" customHeight="1">
      <c r="A436" s="24"/>
      <c r="B436" s="4"/>
      <c r="C436" s="52"/>
      <c r="D436" s="25"/>
      <c r="E436" s="25"/>
      <c r="F436" s="25"/>
      <c r="G436" s="25"/>
      <c r="H436" s="52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</row>
    <row r="437" ht="12.75" customHeight="1">
      <c r="A437" s="24"/>
      <c r="B437" s="4"/>
      <c r="C437" s="52"/>
      <c r="D437" s="25"/>
      <c r="E437" s="25"/>
      <c r="F437" s="25"/>
      <c r="G437" s="25"/>
      <c r="H437" s="52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</row>
    <row r="438" ht="12.75" customHeight="1">
      <c r="A438" s="24"/>
      <c r="B438" s="4"/>
      <c r="C438" s="52"/>
      <c r="D438" s="25"/>
      <c r="E438" s="25"/>
      <c r="F438" s="25"/>
      <c r="G438" s="25"/>
      <c r="H438" s="52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</row>
    <row r="439" ht="12.75" customHeight="1">
      <c r="A439" s="24"/>
      <c r="B439" s="4"/>
      <c r="C439" s="52"/>
      <c r="D439" s="25"/>
      <c r="E439" s="25"/>
      <c r="F439" s="25"/>
      <c r="G439" s="25"/>
      <c r="H439" s="52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</row>
    <row r="440" ht="12.75" customHeight="1">
      <c r="A440" s="24"/>
      <c r="B440" s="4"/>
      <c r="C440" s="52"/>
      <c r="D440" s="25"/>
      <c r="E440" s="25"/>
      <c r="F440" s="25"/>
      <c r="G440" s="25"/>
      <c r="H440" s="52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</row>
    <row r="441" ht="12.75" customHeight="1">
      <c r="A441" s="24"/>
      <c r="B441" s="4"/>
      <c r="C441" s="52"/>
      <c r="D441" s="25"/>
      <c r="E441" s="25"/>
      <c r="F441" s="25"/>
      <c r="G441" s="25"/>
      <c r="H441" s="52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</row>
    <row r="442" ht="12.75" customHeight="1">
      <c r="A442" s="24"/>
      <c r="B442" s="4"/>
      <c r="C442" s="52"/>
      <c r="D442" s="25"/>
      <c r="E442" s="25"/>
      <c r="F442" s="25"/>
      <c r="G442" s="25"/>
      <c r="H442" s="52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</row>
    <row r="443" ht="12.75" customHeight="1">
      <c r="A443" s="24"/>
      <c r="B443" s="4"/>
      <c r="C443" s="52"/>
      <c r="D443" s="25"/>
      <c r="E443" s="25"/>
      <c r="F443" s="25"/>
      <c r="G443" s="25"/>
      <c r="H443" s="52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</row>
    <row r="444" ht="12.75" customHeight="1">
      <c r="A444" s="24"/>
      <c r="B444" s="4"/>
      <c r="C444" s="52"/>
      <c r="D444" s="25"/>
      <c r="E444" s="25"/>
      <c r="F444" s="25"/>
      <c r="G444" s="25"/>
      <c r="H444" s="52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</row>
    <row r="445" ht="12.75" customHeight="1">
      <c r="A445" s="24"/>
      <c r="B445" s="4"/>
      <c r="C445" s="52"/>
      <c r="D445" s="25"/>
      <c r="E445" s="25"/>
      <c r="F445" s="25"/>
      <c r="G445" s="25"/>
      <c r="H445" s="52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</row>
    <row r="446" ht="12.75" customHeight="1">
      <c r="A446" s="24"/>
      <c r="B446" s="4"/>
      <c r="C446" s="52"/>
      <c r="D446" s="25"/>
      <c r="E446" s="25"/>
      <c r="F446" s="25"/>
      <c r="G446" s="25"/>
      <c r="H446" s="52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</row>
    <row r="447" ht="12.75" customHeight="1">
      <c r="A447" s="24"/>
      <c r="B447" s="4"/>
      <c r="C447" s="52"/>
      <c r="D447" s="25"/>
      <c r="E447" s="25"/>
      <c r="F447" s="25"/>
      <c r="G447" s="25"/>
      <c r="H447" s="52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</row>
    <row r="448" ht="12.75" customHeight="1">
      <c r="A448" s="24"/>
      <c r="B448" s="4"/>
      <c r="C448" s="52"/>
      <c r="D448" s="25"/>
      <c r="E448" s="25"/>
      <c r="F448" s="25"/>
      <c r="G448" s="25"/>
      <c r="H448" s="52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</row>
    <row r="449" ht="12.75" customHeight="1">
      <c r="A449" s="24"/>
      <c r="B449" s="4"/>
      <c r="C449" s="52"/>
      <c r="D449" s="25"/>
      <c r="E449" s="25"/>
      <c r="F449" s="25"/>
      <c r="G449" s="25"/>
      <c r="H449" s="52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</row>
    <row r="450" ht="12.75" customHeight="1">
      <c r="A450" s="24"/>
      <c r="B450" s="4"/>
      <c r="C450" s="52"/>
      <c r="D450" s="25"/>
      <c r="E450" s="25"/>
      <c r="F450" s="25"/>
      <c r="G450" s="25"/>
      <c r="H450" s="52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</row>
    <row r="451" ht="12.75" customHeight="1">
      <c r="A451" s="24"/>
      <c r="B451" s="4"/>
      <c r="C451" s="52"/>
      <c r="D451" s="25"/>
      <c r="E451" s="25"/>
      <c r="F451" s="25"/>
      <c r="G451" s="25"/>
      <c r="H451" s="52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</row>
    <row r="452" ht="12.75" customHeight="1">
      <c r="A452" s="24"/>
      <c r="B452" s="4"/>
      <c r="C452" s="52"/>
      <c r="D452" s="25"/>
      <c r="E452" s="25"/>
      <c r="F452" s="25"/>
      <c r="G452" s="25"/>
      <c r="H452" s="52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</row>
    <row r="453" ht="12.75" customHeight="1">
      <c r="A453" s="24"/>
      <c r="B453" s="4"/>
      <c r="C453" s="52"/>
      <c r="D453" s="25"/>
      <c r="E453" s="25"/>
      <c r="F453" s="25"/>
      <c r="G453" s="25"/>
      <c r="H453" s="52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</row>
    <row r="454" ht="12.75" customHeight="1">
      <c r="A454" s="24"/>
      <c r="B454" s="4"/>
      <c r="C454" s="52"/>
      <c r="D454" s="25"/>
      <c r="E454" s="25"/>
      <c r="F454" s="25"/>
      <c r="G454" s="25"/>
      <c r="H454" s="52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</row>
    <row r="455" ht="12.75" customHeight="1">
      <c r="A455" s="24"/>
      <c r="B455" s="4"/>
      <c r="C455" s="52"/>
      <c r="D455" s="25"/>
      <c r="E455" s="25"/>
      <c r="F455" s="25"/>
      <c r="G455" s="25"/>
      <c r="H455" s="52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</row>
    <row r="456" ht="12.75" customHeight="1">
      <c r="A456" s="24"/>
      <c r="B456" s="4"/>
      <c r="C456" s="52"/>
      <c r="D456" s="25"/>
      <c r="E456" s="25"/>
      <c r="F456" s="25"/>
      <c r="G456" s="25"/>
      <c r="H456" s="52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</row>
    <row r="457" ht="12.75" customHeight="1">
      <c r="A457" s="24"/>
      <c r="B457" s="4"/>
      <c r="C457" s="52"/>
      <c r="D457" s="25"/>
      <c r="E457" s="25"/>
      <c r="F457" s="25"/>
      <c r="G457" s="25"/>
      <c r="H457" s="52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</row>
    <row r="458" ht="12.75" customHeight="1">
      <c r="A458" s="24"/>
      <c r="B458" s="4"/>
      <c r="C458" s="52"/>
      <c r="D458" s="25"/>
      <c r="E458" s="25"/>
      <c r="F458" s="25"/>
      <c r="G458" s="25"/>
      <c r="H458" s="52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</row>
    <row r="459" ht="12.75" customHeight="1">
      <c r="A459" s="24"/>
      <c r="B459" s="4"/>
      <c r="C459" s="52"/>
      <c r="D459" s="25"/>
      <c r="E459" s="25"/>
      <c r="F459" s="25"/>
      <c r="G459" s="25"/>
      <c r="H459" s="52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</row>
    <row r="460" ht="12.75" customHeight="1">
      <c r="A460" s="24"/>
      <c r="B460" s="4"/>
      <c r="C460" s="52"/>
      <c r="D460" s="25"/>
      <c r="E460" s="25"/>
      <c r="F460" s="25"/>
      <c r="G460" s="25"/>
      <c r="H460" s="52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</row>
    <row r="461" ht="12.75" customHeight="1">
      <c r="A461" s="24"/>
      <c r="B461" s="4"/>
      <c r="C461" s="52"/>
      <c r="D461" s="25"/>
      <c r="E461" s="25"/>
      <c r="F461" s="25"/>
      <c r="G461" s="25"/>
      <c r="H461" s="52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</row>
    <row r="462" ht="12.75" customHeight="1">
      <c r="A462" s="24"/>
      <c r="B462" s="4"/>
      <c r="C462" s="52"/>
      <c r="D462" s="25"/>
      <c r="E462" s="25"/>
      <c r="F462" s="25"/>
      <c r="G462" s="25"/>
      <c r="H462" s="52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</row>
    <row r="463" ht="12.75" customHeight="1">
      <c r="A463" s="24"/>
      <c r="B463" s="4"/>
      <c r="C463" s="52"/>
      <c r="D463" s="25"/>
      <c r="E463" s="25"/>
      <c r="F463" s="25"/>
      <c r="G463" s="25"/>
      <c r="H463" s="52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</row>
    <row r="464" ht="12.75" customHeight="1">
      <c r="A464" s="24"/>
      <c r="B464" s="4"/>
      <c r="C464" s="52"/>
      <c r="D464" s="25"/>
      <c r="E464" s="25"/>
      <c r="F464" s="25"/>
      <c r="G464" s="25"/>
      <c r="H464" s="52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</row>
    <row r="465" ht="12.75" customHeight="1">
      <c r="A465" s="24"/>
      <c r="B465" s="4"/>
      <c r="C465" s="52"/>
      <c r="D465" s="25"/>
      <c r="E465" s="25"/>
      <c r="F465" s="25"/>
      <c r="G465" s="25"/>
      <c r="H465" s="52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</row>
    <row r="466" ht="12.75" customHeight="1">
      <c r="A466" s="24"/>
      <c r="B466" s="4"/>
      <c r="C466" s="52"/>
      <c r="D466" s="25"/>
      <c r="E466" s="25"/>
      <c r="F466" s="25"/>
      <c r="G466" s="25"/>
      <c r="H466" s="52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</row>
    <row r="467" ht="12.75" customHeight="1">
      <c r="A467" s="24"/>
      <c r="B467" s="4"/>
      <c r="C467" s="52"/>
      <c r="D467" s="25"/>
      <c r="E467" s="25"/>
      <c r="F467" s="25"/>
      <c r="G467" s="25"/>
      <c r="H467" s="52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</row>
    <row r="468" ht="12.75" customHeight="1">
      <c r="A468" s="24"/>
      <c r="B468" s="4"/>
      <c r="C468" s="52"/>
      <c r="D468" s="25"/>
      <c r="E468" s="25"/>
      <c r="F468" s="25"/>
      <c r="G468" s="25"/>
      <c r="H468" s="52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</row>
    <row r="469" ht="12.75" customHeight="1">
      <c r="A469" s="24"/>
      <c r="B469" s="4"/>
      <c r="C469" s="52"/>
      <c r="D469" s="25"/>
      <c r="E469" s="25"/>
      <c r="F469" s="25"/>
      <c r="G469" s="25"/>
      <c r="H469" s="52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</row>
    <row r="470" ht="12.75" customHeight="1">
      <c r="A470" s="24"/>
      <c r="B470" s="4"/>
      <c r="C470" s="52"/>
      <c r="D470" s="25"/>
      <c r="E470" s="25"/>
      <c r="F470" s="25"/>
      <c r="G470" s="25"/>
      <c r="H470" s="52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</row>
    <row r="471" ht="12.75" customHeight="1">
      <c r="A471" s="24"/>
      <c r="B471" s="4"/>
      <c r="C471" s="52"/>
      <c r="D471" s="25"/>
      <c r="E471" s="25"/>
      <c r="F471" s="25"/>
      <c r="G471" s="25"/>
      <c r="H471" s="52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</row>
    <row r="472" ht="12.75" customHeight="1">
      <c r="A472" s="24"/>
      <c r="B472" s="4"/>
      <c r="C472" s="52"/>
      <c r="D472" s="25"/>
      <c r="E472" s="25"/>
      <c r="F472" s="25"/>
      <c r="G472" s="25"/>
      <c r="H472" s="52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</row>
    <row r="473" ht="12.75" customHeight="1">
      <c r="A473" s="24"/>
      <c r="B473" s="4"/>
      <c r="C473" s="52"/>
      <c r="D473" s="25"/>
      <c r="E473" s="25"/>
      <c r="F473" s="25"/>
      <c r="G473" s="25"/>
      <c r="H473" s="52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</row>
    <row r="474" ht="12.75" customHeight="1">
      <c r="A474" s="24"/>
      <c r="B474" s="4"/>
      <c r="C474" s="52"/>
      <c r="D474" s="25"/>
      <c r="E474" s="25"/>
      <c r="F474" s="25"/>
      <c r="G474" s="25"/>
      <c r="H474" s="52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</row>
    <row r="475" ht="12.75" customHeight="1">
      <c r="A475" s="24"/>
      <c r="B475" s="4"/>
      <c r="C475" s="52"/>
      <c r="D475" s="25"/>
      <c r="E475" s="25"/>
      <c r="F475" s="25"/>
      <c r="G475" s="25"/>
      <c r="H475" s="52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</row>
    <row r="476" ht="12.75" customHeight="1">
      <c r="A476" s="24"/>
      <c r="B476" s="4"/>
      <c r="C476" s="52"/>
      <c r="D476" s="25"/>
      <c r="E476" s="25"/>
      <c r="F476" s="25"/>
      <c r="G476" s="25"/>
      <c r="H476" s="52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</row>
    <row r="477" ht="12.75" customHeight="1">
      <c r="A477" s="24"/>
      <c r="B477" s="4"/>
      <c r="C477" s="52"/>
      <c r="D477" s="25"/>
      <c r="E477" s="25"/>
      <c r="F477" s="25"/>
      <c r="G477" s="25"/>
      <c r="H477" s="52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</row>
    <row r="478" ht="12.75" customHeight="1">
      <c r="A478" s="24"/>
      <c r="B478" s="4"/>
      <c r="C478" s="52"/>
      <c r="D478" s="25"/>
      <c r="E478" s="25"/>
      <c r="F478" s="25"/>
      <c r="G478" s="25"/>
      <c r="H478" s="52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</row>
    <row r="479" ht="12.75" customHeight="1">
      <c r="A479" s="24"/>
      <c r="B479" s="4"/>
      <c r="C479" s="52"/>
      <c r="D479" s="25"/>
      <c r="E479" s="25"/>
      <c r="F479" s="25"/>
      <c r="G479" s="25"/>
      <c r="H479" s="52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</row>
    <row r="480" ht="12.75" customHeight="1">
      <c r="A480" s="24"/>
      <c r="B480" s="4"/>
      <c r="C480" s="52"/>
      <c r="D480" s="25"/>
      <c r="E480" s="25"/>
      <c r="F480" s="25"/>
      <c r="G480" s="25"/>
      <c r="H480" s="52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</row>
    <row r="481" ht="12.75" customHeight="1">
      <c r="A481" s="24"/>
      <c r="B481" s="4"/>
      <c r="C481" s="52"/>
      <c r="D481" s="25"/>
      <c r="E481" s="25"/>
      <c r="F481" s="25"/>
      <c r="G481" s="25"/>
      <c r="H481" s="52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</row>
    <row r="482" ht="12.75" customHeight="1">
      <c r="A482" s="24"/>
      <c r="B482" s="4"/>
      <c r="C482" s="52"/>
      <c r="D482" s="25"/>
      <c r="E482" s="25"/>
      <c r="F482" s="25"/>
      <c r="G482" s="25"/>
      <c r="H482" s="52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</row>
    <row r="483" ht="12.75" customHeight="1">
      <c r="A483" s="24"/>
      <c r="B483" s="4"/>
      <c r="C483" s="52"/>
      <c r="D483" s="25"/>
      <c r="E483" s="25"/>
      <c r="F483" s="25"/>
      <c r="G483" s="25"/>
      <c r="H483" s="52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</row>
    <row r="484" ht="12.75" customHeight="1">
      <c r="A484" s="24"/>
      <c r="B484" s="4"/>
      <c r="C484" s="52"/>
      <c r="D484" s="25"/>
      <c r="E484" s="25"/>
      <c r="F484" s="25"/>
      <c r="G484" s="25"/>
      <c r="H484" s="52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</row>
    <row r="485" ht="12.75" customHeight="1">
      <c r="A485" s="24"/>
      <c r="B485" s="4"/>
      <c r="C485" s="52"/>
      <c r="D485" s="25"/>
      <c r="E485" s="25"/>
      <c r="F485" s="25"/>
      <c r="G485" s="25"/>
      <c r="H485" s="52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</row>
    <row r="486" ht="12.75" customHeight="1">
      <c r="A486" s="24"/>
      <c r="B486" s="4"/>
      <c r="C486" s="52"/>
      <c r="D486" s="25"/>
      <c r="E486" s="25"/>
      <c r="F486" s="25"/>
      <c r="G486" s="25"/>
      <c r="H486" s="52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</row>
    <row r="487" ht="12.75" customHeight="1">
      <c r="A487" s="24"/>
      <c r="B487" s="4"/>
      <c r="C487" s="52"/>
      <c r="D487" s="25"/>
      <c r="E487" s="25"/>
      <c r="F487" s="25"/>
      <c r="G487" s="25"/>
      <c r="H487" s="52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</row>
    <row r="488" ht="12.75" customHeight="1">
      <c r="A488" s="24"/>
      <c r="B488" s="4"/>
      <c r="C488" s="52"/>
      <c r="D488" s="25"/>
      <c r="E488" s="25"/>
      <c r="F488" s="25"/>
      <c r="G488" s="25"/>
      <c r="H488" s="52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</row>
    <row r="489" ht="12.75" customHeight="1">
      <c r="A489" s="24"/>
      <c r="B489" s="4"/>
      <c r="C489" s="52"/>
      <c r="D489" s="25"/>
      <c r="E489" s="25"/>
      <c r="F489" s="25"/>
      <c r="G489" s="25"/>
      <c r="H489" s="52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</row>
    <row r="490" ht="12.75" customHeight="1">
      <c r="A490" s="24"/>
      <c r="B490" s="4"/>
      <c r="C490" s="52"/>
      <c r="D490" s="25"/>
      <c r="E490" s="25"/>
      <c r="F490" s="25"/>
      <c r="G490" s="25"/>
      <c r="H490" s="52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</row>
    <row r="491" ht="12.75" customHeight="1">
      <c r="A491" s="24"/>
      <c r="B491" s="4"/>
      <c r="C491" s="52"/>
      <c r="D491" s="25"/>
      <c r="E491" s="25"/>
      <c r="F491" s="25"/>
      <c r="G491" s="25"/>
      <c r="H491" s="52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</row>
    <row r="492" ht="12.75" customHeight="1">
      <c r="A492" s="24"/>
      <c r="B492" s="4"/>
      <c r="C492" s="52"/>
      <c r="D492" s="25"/>
      <c r="E492" s="25"/>
      <c r="F492" s="25"/>
      <c r="G492" s="25"/>
      <c r="H492" s="52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</row>
    <row r="493" ht="12.75" customHeight="1">
      <c r="A493" s="24"/>
      <c r="B493" s="4"/>
      <c r="C493" s="52"/>
      <c r="D493" s="25"/>
      <c r="E493" s="25"/>
      <c r="F493" s="25"/>
      <c r="G493" s="25"/>
      <c r="H493" s="52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</row>
    <row r="494" ht="12.75" customHeight="1">
      <c r="A494" s="24"/>
      <c r="B494" s="4"/>
      <c r="C494" s="52"/>
      <c r="D494" s="25"/>
      <c r="E494" s="25"/>
      <c r="F494" s="25"/>
      <c r="G494" s="25"/>
      <c r="H494" s="52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</row>
    <row r="495" ht="12.75" customHeight="1">
      <c r="A495" s="24"/>
      <c r="B495" s="4"/>
      <c r="C495" s="52"/>
      <c r="D495" s="25"/>
      <c r="E495" s="25"/>
      <c r="F495" s="25"/>
      <c r="G495" s="25"/>
      <c r="H495" s="52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</row>
    <row r="496" ht="12.75" customHeight="1">
      <c r="A496" s="24"/>
      <c r="B496" s="4"/>
      <c r="C496" s="52"/>
      <c r="D496" s="25"/>
      <c r="E496" s="25"/>
      <c r="F496" s="25"/>
      <c r="G496" s="25"/>
      <c r="H496" s="52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</row>
    <row r="497" ht="12.75" customHeight="1">
      <c r="A497" s="24"/>
      <c r="B497" s="4"/>
      <c r="C497" s="52"/>
      <c r="D497" s="25"/>
      <c r="E497" s="25"/>
      <c r="F497" s="25"/>
      <c r="G497" s="25"/>
      <c r="H497" s="52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</row>
    <row r="498" ht="12.75" customHeight="1">
      <c r="A498" s="24"/>
      <c r="B498" s="4"/>
      <c r="C498" s="52"/>
      <c r="D498" s="25"/>
      <c r="E498" s="25"/>
      <c r="F498" s="25"/>
      <c r="G498" s="25"/>
      <c r="H498" s="52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</row>
    <row r="499" ht="12.75" customHeight="1">
      <c r="A499" s="24"/>
      <c r="B499" s="4"/>
      <c r="C499" s="52"/>
      <c r="D499" s="25"/>
      <c r="E499" s="25"/>
      <c r="F499" s="25"/>
      <c r="G499" s="25"/>
      <c r="H499" s="52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</row>
    <row r="500" ht="12.75" customHeight="1">
      <c r="A500" s="24"/>
      <c r="B500" s="4"/>
      <c r="C500" s="52"/>
      <c r="D500" s="25"/>
      <c r="E500" s="25"/>
      <c r="F500" s="25"/>
      <c r="G500" s="25"/>
      <c r="H500" s="52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</row>
    <row r="501" ht="12.75" customHeight="1">
      <c r="A501" s="24"/>
      <c r="B501" s="4"/>
      <c r="C501" s="52"/>
      <c r="D501" s="25"/>
      <c r="E501" s="25"/>
      <c r="F501" s="25"/>
      <c r="G501" s="25"/>
      <c r="H501" s="52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</row>
    <row r="502" ht="12.75" customHeight="1">
      <c r="A502" s="24"/>
      <c r="B502" s="4"/>
      <c r="C502" s="52"/>
      <c r="D502" s="25"/>
      <c r="E502" s="25"/>
      <c r="F502" s="25"/>
      <c r="G502" s="25"/>
      <c r="H502" s="52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</row>
    <row r="503" ht="12.75" customHeight="1">
      <c r="A503" s="24"/>
      <c r="B503" s="4"/>
      <c r="C503" s="52"/>
      <c r="D503" s="25"/>
      <c r="E503" s="25"/>
      <c r="F503" s="25"/>
      <c r="G503" s="25"/>
      <c r="H503" s="52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</row>
    <row r="504" ht="12.75" customHeight="1">
      <c r="A504" s="24"/>
      <c r="B504" s="4"/>
      <c r="C504" s="52"/>
      <c r="D504" s="25"/>
      <c r="E504" s="25"/>
      <c r="F504" s="25"/>
      <c r="G504" s="25"/>
      <c r="H504" s="52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</row>
    <row r="505" ht="12.75" customHeight="1">
      <c r="A505" s="24"/>
      <c r="B505" s="4"/>
      <c r="C505" s="52"/>
      <c r="D505" s="25"/>
      <c r="E505" s="25"/>
      <c r="F505" s="25"/>
      <c r="G505" s="25"/>
      <c r="H505" s="52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</row>
    <row r="506" ht="12.75" customHeight="1">
      <c r="A506" s="24"/>
      <c r="B506" s="4"/>
      <c r="C506" s="52"/>
      <c r="D506" s="25"/>
      <c r="E506" s="25"/>
      <c r="F506" s="25"/>
      <c r="G506" s="25"/>
      <c r="H506" s="52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</row>
    <row r="507" ht="12.75" customHeight="1">
      <c r="A507" s="24"/>
      <c r="B507" s="4"/>
      <c r="C507" s="52"/>
      <c r="D507" s="25"/>
      <c r="E507" s="25"/>
      <c r="F507" s="25"/>
      <c r="G507" s="25"/>
      <c r="H507" s="52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</row>
    <row r="508" ht="12.75" customHeight="1">
      <c r="A508" s="24"/>
      <c r="B508" s="4"/>
      <c r="C508" s="52"/>
      <c r="D508" s="25"/>
      <c r="E508" s="25"/>
      <c r="F508" s="25"/>
      <c r="G508" s="25"/>
      <c r="H508" s="52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</row>
    <row r="509" ht="12.75" customHeight="1">
      <c r="A509" s="24"/>
      <c r="B509" s="4"/>
      <c r="C509" s="52"/>
      <c r="D509" s="25"/>
      <c r="E509" s="25"/>
      <c r="F509" s="25"/>
      <c r="G509" s="25"/>
      <c r="H509" s="52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</row>
    <row r="510" ht="12.75" customHeight="1">
      <c r="A510" s="24"/>
      <c r="B510" s="4"/>
      <c r="C510" s="52"/>
      <c r="D510" s="25"/>
      <c r="E510" s="25"/>
      <c r="F510" s="25"/>
      <c r="G510" s="25"/>
      <c r="H510" s="52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</row>
    <row r="511" ht="12.75" customHeight="1">
      <c r="A511" s="24"/>
      <c r="B511" s="4"/>
      <c r="C511" s="52"/>
      <c r="D511" s="25"/>
      <c r="E511" s="25"/>
      <c r="F511" s="25"/>
      <c r="G511" s="25"/>
      <c r="H511" s="52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</row>
    <row r="512" ht="12.75" customHeight="1">
      <c r="A512" s="24"/>
      <c r="B512" s="4"/>
      <c r="C512" s="52"/>
      <c r="D512" s="25"/>
      <c r="E512" s="25"/>
      <c r="F512" s="25"/>
      <c r="G512" s="25"/>
      <c r="H512" s="52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</row>
    <row r="513" ht="12.75" customHeight="1">
      <c r="A513" s="24"/>
      <c r="B513" s="4"/>
      <c r="C513" s="52"/>
      <c r="D513" s="25"/>
      <c r="E513" s="25"/>
      <c r="F513" s="25"/>
      <c r="G513" s="25"/>
      <c r="H513" s="52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</row>
    <row r="514" ht="12.75" customHeight="1">
      <c r="A514" s="24"/>
      <c r="B514" s="4"/>
      <c r="C514" s="52"/>
      <c r="D514" s="25"/>
      <c r="E514" s="25"/>
      <c r="F514" s="25"/>
      <c r="G514" s="25"/>
      <c r="H514" s="52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</row>
    <row r="515" ht="12.75" customHeight="1">
      <c r="A515" s="24"/>
      <c r="B515" s="4"/>
      <c r="C515" s="52"/>
      <c r="D515" s="25"/>
      <c r="E515" s="25"/>
      <c r="F515" s="25"/>
      <c r="G515" s="25"/>
      <c r="H515" s="52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</row>
    <row r="516" ht="12.75" customHeight="1">
      <c r="A516" s="24"/>
      <c r="B516" s="4"/>
      <c r="C516" s="52"/>
      <c r="D516" s="25"/>
      <c r="E516" s="25"/>
      <c r="F516" s="25"/>
      <c r="G516" s="25"/>
      <c r="H516" s="52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</row>
    <row r="517" ht="12.75" customHeight="1">
      <c r="A517" s="24"/>
      <c r="B517" s="4"/>
      <c r="C517" s="52"/>
      <c r="D517" s="25"/>
      <c r="E517" s="25"/>
      <c r="F517" s="25"/>
      <c r="G517" s="25"/>
      <c r="H517" s="52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</row>
    <row r="518" ht="12.75" customHeight="1">
      <c r="A518" s="24"/>
      <c r="B518" s="4"/>
      <c r="C518" s="52"/>
      <c r="D518" s="25"/>
      <c r="E518" s="25"/>
      <c r="F518" s="25"/>
      <c r="G518" s="25"/>
      <c r="H518" s="52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</row>
    <row r="519" ht="12.75" customHeight="1">
      <c r="A519" s="24"/>
      <c r="B519" s="4"/>
      <c r="C519" s="52"/>
      <c r="D519" s="25"/>
      <c r="E519" s="25"/>
      <c r="F519" s="25"/>
      <c r="G519" s="25"/>
      <c r="H519" s="52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</row>
    <row r="520" ht="12.75" customHeight="1">
      <c r="A520" s="24"/>
      <c r="B520" s="4"/>
      <c r="C520" s="52"/>
      <c r="D520" s="25"/>
      <c r="E520" s="25"/>
      <c r="F520" s="25"/>
      <c r="G520" s="25"/>
      <c r="H520" s="52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</row>
    <row r="521" ht="12.75" customHeight="1">
      <c r="A521" s="24"/>
      <c r="B521" s="4"/>
      <c r="C521" s="52"/>
      <c r="D521" s="25"/>
      <c r="E521" s="25"/>
      <c r="F521" s="25"/>
      <c r="G521" s="25"/>
      <c r="H521" s="52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</row>
    <row r="522" ht="12.75" customHeight="1">
      <c r="A522" s="24"/>
      <c r="B522" s="4"/>
      <c r="C522" s="52"/>
      <c r="D522" s="25"/>
      <c r="E522" s="25"/>
      <c r="F522" s="25"/>
      <c r="G522" s="25"/>
      <c r="H522" s="52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</row>
    <row r="523" ht="12.75" customHeight="1">
      <c r="A523" s="24"/>
      <c r="B523" s="4"/>
      <c r="C523" s="52"/>
      <c r="D523" s="25"/>
      <c r="E523" s="25"/>
      <c r="F523" s="25"/>
      <c r="G523" s="25"/>
      <c r="H523" s="52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</row>
    <row r="524" ht="12.75" customHeight="1">
      <c r="A524" s="24"/>
      <c r="B524" s="4"/>
      <c r="C524" s="52"/>
      <c r="D524" s="25"/>
      <c r="E524" s="25"/>
      <c r="F524" s="25"/>
      <c r="G524" s="25"/>
      <c r="H524" s="52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</row>
    <row r="525" ht="12.75" customHeight="1">
      <c r="A525" s="24"/>
      <c r="B525" s="4"/>
      <c r="C525" s="52"/>
      <c r="D525" s="25"/>
      <c r="E525" s="25"/>
      <c r="F525" s="25"/>
      <c r="G525" s="25"/>
      <c r="H525" s="52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</row>
    <row r="526" ht="12.75" customHeight="1">
      <c r="A526" s="24"/>
      <c r="B526" s="4"/>
      <c r="C526" s="52"/>
      <c r="D526" s="25"/>
      <c r="E526" s="25"/>
      <c r="F526" s="25"/>
      <c r="G526" s="25"/>
      <c r="H526" s="52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</row>
    <row r="527" ht="12.75" customHeight="1">
      <c r="A527" s="24"/>
      <c r="B527" s="4"/>
      <c r="C527" s="52"/>
      <c r="D527" s="25"/>
      <c r="E527" s="25"/>
      <c r="F527" s="25"/>
      <c r="G527" s="25"/>
      <c r="H527" s="52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</row>
    <row r="528" ht="12.75" customHeight="1">
      <c r="A528" s="24"/>
      <c r="B528" s="4"/>
      <c r="C528" s="52"/>
      <c r="D528" s="25"/>
      <c r="E528" s="25"/>
      <c r="F528" s="25"/>
      <c r="G528" s="25"/>
      <c r="H528" s="52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</row>
    <row r="529" ht="12.75" customHeight="1">
      <c r="A529" s="24"/>
      <c r="B529" s="4"/>
      <c r="C529" s="52"/>
      <c r="D529" s="25"/>
      <c r="E529" s="25"/>
      <c r="F529" s="25"/>
      <c r="G529" s="25"/>
      <c r="H529" s="52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</row>
    <row r="530" ht="12.75" customHeight="1">
      <c r="A530" s="24"/>
      <c r="B530" s="4"/>
      <c r="C530" s="52"/>
      <c r="D530" s="25"/>
      <c r="E530" s="25"/>
      <c r="F530" s="25"/>
      <c r="G530" s="25"/>
      <c r="H530" s="52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</row>
    <row r="531" ht="12.75" customHeight="1">
      <c r="A531" s="24"/>
      <c r="B531" s="4"/>
      <c r="C531" s="52"/>
      <c r="D531" s="25"/>
      <c r="E531" s="25"/>
      <c r="F531" s="25"/>
      <c r="G531" s="25"/>
      <c r="H531" s="5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</row>
    <row r="532" ht="12.75" customHeight="1">
      <c r="A532" s="24"/>
      <c r="B532" s="4"/>
      <c r="C532" s="52"/>
      <c r="D532" s="25"/>
      <c r="E532" s="25"/>
      <c r="F532" s="25"/>
      <c r="G532" s="25"/>
      <c r="H532" s="52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</row>
    <row r="533" ht="12.75" customHeight="1">
      <c r="A533" s="24"/>
      <c r="B533" s="4"/>
      <c r="C533" s="52"/>
      <c r="D533" s="25"/>
      <c r="E533" s="25"/>
      <c r="F533" s="25"/>
      <c r="G533" s="25"/>
      <c r="H533" s="52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</row>
    <row r="534" ht="12.75" customHeight="1">
      <c r="A534" s="24"/>
      <c r="B534" s="4"/>
      <c r="C534" s="52"/>
      <c r="D534" s="25"/>
      <c r="E534" s="25"/>
      <c r="F534" s="25"/>
      <c r="G534" s="25"/>
      <c r="H534" s="52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</row>
    <row r="535" ht="12.75" customHeight="1">
      <c r="A535" s="24"/>
      <c r="B535" s="4"/>
      <c r="C535" s="52"/>
      <c r="D535" s="25"/>
      <c r="E535" s="25"/>
      <c r="F535" s="25"/>
      <c r="G535" s="25"/>
      <c r="H535" s="52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</row>
    <row r="536" ht="12.75" customHeight="1">
      <c r="A536" s="24"/>
      <c r="B536" s="4"/>
      <c r="C536" s="52"/>
      <c r="D536" s="25"/>
      <c r="E536" s="25"/>
      <c r="F536" s="25"/>
      <c r="G536" s="25"/>
      <c r="H536" s="52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</row>
    <row r="537" ht="12.75" customHeight="1">
      <c r="A537" s="24"/>
      <c r="B537" s="4"/>
      <c r="C537" s="52"/>
      <c r="D537" s="25"/>
      <c r="E537" s="25"/>
      <c r="F537" s="25"/>
      <c r="G537" s="25"/>
      <c r="H537" s="52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</row>
    <row r="538" ht="12.75" customHeight="1">
      <c r="A538" s="24"/>
      <c r="B538" s="4"/>
      <c r="C538" s="52"/>
      <c r="D538" s="25"/>
      <c r="E538" s="25"/>
      <c r="F538" s="25"/>
      <c r="G538" s="25"/>
      <c r="H538" s="52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</row>
    <row r="539" ht="12.75" customHeight="1">
      <c r="A539" s="24"/>
      <c r="B539" s="4"/>
      <c r="C539" s="52"/>
      <c r="D539" s="25"/>
      <c r="E539" s="25"/>
      <c r="F539" s="25"/>
      <c r="G539" s="25"/>
      <c r="H539" s="52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</row>
    <row r="540" ht="12.75" customHeight="1">
      <c r="A540" s="24"/>
      <c r="B540" s="4"/>
      <c r="C540" s="52"/>
      <c r="D540" s="25"/>
      <c r="E540" s="25"/>
      <c r="F540" s="25"/>
      <c r="G540" s="25"/>
      <c r="H540" s="52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</row>
    <row r="541" ht="12.75" customHeight="1">
      <c r="A541" s="24"/>
      <c r="B541" s="4"/>
      <c r="C541" s="52"/>
      <c r="D541" s="25"/>
      <c r="E541" s="25"/>
      <c r="F541" s="25"/>
      <c r="G541" s="25"/>
      <c r="H541" s="52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</row>
    <row r="542" ht="12.75" customHeight="1">
      <c r="A542" s="24"/>
      <c r="B542" s="4"/>
      <c r="C542" s="52"/>
      <c r="D542" s="25"/>
      <c r="E542" s="25"/>
      <c r="F542" s="25"/>
      <c r="G542" s="25"/>
      <c r="H542" s="52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</row>
    <row r="543" ht="12.75" customHeight="1">
      <c r="A543" s="24"/>
      <c r="B543" s="4"/>
      <c r="C543" s="52"/>
      <c r="D543" s="25"/>
      <c r="E543" s="25"/>
      <c r="F543" s="25"/>
      <c r="G543" s="25"/>
      <c r="H543" s="52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</row>
    <row r="544" ht="12.75" customHeight="1">
      <c r="A544" s="24"/>
      <c r="B544" s="4"/>
      <c r="C544" s="52"/>
      <c r="D544" s="25"/>
      <c r="E544" s="25"/>
      <c r="F544" s="25"/>
      <c r="G544" s="25"/>
      <c r="H544" s="52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</row>
    <row r="545" ht="12.75" customHeight="1">
      <c r="A545" s="24"/>
      <c r="B545" s="4"/>
      <c r="C545" s="52"/>
      <c r="D545" s="25"/>
      <c r="E545" s="25"/>
      <c r="F545" s="25"/>
      <c r="G545" s="25"/>
      <c r="H545" s="52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</row>
    <row r="546" ht="12.75" customHeight="1">
      <c r="A546" s="24"/>
      <c r="B546" s="4"/>
      <c r="C546" s="52"/>
      <c r="D546" s="25"/>
      <c r="E546" s="25"/>
      <c r="F546" s="25"/>
      <c r="G546" s="25"/>
      <c r="H546" s="5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</row>
    <row r="547" ht="12.75" customHeight="1">
      <c r="A547" s="24"/>
      <c r="B547" s="4"/>
      <c r="C547" s="52"/>
      <c r="D547" s="25"/>
      <c r="E547" s="25"/>
      <c r="F547" s="25"/>
      <c r="G547" s="25"/>
      <c r="H547" s="52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</row>
    <row r="548" ht="12.75" customHeight="1">
      <c r="A548" s="24"/>
      <c r="B548" s="4"/>
      <c r="C548" s="52"/>
      <c r="D548" s="25"/>
      <c r="E548" s="25"/>
      <c r="F548" s="25"/>
      <c r="G548" s="25"/>
      <c r="H548" s="52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</row>
    <row r="549" ht="12.75" customHeight="1">
      <c r="A549" s="24"/>
      <c r="B549" s="4"/>
      <c r="C549" s="52"/>
      <c r="D549" s="25"/>
      <c r="E549" s="25"/>
      <c r="F549" s="25"/>
      <c r="G549" s="25"/>
      <c r="H549" s="52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</row>
    <row r="550" ht="12.75" customHeight="1">
      <c r="A550" s="24"/>
      <c r="B550" s="4"/>
      <c r="C550" s="52"/>
      <c r="D550" s="25"/>
      <c r="E550" s="25"/>
      <c r="F550" s="25"/>
      <c r="G550" s="25"/>
      <c r="H550" s="52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</row>
    <row r="551" ht="12.75" customHeight="1">
      <c r="A551" s="24"/>
      <c r="B551" s="4"/>
      <c r="C551" s="52"/>
      <c r="D551" s="25"/>
      <c r="E551" s="25"/>
      <c r="F551" s="25"/>
      <c r="G551" s="25"/>
      <c r="H551" s="52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</row>
    <row r="552" ht="12.75" customHeight="1">
      <c r="A552" s="24"/>
      <c r="B552" s="4"/>
      <c r="C552" s="52"/>
      <c r="D552" s="25"/>
      <c r="E552" s="25"/>
      <c r="F552" s="25"/>
      <c r="G552" s="25"/>
      <c r="H552" s="52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</row>
    <row r="553" ht="12.75" customHeight="1">
      <c r="A553" s="24"/>
      <c r="B553" s="4"/>
      <c r="C553" s="52"/>
      <c r="D553" s="25"/>
      <c r="E553" s="25"/>
      <c r="F553" s="25"/>
      <c r="G553" s="25"/>
      <c r="H553" s="52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</row>
    <row r="554" ht="12.75" customHeight="1">
      <c r="A554" s="24"/>
      <c r="B554" s="4"/>
      <c r="C554" s="52"/>
      <c r="D554" s="25"/>
      <c r="E554" s="25"/>
      <c r="F554" s="25"/>
      <c r="G554" s="25"/>
      <c r="H554" s="52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</row>
    <row r="555" ht="12.75" customHeight="1">
      <c r="A555" s="24"/>
      <c r="B555" s="4"/>
      <c r="C555" s="52"/>
      <c r="D555" s="25"/>
      <c r="E555" s="25"/>
      <c r="F555" s="25"/>
      <c r="G555" s="25"/>
      <c r="H555" s="52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</row>
    <row r="556" ht="12.75" customHeight="1">
      <c r="A556" s="24"/>
      <c r="B556" s="4"/>
      <c r="C556" s="52"/>
      <c r="D556" s="25"/>
      <c r="E556" s="25"/>
      <c r="F556" s="25"/>
      <c r="G556" s="25"/>
      <c r="H556" s="52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</row>
    <row r="557" ht="12.75" customHeight="1">
      <c r="A557" s="24"/>
      <c r="B557" s="4"/>
      <c r="C557" s="52"/>
      <c r="D557" s="25"/>
      <c r="E557" s="25"/>
      <c r="F557" s="25"/>
      <c r="G557" s="25"/>
      <c r="H557" s="5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</row>
    <row r="558" ht="12.75" customHeight="1">
      <c r="A558" s="24"/>
      <c r="B558" s="4"/>
      <c r="C558" s="52"/>
      <c r="D558" s="25"/>
      <c r="E558" s="25"/>
      <c r="F558" s="25"/>
      <c r="G558" s="25"/>
      <c r="H558" s="52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</row>
    <row r="559" ht="12.75" customHeight="1">
      <c r="A559" s="24"/>
      <c r="B559" s="4"/>
      <c r="C559" s="52"/>
      <c r="D559" s="25"/>
      <c r="E559" s="25"/>
      <c r="F559" s="25"/>
      <c r="G559" s="25"/>
      <c r="H559" s="52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</row>
    <row r="560" ht="12.75" customHeight="1">
      <c r="A560" s="24"/>
      <c r="B560" s="4"/>
      <c r="C560" s="52"/>
      <c r="D560" s="25"/>
      <c r="E560" s="25"/>
      <c r="F560" s="25"/>
      <c r="G560" s="25"/>
      <c r="H560" s="52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</row>
    <row r="561" ht="12.75" customHeight="1">
      <c r="A561" s="24"/>
      <c r="B561" s="4"/>
      <c r="C561" s="52"/>
      <c r="D561" s="25"/>
      <c r="E561" s="25"/>
      <c r="F561" s="25"/>
      <c r="G561" s="25"/>
      <c r="H561" s="52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</row>
    <row r="562" ht="12.75" customHeight="1">
      <c r="A562" s="24"/>
      <c r="B562" s="4"/>
      <c r="C562" s="52"/>
      <c r="D562" s="25"/>
      <c r="E562" s="25"/>
      <c r="F562" s="25"/>
      <c r="G562" s="25"/>
      <c r="H562" s="52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</row>
    <row r="563" ht="12.75" customHeight="1">
      <c r="A563" s="24"/>
      <c r="B563" s="4"/>
      <c r="C563" s="52"/>
      <c r="D563" s="25"/>
      <c r="E563" s="25"/>
      <c r="F563" s="25"/>
      <c r="G563" s="25"/>
      <c r="H563" s="5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</row>
    <row r="564" ht="12.75" customHeight="1">
      <c r="A564" s="24"/>
      <c r="B564" s="4"/>
      <c r="C564" s="52"/>
      <c r="D564" s="25"/>
      <c r="E564" s="25"/>
      <c r="F564" s="25"/>
      <c r="G564" s="25"/>
      <c r="H564" s="52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</row>
    <row r="565" ht="12.75" customHeight="1">
      <c r="A565" s="24"/>
      <c r="B565" s="4"/>
      <c r="C565" s="52"/>
      <c r="D565" s="25"/>
      <c r="E565" s="25"/>
      <c r="F565" s="25"/>
      <c r="G565" s="25"/>
      <c r="H565" s="52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</row>
    <row r="566" ht="12.75" customHeight="1">
      <c r="A566" s="24"/>
      <c r="B566" s="4"/>
      <c r="C566" s="52"/>
      <c r="D566" s="25"/>
      <c r="E566" s="25"/>
      <c r="F566" s="25"/>
      <c r="G566" s="25"/>
      <c r="H566" s="52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</row>
    <row r="567" ht="12.75" customHeight="1">
      <c r="A567" s="24"/>
      <c r="B567" s="4"/>
      <c r="C567" s="52"/>
      <c r="D567" s="25"/>
      <c r="E567" s="25"/>
      <c r="F567" s="25"/>
      <c r="G567" s="25"/>
      <c r="H567" s="5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</row>
    <row r="568" ht="12.75" customHeight="1">
      <c r="A568" s="24"/>
      <c r="B568" s="4"/>
      <c r="C568" s="52"/>
      <c r="D568" s="25"/>
      <c r="E568" s="25"/>
      <c r="F568" s="25"/>
      <c r="G568" s="25"/>
      <c r="H568" s="52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</row>
    <row r="569" ht="12.75" customHeight="1">
      <c r="A569" s="24"/>
      <c r="B569" s="4"/>
      <c r="C569" s="52"/>
      <c r="D569" s="25"/>
      <c r="E569" s="25"/>
      <c r="F569" s="25"/>
      <c r="G569" s="25"/>
      <c r="H569" s="52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</row>
    <row r="570" ht="12.75" customHeight="1">
      <c r="A570" s="24"/>
      <c r="B570" s="4"/>
      <c r="C570" s="52"/>
      <c r="D570" s="25"/>
      <c r="E570" s="25"/>
      <c r="F570" s="25"/>
      <c r="G570" s="25"/>
      <c r="H570" s="52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</row>
    <row r="571" ht="12.75" customHeight="1">
      <c r="A571" s="24"/>
      <c r="B571" s="4"/>
      <c r="C571" s="52"/>
      <c r="D571" s="25"/>
      <c r="E571" s="25"/>
      <c r="F571" s="25"/>
      <c r="G571" s="25"/>
      <c r="H571" s="5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</row>
    <row r="572" ht="12.75" customHeight="1">
      <c r="A572" s="24"/>
      <c r="B572" s="4"/>
      <c r="C572" s="52"/>
      <c r="D572" s="25"/>
      <c r="E572" s="25"/>
      <c r="F572" s="25"/>
      <c r="G572" s="25"/>
      <c r="H572" s="52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</row>
    <row r="573" ht="12.75" customHeight="1">
      <c r="A573" s="24"/>
      <c r="B573" s="4"/>
      <c r="C573" s="52"/>
      <c r="D573" s="25"/>
      <c r="E573" s="25"/>
      <c r="F573" s="25"/>
      <c r="G573" s="25"/>
      <c r="H573" s="52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</row>
    <row r="574" ht="12.75" customHeight="1">
      <c r="A574" s="24"/>
      <c r="B574" s="4"/>
      <c r="C574" s="52"/>
      <c r="D574" s="25"/>
      <c r="E574" s="25"/>
      <c r="F574" s="25"/>
      <c r="G574" s="25"/>
      <c r="H574" s="52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</row>
    <row r="575" ht="12.75" customHeight="1">
      <c r="A575" s="24"/>
      <c r="B575" s="4"/>
      <c r="C575" s="52"/>
      <c r="D575" s="25"/>
      <c r="E575" s="25"/>
      <c r="F575" s="25"/>
      <c r="G575" s="25"/>
      <c r="H575" s="52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</row>
    <row r="576" ht="12.75" customHeight="1">
      <c r="A576" s="24"/>
      <c r="B576" s="4"/>
      <c r="C576" s="52"/>
      <c r="D576" s="25"/>
      <c r="E576" s="25"/>
      <c r="F576" s="25"/>
      <c r="G576" s="25"/>
      <c r="H576" s="52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</row>
    <row r="577" ht="12.75" customHeight="1">
      <c r="A577" s="24"/>
      <c r="B577" s="4"/>
      <c r="C577" s="52"/>
      <c r="D577" s="25"/>
      <c r="E577" s="25"/>
      <c r="F577" s="25"/>
      <c r="G577" s="25"/>
      <c r="H577" s="52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</row>
    <row r="578" ht="12.75" customHeight="1">
      <c r="A578" s="24"/>
      <c r="B578" s="4"/>
      <c r="C578" s="52"/>
      <c r="D578" s="25"/>
      <c r="E578" s="25"/>
      <c r="F578" s="25"/>
      <c r="G578" s="25"/>
      <c r="H578" s="52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</row>
    <row r="579" ht="12.75" customHeight="1">
      <c r="A579" s="24"/>
      <c r="B579" s="4"/>
      <c r="C579" s="52"/>
      <c r="D579" s="25"/>
      <c r="E579" s="25"/>
      <c r="F579" s="25"/>
      <c r="G579" s="25"/>
      <c r="H579" s="52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</row>
    <row r="580" ht="12.75" customHeight="1">
      <c r="A580" s="24"/>
      <c r="B580" s="4"/>
      <c r="C580" s="52"/>
      <c r="D580" s="25"/>
      <c r="E580" s="25"/>
      <c r="F580" s="25"/>
      <c r="G580" s="25"/>
      <c r="H580" s="52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</row>
    <row r="581" ht="12.75" customHeight="1">
      <c r="A581" s="24"/>
      <c r="B581" s="4"/>
      <c r="C581" s="52"/>
      <c r="D581" s="25"/>
      <c r="E581" s="25"/>
      <c r="F581" s="25"/>
      <c r="G581" s="25"/>
      <c r="H581" s="52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</row>
    <row r="582" ht="12.75" customHeight="1">
      <c r="A582" s="24"/>
      <c r="B582" s="4"/>
      <c r="C582" s="52"/>
      <c r="D582" s="25"/>
      <c r="E582" s="25"/>
      <c r="F582" s="25"/>
      <c r="G582" s="25"/>
      <c r="H582" s="52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</row>
    <row r="583" ht="12.75" customHeight="1">
      <c r="A583" s="24"/>
      <c r="B583" s="4"/>
      <c r="C583" s="52"/>
      <c r="D583" s="25"/>
      <c r="E583" s="25"/>
      <c r="F583" s="25"/>
      <c r="G583" s="25"/>
      <c r="H583" s="52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</row>
    <row r="584" ht="12.75" customHeight="1">
      <c r="A584" s="24"/>
      <c r="B584" s="4"/>
      <c r="C584" s="52"/>
      <c r="D584" s="25"/>
      <c r="E584" s="25"/>
      <c r="F584" s="25"/>
      <c r="G584" s="25"/>
      <c r="H584" s="52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</row>
    <row r="585" ht="12.75" customHeight="1">
      <c r="A585" s="24"/>
      <c r="B585" s="4"/>
      <c r="C585" s="52"/>
      <c r="D585" s="25"/>
      <c r="E585" s="25"/>
      <c r="F585" s="25"/>
      <c r="G585" s="25"/>
      <c r="H585" s="52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</row>
    <row r="586" ht="12.75" customHeight="1">
      <c r="A586" s="24"/>
      <c r="B586" s="4"/>
      <c r="C586" s="52"/>
      <c r="D586" s="25"/>
      <c r="E586" s="25"/>
      <c r="F586" s="25"/>
      <c r="G586" s="25"/>
      <c r="H586" s="52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</row>
    <row r="587" ht="12.75" customHeight="1">
      <c r="A587" s="24"/>
      <c r="B587" s="4"/>
      <c r="C587" s="52"/>
      <c r="D587" s="25"/>
      <c r="E587" s="25"/>
      <c r="F587" s="25"/>
      <c r="G587" s="25"/>
      <c r="H587" s="52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</row>
    <row r="588" ht="12.75" customHeight="1">
      <c r="A588" s="24"/>
      <c r="B588" s="4"/>
      <c r="C588" s="52"/>
      <c r="D588" s="25"/>
      <c r="E588" s="25"/>
      <c r="F588" s="25"/>
      <c r="G588" s="25"/>
      <c r="H588" s="52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</row>
    <row r="589" ht="12.75" customHeight="1">
      <c r="A589" s="24"/>
      <c r="B589" s="4"/>
      <c r="C589" s="52"/>
      <c r="D589" s="25"/>
      <c r="E589" s="25"/>
      <c r="F589" s="25"/>
      <c r="G589" s="25"/>
      <c r="H589" s="52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</row>
    <row r="590" ht="12.75" customHeight="1">
      <c r="A590" s="24"/>
      <c r="B590" s="4"/>
      <c r="C590" s="52"/>
      <c r="D590" s="25"/>
      <c r="E590" s="25"/>
      <c r="F590" s="25"/>
      <c r="G590" s="25"/>
      <c r="H590" s="52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</row>
    <row r="591" ht="12.75" customHeight="1">
      <c r="A591" s="24"/>
      <c r="B591" s="4"/>
      <c r="C591" s="52"/>
      <c r="D591" s="25"/>
      <c r="E591" s="25"/>
      <c r="F591" s="25"/>
      <c r="G591" s="25"/>
      <c r="H591" s="52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</row>
    <row r="592" ht="12.75" customHeight="1">
      <c r="A592" s="24"/>
      <c r="B592" s="4"/>
      <c r="C592" s="52"/>
      <c r="D592" s="25"/>
      <c r="E592" s="25"/>
      <c r="F592" s="25"/>
      <c r="G592" s="25"/>
      <c r="H592" s="52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</row>
    <row r="593" ht="12.75" customHeight="1">
      <c r="A593" s="24"/>
      <c r="B593" s="4"/>
      <c r="C593" s="52"/>
      <c r="D593" s="25"/>
      <c r="E593" s="25"/>
      <c r="F593" s="25"/>
      <c r="G593" s="25"/>
      <c r="H593" s="52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</row>
    <row r="594" ht="12.75" customHeight="1">
      <c r="A594" s="24"/>
      <c r="B594" s="4"/>
      <c r="C594" s="52"/>
      <c r="D594" s="25"/>
      <c r="E594" s="25"/>
      <c r="F594" s="25"/>
      <c r="G594" s="25"/>
      <c r="H594" s="52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</row>
    <row r="595" ht="12.75" customHeight="1">
      <c r="A595" s="24"/>
      <c r="B595" s="4"/>
      <c r="C595" s="52"/>
      <c r="D595" s="25"/>
      <c r="E595" s="25"/>
      <c r="F595" s="25"/>
      <c r="G595" s="25"/>
      <c r="H595" s="52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</row>
    <row r="596" ht="12.75" customHeight="1">
      <c r="A596" s="24"/>
      <c r="B596" s="4"/>
      <c r="C596" s="52"/>
      <c r="D596" s="25"/>
      <c r="E596" s="25"/>
      <c r="F596" s="25"/>
      <c r="G596" s="25"/>
      <c r="H596" s="52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</row>
    <row r="597" ht="12.75" customHeight="1">
      <c r="A597" s="24"/>
      <c r="B597" s="4"/>
      <c r="C597" s="52"/>
      <c r="D597" s="25"/>
      <c r="E597" s="25"/>
      <c r="F597" s="25"/>
      <c r="G597" s="25"/>
      <c r="H597" s="52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</row>
    <row r="598" ht="12.75" customHeight="1">
      <c r="A598" s="24"/>
      <c r="B598" s="4"/>
      <c r="C598" s="52"/>
      <c r="D598" s="25"/>
      <c r="E598" s="25"/>
      <c r="F598" s="25"/>
      <c r="G598" s="25"/>
      <c r="H598" s="52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</row>
    <row r="599" ht="12.75" customHeight="1">
      <c r="A599" s="24"/>
      <c r="B599" s="4"/>
      <c r="C599" s="52"/>
      <c r="D599" s="25"/>
      <c r="E599" s="25"/>
      <c r="F599" s="25"/>
      <c r="G599" s="25"/>
      <c r="H599" s="52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</row>
    <row r="600" ht="12.75" customHeight="1">
      <c r="A600" s="24"/>
      <c r="B600" s="4"/>
      <c r="C600" s="52"/>
      <c r="D600" s="25"/>
      <c r="E600" s="25"/>
      <c r="F600" s="25"/>
      <c r="G600" s="25"/>
      <c r="H600" s="52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</row>
    <row r="601" ht="12.75" customHeight="1">
      <c r="A601" s="24"/>
      <c r="B601" s="4"/>
      <c r="C601" s="52"/>
      <c r="D601" s="25"/>
      <c r="E601" s="25"/>
      <c r="F601" s="25"/>
      <c r="G601" s="25"/>
      <c r="H601" s="52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</row>
    <row r="602" ht="12.75" customHeight="1">
      <c r="A602" s="24"/>
      <c r="B602" s="4"/>
      <c r="C602" s="52"/>
      <c r="D602" s="25"/>
      <c r="E602" s="25"/>
      <c r="F602" s="25"/>
      <c r="G602" s="25"/>
      <c r="H602" s="52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</row>
    <row r="603" ht="12.75" customHeight="1">
      <c r="A603" s="24"/>
      <c r="B603" s="4"/>
      <c r="C603" s="52"/>
      <c r="D603" s="25"/>
      <c r="E603" s="25"/>
      <c r="F603" s="25"/>
      <c r="G603" s="25"/>
      <c r="H603" s="52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</row>
    <row r="604" ht="12.75" customHeight="1">
      <c r="A604" s="24"/>
      <c r="B604" s="4"/>
      <c r="C604" s="52"/>
      <c r="D604" s="25"/>
      <c r="E604" s="25"/>
      <c r="F604" s="25"/>
      <c r="G604" s="25"/>
      <c r="H604" s="52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</row>
    <row r="605" ht="12.75" customHeight="1">
      <c r="A605" s="24"/>
      <c r="B605" s="4"/>
      <c r="C605" s="52"/>
      <c r="D605" s="25"/>
      <c r="E605" s="25"/>
      <c r="F605" s="25"/>
      <c r="G605" s="25"/>
      <c r="H605" s="52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</row>
    <row r="606" ht="12.75" customHeight="1">
      <c r="A606" s="24"/>
      <c r="B606" s="4"/>
      <c r="C606" s="52"/>
      <c r="D606" s="25"/>
      <c r="E606" s="25"/>
      <c r="F606" s="25"/>
      <c r="G606" s="25"/>
      <c r="H606" s="52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</row>
    <row r="607" ht="12.75" customHeight="1">
      <c r="A607" s="24"/>
      <c r="B607" s="4"/>
      <c r="C607" s="52"/>
      <c r="D607" s="25"/>
      <c r="E607" s="25"/>
      <c r="F607" s="25"/>
      <c r="G607" s="25"/>
      <c r="H607" s="52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</row>
    <row r="608" ht="12.75" customHeight="1">
      <c r="A608" s="24"/>
      <c r="B608" s="4"/>
      <c r="C608" s="52"/>
      <c r="D608" s="25"/>
      <c r="E608" s="25"/>
      <c r="F608" s="25"/>
      <c r="G608" s="25"/>
      <c r="H608" s="52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</row>
    <row r="609" ht="12.75" customHeight="1">
      <c r="A609" s="24"/>
      <c r="B609" s="4"/>
      <c r="C609" s="52"/>
      <c r="D609" s="25"/>
      <c r="E609" s="25"/>
      <c r="F609" s="25"/>
      <c r="G609" s="25"/>
      <c r="H609" s="52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</row>
    <row r="610" ht="12.75" customHeight="1">
      <c r="A610" s="24"/>
      <c r="B610" s="4"/>
      <c r="C610" s="52"/>
      <c r="D610" s="25"/>
      <c r="E610" s="25"/>
      <c r="F610" s="25"/>
      <c r="G610" s="25"/>
      <c r="H610" s="52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</row>
    <row r="611" ht="12.75" customHeight="1">
      <c r="A611" s="24"/>
      <c r="B611" s="4"/>
      <c r="C611" s="52"/>
      <c r="D611" s="25"/>
      <c r="E611" s="25"/>
      <c r="F611" s="25"/>
      <c r="G611" s="25"/>
      <c r="H611" s="52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</row>
    <row r="612" ht="12.75" customHeight="1">
      <c r="A612" s="24"/>
      <c r="B612" s="4"/>
      <c r="C612" s="52"/>
      <c r="D612" s="25"/>
      <c r="E612" s="25"/>
      <c r="F612" s="25"/>
      <c r="G612" s="25"/>
      <c r="H612" s="52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</row>
    <row r="613" ht="12.75" customHeight="1">
      <c r="A613" s="24"/>
      <c r="B613" s="4"/>
      <c r="C613" s="52"/>
      <c r="D613" s="25"/>
      <c r="E613" s="25"/>
      <c r="F613" s="25"/>
      <c r="G613" s="25"/>
      <c r="H613" s="52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</row>
    <row r="614" ht="12.75" customHeight="1">
      <c r="A614" s="24"/>
      <c r="B614" s="4"/>
      <c r="C614" s="52"/>
      <c r="D614" s="25"/>
      <c r="E614" s="25"/>
      <c r="F614" s="25"/>
      <c r="G614" s="25"/>
      <c r="H614" s="52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</row>
    <row r="615" ht="12.75" customHeight="1">
      <c r="A615" s="24"/>
      <c r="B615" s="4"/>
      <c r="C615" s="52"/>
      <c r="D615" s="25"/>
      <c r="E615" s="25"/>
      <c r="F615" s="25"/>
      <c r="G615" s="25"/>
      <c r="H615" s="52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</row>
    <row r="616" ht="12.75" customHeight="1">
      <c r="A616" s="24"/>
      <c r="B616" s="4"/>
      <c r="C616" s="52"/>
      <c r="D616" s="25"/>
      <c r="E616" s="25"/>
      <c r="F616" s="25"/>
      <c r="G616" s="25"/>
      <c r="H616" s="52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</row>
    <row r="617" ht="12.75" customHeight="1">
      <c r="A617" s="24"/>
      <c r="B617" s="4"/>
      <c r="C617" s="52"/>
      <c r="D617" s="25"/>
      <c r="E617" s="25"/>
      <c r="F617" s="25"/>
      <c r="G617" s="25"/>
      <c r="H617" s="52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</row>
    <row r="618" ht="12.75" customHeight="1">
      <c r="A618" s="24"/>
      <c r="B618" s="4"/>
      <c r="C618" s="52"/>
      <c r="D618" s="25"/>
      <c r="E618" s="25"/>
      <c r="F618" s="25"/>
      <c r="G618" s="25"/>
      <c r="H618" s="52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</row>
    <row r="619" ht="12.75" customHeight="1">
      <c r="A619" s="24"/>
      <c r="B619" s="4"/>
      <c r="C619" s="52"/>
      <c r="D619" s="25"/>
      <c r="E619" s="25"/>
      <c r="F619" s="25"/>
      <c r="G619" s="25"/>
      <c r="H619" s="52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</row>
    <row r="620" ht="12.75" customHeight="1">
      <c r="A620" s="24"/>
      <c r="B620" s="4"/>
      <c r="C620" s="52"/>
      <c r="D620" s="25"/>
      <c r="E620" s="25"/>
      <c r="F620" s="25"/>
      <c r="G620" s="25"/>
      <c r="H620" s="52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</row>
    <row r="621" ht="12.75" customHeight="1">
      <c r="A621" s="24"/>
      <c r="B621" s="4"/>
      <c r="C621" s="52"/>
      <c r="D621" s="25"/>
      <c r="E621" s="25"/>
      <c r="F621" s="25"/>
      <c r="G621" s="25"/>
      <c r="H621" s="52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</row>
    <row r="622" ht="12.75" customHeight="1">
      <c r="A622" s="24"/>
      <c r="B622" s="4"/>
      <c r="C622" s="52"/>
      <c r="D622" s="25"/>
      <c r="E622" s="25"/>
      <c r="F622" s="25"/>
      <c r="G622" s="25"/>
      <c r="H622" s="52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</row>
    <row r="623" ht="12.75" customHeight="1">
      <c r="A623" s="24"/>
      <c r="B623" s="4"/>
      <c r="C623" s="52"/>
      <c r="D623" s="25"/>
      <c r="E623" s="25"/>
      <c r="F623" s="25"/>
      <c r="G623" s="25"/>
      <c r="H623" s="52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</row>
    <row r="624" ht="12.75" customHeight="1">
      <c r="A624" s="24"/>
      <c r="B624" s="4"/>
      <c r="C624" s="52"/>
      <c r="D624" s="25"/>
      <c r="E624" s="25"/>
      <c r="F624" s="25"/>
      <c r="G624" s="25"/>
      <c r="H624" s="52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</row>
    <row r="625" ht="12.75" customHeight="1">
      <c r="A625" s="24"/>
      <c r="B625" s="4"/>
      <c r="C625" s="52"/>
      <c r="D625" s="25"/>
      <c r="E625" s="25"/>
      <c r="F625" s="25"/>
      <c r="G625" s="25"/>
      <c r="H625" s="52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</row>
    <row r="626" ht="12.75" customHeight="1">
      <c r="A626" s="24"/>
      <c r="B626" s="4"/>
      <c r="C626" s="52"/>
      <c r="D626" s="25"/>
      <c r="E626" s="25"/>
      <c r="F626" s="25"/>
      <c r="G626" s="25"/>
      <c r="H626" s="52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</row>
    <row r="627" ht="12.75" customHeight="1">
      <c r="A627" s="24"/>
      <c r="B627" s="4"/>
      <c r="C627" s="52"/>
      <c r="D627" s="25"/>
      <c r="E627" s="25"/>
      <c r="F627" s="25"/>
      <c r="G627" s="25"/>
      <c r="H627" s="52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</row>
    <row r="628" ht="12.75" customHeight="1">
      <c r="A628" s="24"/>
      <c r="B628" s="4"/>
      <c r="C628" s="52"/>
      <c r="D628" s="25"/>
      <c r="E628" s="25"/>
      <c r="F628" s="25"/>
      <c r="G628" s="25"/>
      <c r="H628" s="52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</row>
    <row r="629" ht="12.75" customHeight="1">
      <c r="A629" s="24"/>
      <c r="B629" s="4"/>
      <c r="C629" s="52"/>
      <c r="D629" s="25"/>
      <c r="E629" s="25"/>
      <c r="F629" s="25"/>
      <c r="G629" s="25"/>
      <c r="H629" s="52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</row>
    <row r="630" ht="12.75" customHeight="1">
      <c r="A630" s="24"/>
      <c r="B630" s="4"/>
      <c r="C630" s="52"/>
      <c r="D630" s="25"/>
      <c r="E630" s="25"/>
      <c r="F630" s="25"/>
      <c r="G630" s="25"/>
      <c r="H630" s="52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</row>
    <row r="631" ht="12.75" customHeight="1">
      <c r="A631" s="24"/>
      <c r="B631" s="4"/>
      <c r="C631" s="52"/>
      <c r="D631" s="25"/>
      <c r="E631" s="25"/>
      <c r="F631" s="25"/>
      <c r="G631" s="25"/>
      <c r="H631" s="52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</row>
    <row r="632" ht="12.75" customHeight="1">
      <c r="A632" s="24"/>
      <c r="B632" s="4"/>
      <c r="C632" s="52"/>
      <c r="D632" s="25"/>
      <c r="E632" s="25"/>
      <c r="F632" s="25"/>
      <c r="G632" s="25"/>
      <c r="H632" s="52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</row>
    <row r="633" ht="12.75" customHeight="1">
      <c r="A633" s="24"/>
      <c r="B633" s="4"/>
      <c r="C633" s="52"/>
      <c r="D633" s="25"/>
      <c r="E633" s="25"/>
      <c r="F633" s="25"/>
      <c r="G633" s="25"/>
      <c r="H633" s="52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</row>
    <row r="634" ht="12.75" customHeight="1">
      <c r="A634" s="24"/>
      <c r="B634" s="4"/>
      <c r="C634" s="52"/>
      <c r="D634" s="25"/>
      <c r="E634" s="25"/>
      <c r="F634" s="25"/>
      <c r="G634" s="25"/>
      <c r="H634" s="52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</row>
    <row r="635" ht="12.75" customHeight="1">
      <c r="A635" s="24"/>
      <c r="B635" s="4"/>
      <c r="C635" s="52"/>
      <c r="D635" s="25"/>
      <c r="E635" s="25"/>
      <c r="F635" s="25"/>
      <c r="G635" s="25"/>
      <c r="H635" s="52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</row>
    <row r="636" ht="12.75" customHeight="1">
      <c r="A636" s="24"/>
      <c r="B636" s="4"/>
      <c r="C636" s="52"/>
      <c r="D636" s="25"/>
      <c r="E636" s="25"/>
      <c r="F636" s="25"/>
      <c r="G636" s="25"/>
      <c r="H636" s="52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</row>
    <row r="637" ht="12.75" customHeight="1">
      <c r="A637" s="24"/>
      <c r="B637" s="4"/>
      <c r="C637" s="52"/>
      <c r="D637" s="25"/>
      <c r="E637" s="25"/>
      <c r="F637" s="25"/>
      <c r="G637" s="25"/>
      <c r="H637" s="52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</row>
    <row r="638" ht="12.75" customHeight="1">
      <c r="A638" s="24"/>
      <c r="B638" s="4"/>
      <c r="C638" s="52"/>
      <c r="D638" s="25"/>
      <c r="E638" s="25"/>
      <c r="F638" s="25"/>
      <c r="G638" s="25"/>
      <c r="H638" s="52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</row>
    <row r="639" ht="12.75" customHeight="1">
      <c r="A639" s="24"/>
      <c r="B639" s="4"/>
      <c r="C639" s="52"/>
      <c r="D639" s="25"/>
      <c r="E639" s="25"/>
      <c r="F639" s="25"/>
      <c r="G639" s="25"/>
      <c r="H639" s="52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</row>
    <row r="640" ht="12.75" customHeight="1">
      <c r="A640" s="24"/>
      <c r="B640" s="4"/>
      <c r="C640" s="52"/>
      <c r="D640" s="25"/>
      <c r="E640" s="25"/>
      <c r="F640" s="25"/>
      <c r="G640" s="25"/>
      <c r="H640" s="52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</row>
    <row r="641" ht="12.75" customHeight="1">
      <c r="A641" s="24"/>
      <c r="B641" s="4"/>
      <c r="C641" s="52"/>
      <c r="D641" s="25"/>
      <c r="E641" s="25"/>
      <c r="F641" s="25"/>
      <c r="G641" s="25"/>
      <c r="H641" s="52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</row>
    <row r="642" ht="12.75" customHeight="1">
      <c r="A642" s="24"/>
      <c r="B642" s="4"/>
      <c r="C642" s="52"/>
      <c r="D642" s="25"/>
      <c r="E642" s="25"/>
      <c r="F642" s="25"/>
      <c r="G642" s="25"/>
      <c r="H642" s="52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</row>
    <row r="643" ht="12.75" customHeight="1">
      <c r="A643" s="24"/>
      <c r="B643" s="4"/>
      <c r="C643" s="52"/>
      <c r="D643" s="25"/>
      <c r="E643" s="25"/>
      <c r="F643" s="25"/>
      <c r="G643" s="25"/>
      <c r="H643" s="52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</row>
    <row r="644" ht="12.75" customHeight="1">
      <c r="A644" s="24"/>
      <c r="B644" s="4"/>
      <c r="C644" s="52"/>
      <c r="D644" s="25"/>
      <c r="E644" s="25"/>
      <c r="F644" s="25"/>
      <c r="G644" s="25"/>
      <c r="H644" s="52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</row>
    <row r="645" ht="12.75" customHeight="1">
      <c r="A645" s="24"/>
      <c r="B645" s="4"/>
      <c r="C645" s="52"/>
      <c r="D645" s="25"/>
      <c r="E645" s="25"/>
      <c r="F645" s="25"/>
      <c r="G645" s="25"/>
      <c r="H645" s="52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</row>
    <row r="646" ht="12.75" customHeight="1">
      <c r="A646" s="24"/>
      <c r="B646" s="4"/>
      <c r="C646" s="52"/>
      <c r="D646" s="25"/>
      <c r="E646" s="25"/>
      <c r="F646" s="25"/>
      <c r="G646" s="25"/>
      <c r="H646" s="52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</row>
    <row r="647" ht="12.75" customHeight="1">
      <c r="A647" s="24"/>
      <c r="B647" s="4"/>
      <c r="C647" s="52"/>
      <c r="D647" s="25"/>
      <c r="E647" s="25"/>
      <c r="F647" s="25"/>
      <c r="G647" s="25"/>
      <c r="H647" s="52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</row>
    <row r="648" ht="12.75" customHeight="1">
      <c r="A648" s="24"/>
      <c r="B648" s="4"/>
      <c r="C648" s="52"/>
      <c r="D648" s="25"/>
      <c r="E648" s="25"/>
      <c r="F648" s="25"/>
      <c r="G648" s="25"/>
      <c r="H648" s="52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</row>
    <row r="649" ht="12.75" customHeight="1">
      <c r="A649" s="24"/>
      <c r="B649" s="4"/>
      <c r="C649" s="52"/>
      <c r="D649" s="25"/>
      <c r="E649" s="25"/>
      <c r="F649" s="25"/>
      <c r="G649" s="25"/>
      <c r="H649" s="52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</row>
    <row r="650" ht="12.75" customHeight="1">
      <c r="A650" s="24"/>
      <c r="B650" s="4"/>
      <c r="C650" s="52"/>
      <c r="D650" s="25"/>
      <c r="E650" s="25"/>
      <c r="F650" s="25"/>
      <c r="G650" s="25"/>
      <c r="H650" s="52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</row>
    <row r="651" ht="12.75" customHeight="1">
      <c r="A651" s="24"/>
      <c r="B651" s="4"/>
      <c r="C651" s="52"/>
      <c r="D651" s="25"/>
      <c r="E651" s="25"/>
      <c r="F651" s="25"/>
      <c r="G651" s="25"/>
      <c r="H651" s="52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</row>
    <row r="652" ht="12.75" customHeight="1">
      <c r="A652" s="24"/>
      <c r="B652" s="4"/>
      <c r="C652" s="52"/>
      <c r="D652" s="25"/>
      <c r="E652" s="25"/>
      <c r="F652" s="25"/>
      <c r="G652" s="25"/>
      <c r="H652" s="52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</row>
    <row r="653" ht="12.75" customHeight="1">
      <c r="A653" s="24"/>
      <c r="B653" s="4"/>
      <c r="C653" s="52"/>
      <c r="D653" s="25"/>
      <c r="E653" s="25"/>
      <c r="F653" s="25"/>
      <c r="G653" s="25"/>
      <c r="H653" s="52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</row>
    <row r="654" ht="12.75" customHeight="1">
      <c r="A654" s="24"/>
      <c r="B654" s="4"/>
      <c r="C654" s="52"/>
      <c r="D654" s="25"/>
      <c r="E654" s="25"/>
      <c r="F654" s="25"/>
      <c r="G654" s="25"/>
      <c r="H654" s="52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</row>
    <row r="655" ht="12.75" customHeight="1">
      <c r="A655" s="24"/>
      <c r="B655" s="4"/>
      <c r="C655" s="52"/>
      <c r="D655" s="25"/>
      <c r="E655" s="25"/>
      <c r="F655" s="25"/>
      <c r="G655" s="25"/>
      <c r="H655" s="52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</row>
    <row r="656" ht="12.75" customHeight="1">
      <c r="A656" s="24"/>
      <c r="B656" s="4"/>
      <c r="C656" s="52"/>
      <c r="D656" s="25"/>
      <c r="E656" s="25"/>
      <c r="F656" s="25"/>
      <c r="G656" s="25"/>
      <c r="H656" s="52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</row>
    <row r="657" ht="12.75" customHeight="1">
      <c r="A657" s="24"/>
      <c r="B657" s="4"/>
      <c r="C657" s="52"/>
      <c r="D657" s="25"/>
      <c r="E657" s="25"/>
      <c r="F657" s="25"/>
      <c r="G657" s="25"/>
      <c r="H657" s="52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</row>
    <row r="658" ht="12.75" customHeight="1">
      <c r="A658" s="24"/>
      <c r="B658" s="4"/>
      <c r="C658" s="52"/>
      <c r="D658" s="25"/>
      <c r="E658" s="25"/>
      <c r="F658" s="25"/>
      <c r="G658" s="25"/>
      <c r="H658" s="52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</row>
    <row r="659" ht="12.75" customHeight="1">
      <c r="A659" s="24"/>
      <c r="B659" s="4"/>
      <c r="C659" s="52"/>
      <c r="D659" s="25"/>
      <c r="E659" s="25"/>
      <c r="F659" s="25"/>
      <c r="G659" s="25"/>
      <c r="H659" s="52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</row>
    <row r="660" ht="12.75" customHeight="1">
      <c r="A660" s="24"/>
      <c r="B660" s="4"/>
      <c r="C660" s="52"/>
      <c r="D660" s="25"/>
      <c r="E660" s="25"/>
      <c r="F660" s="25"/>
      <c r="G660" s="25"/>
      <c r="H660" s="52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</row>
    <row r="661" ht="12.75" customHeight="1">
      <c r="A661" s="24"/>
      <c r="B661" s="4"/>
      <c r="C661" s="52"/>
      <c r="D661" s="25"/>
      <c r="E661" s="25"/>
      <c r="F661" s="25"/>
      <c r="G661" s="25"/>
      <c r="H661" s="52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</row>
    <row r="662" ht="12.75" customHeight="1">
      <c r="A662" s="24"/>
      <c r="B662" s="4"/>
      <c r="C662" s="52"/>
      <c r="D662" s="25"/>
      <c r="E662" s="25"/>
      <c r="F662" s="25"/>
      <c r="G662" s="25"/>
      <c r="H662" s="52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</row>
    <row r="663" ht="12.75" customHeight="1">
      <c r="A663" s="24"/>
      <c r="B663" s="4"/>
      <c r="C663" s="52"/>
      <c r="D663" s="25"/>
      <c r="E663" s="25"/>
      <c r="F663" s="25"/>
      <c r="G663" s="25"/>
      <c r="H663" s="52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</row>
    <row r="664" ht="12.75" customHeight="1">
      <c r="A664" s="24"/>
      <c r="B664" s="4"/>
      <c r="C664" s="52"/>
      <c r="D664" s="25"/>
      <c r="E664" s="25"/>
      <c r="F664" s="25"/>
      <c r="G664" s="25"/>
      <c r="H664" s="52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</row>
    <row r="665" ht="12.75" customHeight="1">
      <c r="A665" s="24"/>
      <c r="B665" s="4"/>
      <c r="C665" s="52"/>
      <c r="D665" s="25"/>
      <c r="E665" s="25"/>
      <c r="F665" s="25"/>
      <c r="G665" s="25"/>
      <c r="H665" s="52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</row>
    <row r="666" ht="12.75" customHeight="1">
      <c r="A666" s="24"/>
      <c r="B666" s="4"/>
      <c r="C666" s="52"/>
      <c r="D666" s="25"/>
      <c r="E666" s="25"/>
      <c r="F666" s="25"/>
      <c r="G666" s="25"/>
      <c r="H666" s="52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</row>
    <row r="667" ht="12.75" customHeight="1">
      <c r="A667" s="24"/>
      <c r="B667" s="4"/>
      <c r="C667" s="52"/>
      <c r="D667" s="25"/>
      <c r="E667" s="25"/>
      <c r="F667" s="25"/>
      <c r="G667" s="25"/>
      <c r="H667" s="52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</row>
    <row r="668" ht="12.75" customHeight="1">
      <c r="A668" s="24"/>
      <c r="B668" s="4"/>
      <c r="C668" s="52"/>
      <c r="D668" s="25"/>
      <c r="E668" s="25"/>
      <c r="F668" s="25"/>
      <c r="G668" s="25"/>
      <c r="H668" s="52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</row>
    <row r="669" ht="12.75" customHeight="1">
      <c r="A669" s="24"/>
      <c r="B669" s="4"/>
      <c r="C669" s="52"/>
      <c r="D669" s="25"/>
      <c r="E669" s="25"/>
      <c r="F669" s="25"/>
      <c r="G669" s="25"/>
      <c r="H669" s="52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</row>
    <row r="670" ht="12.75" customHeight="1">
      <c r="A670" s="24"/>
      <c r="B670" s="4"/>
      <c r="C670" s="52"/>
      <c r="D670" s="25"/>
      <c r="E670" s="25"/>
      <c r="F670" s="25"/>
      <c r="G670" s="25"/>
      <c r="H670" s="52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</row>
    <row r="671" ht="12.75" customHeight="1">
      <c r="A671" s="24"/>
      <c r="B671" s="4"/>
      <c r="C671" s="52"/>
      <c r="D671" s="25"/>
      <c r="E671" s="25"/>
      <c r="F671" s="25"/>
      <c r="G671" s="25"/>
      <c r="H671" s="52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</row>
    <row r="672" ht="12.75" customHeight="1">
      <c r="A672" s="24"/>
      <c r="B672" s="4"/>
      <c r="C672" s="52"/>
      <c r="D672" s="25"/>
      <c r="E672" s="25"/>
      <c r="F672" s="25"/>
      <c r="G672" s="25"/>
      <c r="H672" s="52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</row>
    <row r="673" ht="12.75" customHeight="1">
      <c r="A673" s="24"/>
      <c r="B673" s="4"/>
      <c r="C673" s="52"/>
      <c r="D673" s="25"/>
      <c r="E673" s="25"/>
      <c r="F673" s="25"/>
      <c r="G673" s="25"/>
      <c r="H673" s="52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</row>
    <row r="674" ht="12.75" customHeight="1">
      <c r="A674" s="24"/>
      <c r="B674" s="4"/>
      <c r="C674" s="52"/>
      <c r="D674" s="25"/>
      <c r="E674" s="25"/>
      <c r="F674" s="25"/>
      <c r="G674" s="25"/>
      <c r="H674" s="52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</row>
    <row r="675" ht="12.75" customHeight="1">
      <c r="A675" s="24"/>
      <c r="B675" s="4"/>
      <c r="C675" s="52"/>
      <c r="D675" s="25"/>
      <c r="E675" s="25"/>
      <c r="F675" s="25"/>
      <c r="G675" s="25"/>
      <c r="H675" s="52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</row>
    <row r="676" ht="12.75" customHeight="1">
      <c r="A676" s="24"/>
      <c r="B676" s="4"/>
      <c r="C676" s="52"/>
      <c r="D676" s="25"/>
      <c r="E676" s="25"/>
      <c r="F676" s="25"/>
      <c r="G676" s="25"/>
      <c r="H676" s="52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</row>
    <row r="677" ht="12.75" customHeight="1">
      <c r="A677" s="24"/>
      <c r="B677" s="4"/>
      <c r="C677" s="52"/>
      <c r="D677" s="25"/>
      <c r="E677" s="25"/>
      <c r="F677" s="25"/>
      <c r="G677" s="25"/>
      <c r="H677" s="52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</row>
    <row r="678" ht="12.75" customHeight="1">
      <c r="A678" s="24"/>
      <c r="B678" s="4"/>
      <c r="C678" s="52"/>
      <c r="D678" s="25"/>
      <c r="E678" s="25"/>
      <c r="F678" s="25"/>
      <c r="G678" s="25"/>
      <c r="H678" s="52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</row>
    <row r="679" ht="12.75" customHeight="1">
      <c r="A679" s="24"/>
      <c r="B679" s="4"/>
      <c r="C679" s="52"/>
      <c r="D679" s="25"/>
      <c r="E679" s="25"/>
      <c r="F679" s="25"/>
      <c r="G679" s="25"/>
      <c r="H679" s="52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</row>
    <row r="680" ht="12.75" customHeight="1">
      <c r="A680" s="24"/>
      <c r="B680" s="4"/>
      <c r="C680" s="52"/>
      <c r="D680" s="25"/>
      <c r="E680" s="25"/>
      <c r="F680" s="25"/>
      <c r="G680" s="25"/>
      <c r="H680" s="52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</row>
    <row r="681" ht="12.75" customHeight="1">
      <c r="A681" s="24"/>
      <c r="B681" s="4"/>
      <c r="C681" s="52"/>
      <c r="D681" s="25"/>
      <c r="E681" s="25"/>
      <c r="F681" s="25"/>
      <c r="G681" s="25"/>
      <c r="H681" s="52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</row>
    <row r="682" ht="12.75" customHeight="1">
      <c r="A682" s="24"/>
      <c r="B682" s="4"/>
      <c r="C682" s="52"/>
      <c r="D682" s="25"/>
      <c r="E682" s="25"/>
      <c r="F682" s="25"/>
      <c r="G682" s="25"/>
      <c r="H682" s="52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</row>
    <row r="683" ht="12.75" customHeight="1">
      <c r="A683" s="24"/>
      <c r="B683" s="4"/>
      <c r="C683" s="52"/>
      <c r="D683" s="25"/>
      <c r="E683" s="25"/>
      <c r="F683" s="25"/>
      <c r="G683" s="25"/>
      <c r="H683" s="52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</row>
    <row r="684" ht="12.75" customHeight="1">
      <c r="A684" s="24"/>
      <c r="B684" s="4"/>
      <c r="C684" s="52"/>
      <c r="D684" s="25"/>
      <c r="E684" s="25"/>
      <c r="F684" s="25"/>
      <c r="G684" s="25"/>
      <c r="H684" s="52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</row>
    <row r="685" ht="12.75" customHeight="1">
      <c r="A685" s="24"/>
      <c r="B685" s="4"/>
      <c r="C685" s="52"/>
      <c r="D685" s="25"/>
      <c r="E685" s="25"/>
      <c r="F685" s="25"/>
      <c r="G685" s="25"/>
      <c r="H685" s="52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</row>
    <row r="686" ht="12.75" customHeight="1">
      <c r="A686" s="24"/>
      <c r="B686" s="4"/>
      <c r="C686" s="52"/>
      <c r="D686" s="25"/>
      <c r="E686" s="25"/>
      <c r="F686" s="25"/>
      <c r="G686" s="25"/>
      <c r="H686" s="52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</row>
    <row r="687" ht="12.75" customHeight="1">
      <c r="A687" s="24"/>
      <c r="B687" s="4"/>
      <c r="C687" s="52"/>
      <c r="D687" s="25"/>
      <c r="E687" s="25"/>
      <c r="F687" s="25"/>
      <c r="G687" s="25"/>
      <c r="H687" s="52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</row>
    <row r="688" ht="12.75" customHeight="1">
      <c r="A688" s="24"/>
      <c r="B688" s="4"/>
      <c r="C688" s="52"/>
      <c r="D688" s="25"/>
      <c r="E688" s="25"/>
      <c r="F688" s="25"/>
      <c r="G688" s="25"/>
      <c r="H688" s="52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</row>
    <row r="689" ht="12.75" customHeight="1">
      <c r="A689" s="24"/>
      <c r="B689" s="4"/>
      <c r="C689" s="52"/>
      <c r="D689" s="25"/>
      <c r="E689" s="25"/>
      <c r="F689" s="25"/>
      <c r="G689" s="25"/>
      <c r="H689" s="52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</row>
    <row r="690" ht="12.75" customHeight="1">
      <c r="A690" s="24"/>
      <c r="B690" s="4"/>
      <c r="C690" s="52"/>
      <c r="D690" s="25"/>
      <c r="E690" s="25"/>
      <c r="F690" s="25"/>
      <c r="G690" s="25"/>
      <c r="H690" s="52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</row>
    <row r="691" ht="12.75" customHeight="1">
      <c r="A691" s="24"/>
      <c r="B691" s="4"/>
      <c r="C691" s="52"/>
      <c r="D691" s="25"/>
      <c r="E691" s="25"/>
      <c r="F691" s="25"/>
      <c r="G691" s="25"/>
      <c r="H691" s="52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</row>
    <row r="692" ht="12.75" customHeight="1">
      <c r="A692" s="24"/>
      <c r="B692" s="4"/>
      <c r="C692" s="52"/>
      <c r="D692" s="25"/>
      <c r="E692" s="25"/>
      <c r="F692" s="25"/>
      <c r="G692" s="25"/>
      <c r="H692" s="52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</row>
    <row r="693" ht="12.75" customHeight="1">
      <c r="A693" s="24"/>
      <c r="B693" s="4"/>
      <c r="C693" s="52"/>
      <c r="D693" s="25"/>
      <c r="E693" s="25"/>
      <c r="F693" s="25"/>
      <c r="G693" s="25"/>
      <c r="H693" s="52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</row>
    <row r="694" ht="12.75" customHeight="1">
      <c r="A694" s="24"/>
      <c r="B694" s="4"/>
      <c r="C694" s="52"/>
      <c r="D694" s="25"/>
      <c r="E694" s="25"/>
      <c r="F694" s="25"/>
      <c r="G694" s="25"/>
      <c r="H694" s="52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</row>
    <row r="695" ht="12.75" customHeight="1">
      <c r="A695" s="24"/>
      <c r="B695" s="4"/>
      <c r="C695" s="52"/>
      <c r="D695" s="25"/>
      <c r="E695" s="25"/>
      <c r="F695" s="25"/>
      <c r="G695" s="25"/>
      <c r="H695" s="52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</row>
    <row r="696" ht="12.75" customHeight="1">
      <c r="A696" s="24"/>
      <c r="B696" s="4"/>
      <c r="C696" s="52"/>
      <c r="D696" s="25"/>
      <c r="E696" s="25"/>
      <c r="F696" s="25"/>
      <c r="G696" s="25"/>
      <c r="H696" s="52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</row>
    <row r="697" ht="12.75" customHeight="1">
      <c r="A697" s="24"/>
      <c r="B697" s="4"/>
      <c r="C697" s="52"/>
      <c r="D697" s="25"/>
      <c r="E697" s="25"/>
      <c r="F697" s="25"/>
      <c r="G697" s="25"/>
      <c r="H697" s="52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</row>
    <row r="698" ht="12.75" customHeight="1">
      <c r="A698" s="24"/>
      <c r="B698" s="4"/>
      <c r="C698" s="52"/>
      <c r="D698" s="25"/>
      <c r="E698" s="25"/>
      <c r="F698" s="25"/>
      <c r="G698" s="25"/>
      <c r="H698" s="52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</row>
    <row r="699" ht="12.75" customHeight="1">
      <c r="A699" s="24"/>
      <c r="B699" s="4"/>
      <c r="C699" s="52"/>
      <c r="D699" s="25"/>
      <c r="E699" s="25"/>
      <c r="F699" s="25"/>
      <c r="G699" s="25"/>
      <c r="H699" s="52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</row>
    <row r="700" ht="12.75" customHeight="1">
      <c r="A700" s="24"/>
      <c r="B700" s="4"/>
      <c r="C700" s="52"/>
      <c r="D700" s="25"/>
      <c r="E700" s="25"/>
      <c r="F700" s="25"/>
      <c r="G700" s="25"/>
      <c r="H700" s="52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</row>
    <row r="701" ht="12.75" customHeight="1">
      <c r="A701" s="24"/>
      <c r="B701" s="4"/>
      <c r="C701" s="52"/>
      <c r="D701" s="25"/>
      <c r="E701" s="25"/>
      <c r="F701" s="25"/>
      <c r="G701" s="25"/>
      <c r="H701" s="52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</row>
    <row r="702" ht="12.75" customHeight="1">
      <c r="A702" s="24"/>
      <c r="B702" s="4"/>
      <c r="C702" s="52"/>
      <c r="D702" s="25"/>
      <c r="E702" s="25"/>
      <c r="F702" s="25"/>
      <c r="G702" s="25"/>
      <c r="H702" s="52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</row>
    <row r="703" ht="12.75" customHeight="1">
      <c r="A703" s="24"/>
      <c r="B703" s="4"/>
      <c r="C703" s="52"/>
      <c r="D703" s="25"/>
      <c r="E703" s="25"/>
      <c r="F703" s="25"/>
      <c r="G703" s="25"/>
      <c r="H703" s="52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</row>
    <row r="704" ht="12.75" customHeight="1">
      <c r="A704" s="24"/>
      <c r="B704" s="4"/>
      <c r="C704" s="52"/>
      <c r="D704" s="25"/>
      <c r="E704" s="25"/>
      <c r="F704" s="25"/>
      <c r="G704" s="25"/>
      <c r="H704" s="52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</row>
    <row r="705" ht="12.75" customHeight="1">
      <c r="A705" s="24"/>
      <c r="B705" s="4"/>
      <c r="C705" s="52"/>
      <c r="D705" s="25"/>
      <c r="E705" s="25"/>
      <c r="F705" s="25"/>
      <c r="G705" s="25"/>
      <c r="H705" s="52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</row>
    <row r="706" ht="12.75" customHeight="1">
      <c r="A706" s="24"/>
      <c r="B706" s="4"/>
      <c r="C706" s="52"/>
      <c r="D706" s="25"/>
      <c r="E706" s="25"/>
      <c r="F706" s="25"/>
      <c r="G706" s="25"/>
      <c r="H706" s="52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</row>
    <row r="707" ht="12.75" customHeight="1">
      <c r="A707" s="24"/>
      <c r="B707" s="4"/>
      <c r="C707" s="52"/>
      <c r="D707" s="25"/>
      <c r="E707" s="25"/>
      <c r="F707" s="25"/>
      <c r="G707" s="25"/>
      <c r="H707" s="52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</row>
    <row r="708" ht="12.75" customHeight="1">
      <c r="A708" s="24"/>
      <c r="B708" s="4"/>
      <c r="C708" s="52"/>
      <c r="D708" s="25"/>
      <c r="E708" s="25"/>
      <c r="F708" s="25"/>
      <c r="G708" s="25"/>
      <c r="H708" s="52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</row>
    <row r="709" ht="12.75" customHeight="1">
      <c r="A709" s="24"/>
      <c r="B709" s="4"/>
      <c r="C709" s="52"/>
      <c r="D709" s="25"/>
      <c r="E709" s="25"/>
      <c r="F709" s="25"/>
      <c r="G709" s="25"/>
      <c r="H709" s="52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</row>
    <row r="710" ht="12.75" customHeight="1">
      <c r="A710" s="24"/>
      <c r="B710" s="4"/>
      <c r="C710" s="52"/>
      <c r="D710" s="25"/>
      <c r="E710" s="25"/>
      <c r="F710" s="25"/>
      <c r="G710" s="25"/>
      <c r="H710" s="52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</row>
    <row r="711" ht="12.75" customHeight="1">
      <c r="A711" s="24"/>
      <c r="B711" s="4"/>
      <c r="C711" s="52"/>
      <c r="D711" s="25"/>
      <c r="E711" s="25"/>
      <c r="F711" s="25"/>
      <c r="G711" s="25"/>
      <c r="H711" s="52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</row>
    <row r="712" ht="12.75" customHeight="1">
      <c r="A712" s="24"/>
      <c r="B712" s="4"/>
      <c r="C712" s="52"/>
      <c r="D712" s="25"/>
      <c r="E712" s="25"/>
      <c r="F712" s="25"/>
      <c r="G712" s="25"/>
      <c r="H712" s="52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</row>
    <row r="713" ht="12.75" customHeight="1">
      <c r="A713" s="24"/>
      <c r="B713" s="4"/>
      <c r="C713" s="52"/>
      <c r="D713" s="25"/>
      <c r="E713" s="25"/>
      <c r="F713" s="25"/>
      <c r="G713" s="25"/>
      <c r="H713" s="52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</row>
    <row r="714" ht="12.75" customHeight="1">
      <c r="A714" s="24"/>
      <c r="B714" s="4"/>
      <c r="C714" s="52"/>
      <c r="D714" s="25"/>
      <c r="E714" s="25"/>
      <c r="F714" s="25"/>
      <c r="G714" s="25"/>
      <c r="H714" s="52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</row>
    <row r="715" ht="12.75" customHeight="1">
      <c r="A715" s="24"/>
      <c r="B715" s="4"/>
      <c r="C715" s="52"/>
      <c r="D715" s="25"/>
      <c r="E715" s="25"/>
      <c r="F715" s="25"/>
      <c r="G715" s="25"/>
      <c r="H715" s="52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</row>
    <row r="716" ht="12.75" customHeight="1">
      <c r="A716" s="24"/>
      <c r="B716" s="4"/>
      <c r="C716" s="52"/>
      <c r="D716" s="25"/>
      <c r="E716" s="25"/>
      <c r="F716" s="25"/>
      <c r="G716" s="25"/>
      <c r="H716" s="52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</row>
    <row r="717" ht="12.75" customHeight="1">
      <c r="A717" s="24"/>
      <c r="B717" s="4"/>
      <c r="C717" s="52"/>
      <c r="D717" s="25"/>
      <c r="E717" s="25"/>
      <c r="F717" s="25"/>
      <c r="G717" s="25"/>
      <c r="H717" s="52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</row>
    <row r="718" ht="12.75" customHeight="1">
      <c r="A718" s="24"/>
      <c r="B718" s="4"/>
      <c r="C718" s="52"/>
      <c r="D718" s="25"/>
      <c r="E718" s="25"/>
      <c r="F718" s="25"/>
      <c r="G718" s="25"/>
      <c r="H718" s="52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</row>
    <row r="719" ht="12.75" customHeight="1">
      <c r="A719" s="24"/>
      <c r="B719" s="4"/>
      <c r="C719" s="52"/>
      <c r="D719" s="25"/>
      <c r="E719" s="25"/>
      <c r="F719" s="25"/>
      <c r="G719" s="25"/>
      <c r="H719" s="52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</row>
    <row r="720" ht="12.75" customHeight="1">
      <c r="A720" s="24"/>
      <c r="B720" s="4"/>
      <c r="C720" s="52"/>
      <c r="D720" s="25"/>
      <c r="E720" s="25"/>
      <c r="F720" s="25"/>
      <c r="G720" s="25"/>
      <c r="H720" s="52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</row>
    <row r="721" ht="12.75" customHeight="1">
      <c r="A721" s="24"/>
      <c r="B721" s="4"/>
      <c r="C721" s="52"/>
      <c r="D721" s="25"/>
      <c r="E721" s="25"/>
      <c r="F721" s="25"/>
      <c r="G721" s="25"/>
      <c r="H721" s="52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</row>
    <row r="722" ht="12.75" customHeight="1">
      <c r="A722" s="24"/>
      <c r="B722" s="4"/>
      <c r="C722" s="52"/>
      <c r="D722" s="25"/>
      <c r="E722" s="25"/>
      <c r="F722" s="25"/>
      <c r="G722" s="25"/>
      <c r="H722" s="52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</row>
    <row r="723" ht="12.75" customHeight="1">
      <c r="A723" s="24"/>
      <c r="B723" s="4"/>
      <c r="C723" s="52"/>
      <c r="D723" s="25"/>
      <c r="E723" s="25"/>
      <c r="F723" s="25"/>
      <c r="G723" s="25"/>
      <c r="H723" s="52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</row>
    <row r="724" ht="12.75" customHeight="1">
      <c r="A724" s="24"/>
      <c r="B724" s="4"/>
      <c r="C724" s="52"/>
      <c r="D724" s="25"/>
      <c r="E724" s="25"/>
      <c r="F724" s="25"/>
      <c r="G724" s="25"/>
      <c r="H724" s="52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</row>
    <row r="725" ht="12.75" customHeight="1">
      <c r="A725" s="24"/>
      <c r="B725" s="4"/>
      <c r="C725" s="52"/>
      <c r="D725" s="25"/>
      <c r="E725" s="25"/>
      <c r="F725" s="25"/>
      <c r="G725" s="25"/>
      <c r="H725" s="52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</row>
    <row r="726" ht="12.75" customHeight="1">
      <c r="A726" s="24"/>
      <c r="B726" s="4"/>
      <c r="C726" s="52"/>
      <c r="D726" s="25"/>
      <c r="E726" s="25"/>
      <c r="F726" s="25"/>
      <c r="G726" s="25"/>
      <c r="H726" s="52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</row>
    <row r="727" ht="12.75" customHeight="1">
      <c r="A727" s="24"/>
      <c r="B727" s="4"/>
      <c r="C727" s="52"/>
      <c r="D727" s="25"/>
      <c r="E727" s="25"/>
      <c r="F727" s="25"/>
      <c r="G727" s="25"/>
      <c r="H727" s="52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</row>
    <row r="728" ht="12.75" customHeight="1">
      <c r="A728" s="24"/>
      <c r="B728" s="4"/>
      <c r="C728" s="52"/>
      <c r="D728" s="25"/>
      <c r="E728" s="25"/>
      <c r="F728" s="25"/>
      <c r="G728" s="25"/>
      <c r="H728" s="52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</row>
    <row r="729" ht="12.75" customHeight="1">
      <c r="A729" s="24"/>
      <c r="B729" s="4"/>
      <c r="C729" s="52"/>
      <c r="D729" s="25"/>
      <c r="E729" s="25"/>
      <c r="F729" s="25"/>
      <c r="G729" s="25"/>
      <c r="H729" s="52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</row>
    <row r="730" ht="12.75" customHeight="1">
      <c r="A730" s="24"/>
      <c r="B730" s="4"/>
      <c r="C730" s="52"/>
      <c r="D730" s="25"/>
      <c r="E730" s="25"/>
      <c r="F730" s="25"/>
      <c r="G730" s="25"/>
      <c r="H730" s="52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</row>
    <row r="731" ht="12.75" customHeight="1">
      <c r="A731" s="24"/>
      <c r="B731" s="4"/>
      <c r="C731" s="52"/>
      <c r="D731" s="25"/>
      <c r="E731" s="25"/>
      <c r="F731" s="25"/>
      <c r="G731" s="25"/>
      <c r="H731" s="52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</row>
    <row r="732" ht="12.75" customHeight="1">
      <c r="A732" s="24"/>
      <c r="B732" s="4"/>
      <c r="C732" s="52"/>
      <c r="D732" s="25"/>
      <c r="E732" s="25"/>
      <c r="F732" s="25"/>
      <c r="G732" s="25"/>
      <c r="H732" s="52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</row>
    <row r="733" ht="12.75" customHeight="1">
      <c r="A733" s="24"/>
      <c r="B733" s="4"/>
      <c r="C733" s="52"/>
      <c r="D733" s="25"/>
      <c r="E733" s="25"/>
      <c r="F733" s="25"/>
      <c r="G733" s="25"/>
      <c r="H733" s="52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</row>
    <row r="734" ht="12.75" customHeight="1">
      <c r="A734" s="24"/>
      <c r="B734" s="4"/>
      <c r="C734" s="52"/>
      <c r="D734" s="25"/>
      <c r="E734" s="25"/>
      <c r="F734" s="25"/>
      <c r="G734" s="25"/>
      <c r="H734" s="52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</row>
    <row r="735" ht="12.75" customHeight="1">
      <c r="A735" s="24"/>
      <c r="B735" s="4"/>
      <c r="C735" s="52"/>
      <c r="D735" s="25"/>
      <c r="E735" s="25"/>
      <c r="F735" s="25"/>
      <c r="G735" s="25"/>
      <c r="H735" s="52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</row>
    <row r="736" ht="12.75" customHeight="1">
      <c r="A736" s="24"/>
      <c r="B736" s="4"/>
      <c r="C736" s="52"/>
      <c r="D736" s="25"/>
      <c r="E736" s="25"/>
      <c r="F736" s="25"/>
      <c r="G736" s="25"/>
      <c r="H736" s="52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</row>
    <row r="737" ht="12.75" customHeight="1">
      <c r="A737" s="24"/>
      <c r="B737" s="4"/>
      <c r="C737" s="52"/>
      <c r="D737" s="25"/>
      <c r="E737" s="25"/>
      <c r="F737" s="25"/>
      <c r="G737" s="25"/>
      <c r="H737" s="52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</row>
    <row r="738" ht="12.75" customHeight="1">
      <c r="A738" s="24"/>
      <c r="B738" s="4"/>
      <c r="C738" s="52"/>
      <c r="D738" s="25"/>
      <c r="E738" s="25"/>
      <c r="F738" s="25"/>
      <c r="G738" s="25"/>
      <c r="H738" s="52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</row>
    <row r="739" ht="12.75" customHeight="1">
      <c r="A739" s="24"/>
      <c r="B739" s="4"/>
      <c r="C739" s="52"/>
      <c r="D739" s="25"/>
      <c r="E739" s="25"/>
      <c r="F739" s="25"/>
      <c r="G739" s="25"/>
      <c r="H739" s="52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</row>
    <row r="740" ht="12.75" customHeight="1">
      <c r="A740" s="24"/>
      <c r="B740" s="4"/>
      <c r="C740" s="52"/>
      <c r="D740" s="25"/>
      <c r="E740" s="25"/>
      <c r="F740" s="25"/>
      <c r="G740" s="25"/>
      <c r="H740" s="52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</row>
    <row r="741" ht="12.75" customHeight="1">
      <c r="A741" s="24"/>
      <c r="B741" s="4"/>
      <c r="C741" s="52"/>
      <c r="D741" s="25"/>
      <c r="E741" s="25"/>
      <c r="F741" s="25"/>
      <c r="G741" s="25"/>
      <c r="H741" s="52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</row>
    <row r="742" ht="12.75" customHeight="1">
      <c r="A742" s="24"/>
      <c r="B742" s="4"/>
      <c r="C742" s="52"/>
      <c r="D742" s="25"/>
      <c r="E742" s="25"/>
      <c r="F742" s="25"/>
      <c r="G742" s="25"/>
      <c r="H742" s="52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</row>
    <row r="743" ht="12.75" customHeight="1">
      <c r="A743" s="24"/>
      <c r="B743" s="4"/>
      <c r="C743" s="52"/>
      <c r="D743" s="25"/>
      <c r="E743" s="25"/>
      <c r="F743" s="25"/>
      <c r="G743" s="25"/>
      <c r="H743" s="52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</row>
    <row r="744" ht="12.75" customHeight="1">
      <c r="A744" s="24"/>
      <c r="B744" s="4"/>
      <c r="C744" s="52"/>
      <c r="D744" s="25"/>
      <c r="E744" s="25"/>
      <c r="F744" s="25"/>
      <c r="G744" s="25"/>
      <c r="H744" s="52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</row>
    <row r="745" ht="12.75" customHeight="1">
      <c r="A745" s="24"/>
      <c r="B745" s="4"/>
      <c r="C745" s="52"/>
      <c r="D745" s="25"/>
      <c r="E745" s="25"/>
      <c r="F745" s="25"/>
      <c r="G745" s="25"/>
      <c r="H745" s="52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</row>
    <row r="746" ht="12.75" customHeight="1">
      <c r="A746" s="24"/>
      <c r="B746" s="4"/>
      <c r="C746" s="52"/>
      <c r="D746" s="25"/>
      <c r="E746" s="25"/>
      <c r="F746" s="25"/>
      <c r="G746" s="25"/>
      <c r="H746" s="52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</row>
    <row r="747" ht="12.75" customHeight="1">
      <c r="A747" s="24"/>
      <c r="B747" s="4"/>
      <c r="C747" s="52"/>
      <c r="D747" s="25"/>
      <c r="E747" s="25"/>
      <c r="F747" s="25"/>
      <c r="G747" s="25"/>
      <c r="H747" s="52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</row>
    <row r="748" ht="12.75" customHeight="1">
      <c r="A748" s="24"/>
      <c r="B748" s="4"/>
      <c r="C748" s="52"/>
      <c r="D748" s="25"/>
      <c r="E748" s="25"/>
      <c r="F748" s="25"/>
      <c r="G748" s="25"/>
      <c r="H748" s="52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</row>
    <row r="749" ht="12.75" customHeight="1">
      <c r="A749" s="24"/>
      <c r="B749" s="4"/>
      <c r="C749" s="52"/>
      <c r="D749" s="25"/>
      <c r="E749" s="25"/>
      <c r="F749" s="25"/>
      <c r="G749" s="25"/>
      <c r="H749" s="52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</row>
    <row r="750" ht="12.75" customHeight="1">
      <c r="A750" s="24"/>
      <c r="B750" s="4"/>
      <c r="C750" s="52"/>
      <c r="D750" s="25"/>
      <c r="E750" s="25"/>
      <c r="F750" s="25"/>
      <c r="G750" s="25"/>
      <c r="H750" s="52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</row>
    <row r="751" ht="12.75" customHeight="1">
      <c r="A751" s="24"/>
      <c r="B751" s="4"/>
      <c r="C751" s="52"/>
      <c r="D751" s="25"/>
      <c r="E751" s="25"/>
      <c r="F751" s="25"/>
      <c r="G751" s="25"/>
      <c r="H751" s="52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</row>
    <row r="752" ht="12.75" customHeight="1">
      <c r="A752" s="24"/>
      <c r="B752" s="4"/>
      <c r="C752" s="52"/>
      <c r="D752" s="25"/>
      <c r="E752" s="25"/>
      <c r="F752" s="25"/>
      <c r="G752" s="25"/>
      <c r="H752" s="52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</row>
    <row r="753" ht="12.75" customHeight="1">
      <c r="A753" s="24"/>
      <c r="B753" s="4"/>
      <c r="C753" s="52"/>
      <c r="D753" s="25"/>
      <c r="E753" s="25"/>
      <c r="F753" s="25"/>
      <c r="G753" s="25"/>
      <c r="H753" s="52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</row>
    <row r="754" ht="12.75" customHeight="1">
      <c r="A754" s="24"/>
      <c r="B754" s="4"/>
      <c r="C754" s="52"/>
      <c r="D754" s="25"/>
      <c r="E754" s="25"/>
      <c r="F754" s="25"/>
      <c r="G754" s="25"/>
      <c r="H754" s="52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</row>
    <row r="755" ht="12.75" customHeight="1">
      <c r="A755" s="24"/>
      <c r="B755" s="4"/>
      <c r="C755" s="52"/>
      <c r="D755" s="25"/>
      <c r="E755" s="25"/>
      <c r="F755" s="25"/>
      <c r="G755" s="25"/>
      <c r="H755" s="52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</row>
    <row r="756" ht="12.75" customHeight="1">
      <c r="A756" s="24"/>
      <c r="B756" s="4"/>
      <c r="C756" s="52"/>
      <c r="D756" s="25"/>
      <c r="E756" s="25"/>
      <c r="F756" s="25"/>
      <c r="G756" s="25"/>
      <c r="H756" s="52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</row>
    <row r="757" ht="12.75" customHeight="1">
      <c r="A757" s="24"/>
      <c r="B757" s="4"/>
      <c r="C757" s="52"/>
      <c r="D757" s="25"/>
      <c r="E757" s="25"/>
      <c r="F757" s="25"/>
      <c r="G757" s="25"/>
      <c r="H757" s="52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</row>
    <row r="758" ht="12.75" customHeight="1">
      <c r="A758" s="24"/>
      <c r="B758" s="4"/>
      <c r="C758" s="52"/>
      <c r="D758" s="25"/>
      <c r="E758" s="25"/>
      <c r="F758" s="25"/>
      <c r="G758" s="25"/>
      <c r="H758" s="52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</row>
    <row r="759" ht="12.75" customHeight="1">
      <c r="A759" s="24"/>
      <c r="B759" s="4"/>
      <c r="C759" s="52"/>
      <c r="D759" s="25"/>
      <c r="E759" s="25"/>
      <c r="F759" s="25"/>
      <c r="G759" s="25"/>
      <c r="H759" s="52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</row>
    <row r="760" ht="12.75" customHeight="1">
      <c r="A760" s="24"/>
      <c r="B760" s="4"/>
      <c r="C760" s="52"/>
      <c r="D760" s="25"/>
      <c r="E760" s="25"/>
      <c r="F760" s="25"/>
      <c r="G760" s="25"/>
      <c r="H760" s="52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</row>
    <row r="761" ht="12.75" customHeight="1">
      <c r="A761" s="24"/>
      <c r="B761" s="4"/>
      <c r="C761" s="52"/>
      <c r="D761" s="25"/>
      <c r="E761" s="25"/>
      <c r="F761" s="25"/>
      <c r="G761" s="25"/>
      <c r="H761" s="52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</row>
    <row r="762" ht="12.75" customHeight="1">
      <c r="A762" s="24"/>
      <c r="B762" s="4"/>
      <c r="C762" s="52"/>
      <c r="D762" s="25"/>
      <c r="E762" s="25"/>
      <c r="F762" s="25"/>
      <c r="G762" s="25"/>
      <c r="H762" s="52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</row>
    <row r="763" ht="12.75" customHeight="1">
      <c r="A763" s="24"/>
      <c r="B763" s="4"/>
      <c r="C763" s="52"/>
      <c r="D763" s="25"/>
      <c r="E763" s="25"/>
      <c r="F763" s="25"/>
      <c r="G763" s="25"/>
      <c r="H763" s="52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</row>
    <row r="764" ht="12.75" customHeight="1">
      <c r="A764" s="24"/>
      <c r="B764" s="4"/>
      <c r="C764" s="52"/>
      <c r="D764" s="25"/>
      <c r="E764" s="25"/>
      <c r="F764" s="25"/>
      <c r="G764" s="25"/>
      <c r="H764" s="52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</row>
    <row r="765" ht="12.75" customHeight="1">
      <c r="A765" s="24"/>
      <c r="B765" s="4"/>
      <c r="C765" s="52"/>
      <c r="D765" s="25"/>
      <c r="E765" s="25"/>
      <c r="F765" s="25"/>
      <c r="G765" s="25"/>
      <c r="H765" s="52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</row>
    <row r="766" ht="12.75" customHeight="1">
      <c r="A766" s="24"/>
      <c r="B766" s="4"/>
      <c r="C766" s="52"/>
      <c r="D766" s="25"/>
      <c r="E766" s="25"/>
      <c r="F766" s="25"/>
      <c r="G766" s="25"/>
      <c r="H766" s="52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</row>
    <row r="767" ht="12.75" customHeight="1">
      <c r="A767" s="24"/>
      <c r="B767" s="4"/>
      <c r="C767" s="52"/>
      <c r="D767" s="25"/>
      <c r="E767" s="25"/>
      <c r="F767" s="25"/>
      <c r="G767" s="25"/>
      <c r="H767" s="52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</row>
    <row r="768" ht="12.75" customHeight="1">
      <c r="A768" s="24"/>
      <c r="B768" s="4"/>
      <c r="C768" s="52"/>
      <c r="D768" s="25"/>
      <c r="E768" s="25"/>
      <c r="F768" s="25"/>
      <c r="G768" s="25"/>
      <c r="H768" s="52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</row>
    <row r="769" ht="12.75" customHeight="1">
      <c r="A769" s="24"/>
      <c r="B769" s="4"/>
      <c r="C769" s="52"/>
      <c r="D769" s="25"/>
      <c r="E769" s="25"/>
      <c r="F769" s="25"/>
      <c r="G769" s="25"/>
      <c r="H769" s="52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</row>
    <row r="770" ht="12.75" customHeight="1">
      <c r="A770" s="24"/>
      <c r="B770" s="4"/>
      <c r="C770" s="52"/>
      <c r="D770" s="25"/>
      <c r="E770" s="25"/>
      <c r="F770" s="25"/>
      <c r="G770" s="25"/>
      <c r="H770" s="52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</row>
    <row r="771" ht="12.75" customHeight="1">
      <c r="A771" s="24"/>
      <c r="B771" s="4"/>
      <c r="C771" s="52"/>
      <c r="D771" s="25"/>
      <c r="E771" s="25"/>
      <c r="F771" s="25"/>
      <c r="G771" s="25"/>
      <c r="H771" s="52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</row>
    <row r="772" ht="12.75" customHeight="1">
      <c r="A772" s="24"/>
      <c r="B772" s="4"/>
      <c r="C772" s="52"/>
      <c r="D772" s="25"/>
      <c r="E772" s="25"/>
      <c r="F772" s="25"/>
      <c r="G772" s="25"/>
      <c r="H772" s="52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</row>
    <row r="773" ht="12.75" customHeight="1">
      <c r="A773" s="24"/>
      <c r="B773" s="4"/>
      <c r="C773" s="52"/>
      <c r="D773" s="25"/>
      <c r="E773" s="25"/>
      <c r="F773" s="25"/>
      <c r="G773" s="25"/>
      <c r="H773" s="52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</row>
    <row r="774" ht="12.75" customHeight="1">
      <c r="A774" s="24"/>
      <c r="B774" s="4"/>
      <c r="C774" s="52"/>
      <c r="D774" s="25"/>
      <c r="E774" s="25"/>
      <c r="F774" s="25"/>
      <c r="G774" s="25"/>
      <c r="H774" s="52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</row>
    <row r="775" ht="12.75" customHeight="1">
      <c r="A775" s="24"/>
      <c r="B775" s="4"/>
      <c r="C775" s="52"/>
      <c r="D775" s="25"/>
      <c r="E775" s="25"/>
      <c r="F775" s="25"/>
      <c r="G775" s="25"/>
      <c r="H775" s="52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</row>
    <row r="776" ht="12.75" customHeight="1">
      <c r="A776" s="24"/>
      <c r="B776" s="4"/>
      <c r="C776" s="52"/>
      <c r="D776" s="25"/>
      <c r="E776" s="25"/>
      <c r="F776" s="25"/>
      <c r="G776" s="25"/>
      <c r="H776" s="52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</row>
    <row r="777" ht="12.75" customHeight="1">
      <c r="A777" s="24"/>
      <c r="B777" s="4"/>
      <c r="C777" s="52"/>
      <c r="D777" s="25"/>
      <c r="E777" s="25"/>
      <c r="F777" s="25"/>
      <c r="G777" s="25"/>
      <c r="H777" s="52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</row>
    <row r="778" ht="12.75" customHeight="1">
      <c r="A778" s="24"/>
      <c r="B778" s="4"/>
      <c r="C778" s="52"/>
      <c r="D778" s="25"/>
      <c r="E778" s="25"/>
      <c r="F778" s="25"/>
      <c r="G778" s="25"/>
      <c r="H778" s="52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</row>
    <row r="779" ht="12.75" customHeight="1">
      <c r="A779" s="24"/>
      <c r="B779" s="4"/>
      <c r="C779" s="52"/>
      <c r="D779" s="25"/>
      <c r="E779" s="25"/>
      <c r="F779" s="25"/>
      <c r="G779" s="25"/>
      <c r="H779" s="52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</row>
    <row r="780" ht="12.75" customHeight="1">
      <c r="A780" s="24"/>
      <c r="B780" s="4"/>
      <c r="C780" s="52"/>
      <c r="D780" s="25"/>
      <c r="E780" s="25"/>
      <c r="F780" s="25"/>
      <c r="G780" s="25"/>
      <c r="H780" s="52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</row>
    <row r="781" ht="12.75" customHeight="1">
      <c r="A781" s="24"/>
      <c r="B781" s="4"/>
      <c r="C781" s="52"/>
      <c r="D781" s="25"/>
      <c r="E781" s="25"/>
      <c r="F781" s="25"/>
      <c r="G781" s="25"/>
      <c r="H781" s="52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</row>
    <row r="782" ht="12.75" customHeight="1">
      <c r="A782" s="24"/>
      <c r="B782" s="4"/>
      <c r="C782" s="52"/>
      <c r="D782" s="25"/>
      <c r="E782" s="25"/>
      <c r="F782" s="25"/>
      <c r="G782" s="25"/>
      <c r="H782" s="52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</row>
    <row r="783" ht="12.75" customHeight="1">
      <c r="A783" s="24"/>
      <c r="B783" s="4"/>
      <c r="C783" s="52"/>
      <c r="D783" s="25"/>
      <c r="E783" s="25"/>
      <c r="F783" s="25"/>
      <c r="G783" s="25"/>
      <c r="H783" s="52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</row>
    <row r="784" ht="12.75" customHeight="1">
      <c r="A784" s="24"/>
      <c r="B784" s="4"/>
      <c r="C784" s="52"/>
      <c r="D784" s="25"/>
      <c r="E784" s="25"/>
      <c r="F784" s="25"/>
      <c r="G784" s="25"/>
      <c r="H784" s="52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</row>
    <row r="785" ht="12.75" customHeight="1">
      <c r="A785" s="24"/>
      <c r="B785" s="4"/>
      <c r="C785" s="52"/>
      <c r="D785" s="25"/>
      <c r="E785" s="25"/>
      <c r="F785" s="25"/>
      <c r="G785" s="25"/>
      <c r="H785" s="52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</row>
    <row r="786" ht="12.75" customHeight="1">
      <c r="A786" s="24"/>
      <c r="B786" s="4"/>
      <c r="C786" s="52"/>
      <c r="D786" s="25"/>
      <c r="E786" s="25"/>
      <c r="F786" s="25"/>
      <c r="G786" s="25"/>
      <c r="H786" s="52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</row>
    <row r="787" ht="12.75" customHeight="1">
      <c r="A787" s="24"/>
      <c r="B787" s="4"/>
      <c r="C787" s="52"/>
      <c r="D787" s="25"/>
      <c r="E787" s="25"/>
      <c r="F787" s="25"/>
      <c r="G787" s="25"/>
      <c r="H787" s="52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</row>
    <row r="788" ht="12.75" customHeight="1">
      <c r="A788" s="24"/>
      <c r="B788" s="4"/>
      <c r="C788" s="52"/>
      <c r="D788" s="25"/>
      <c r="E788" s="25"/>
      <c r="F788" s="25"/>
      <c r="G788" s="25"/>
      <c r="H788" s="52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</row>
    <row r="789" ht="12.75" customHeight="1">
      <c r="A789" s="24"/>
      <c r="B789" s="4"/>
      <c r="C789" s="52"/>
      <c r="D789" s="25"/>
      <c r="E789" s="25"/>
      <c r="F789" s="25"/>
      <c r="G789" s="25"/>
      <c r="H789" s="52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</row>
    <row r="790" ht="12.75" customHeight="1">
      <c r="A790" s="24"/>
      <c r="B790" s="4"/>
      <c r="C790" s="52"/>
      <c r="D790" s="25"/>
      <c r="E790" s="25"/>
      <c r="F790" s="25"/>
      <c r="G790" s="25"/>
      <c r="H790" s="52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</row>
    <row r="791" ht="12.75" customHeight="1">
      <c r="A791" s="24"/>
      <c r="B791" s="4"/>
      <c r="C791" s="52"/>
      <c r="D791" s="25"/>
      <c r="E791" s="25"/>
      <c r="F791" s="25"/>
      <c r="G791" s="25"/>
      <c r="H791" s="52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</row>
    <row r="792" ht="12.75" customHeight="1">
      <c r="A792" s="24"/>
      <c r="B792" s="4"/>
      <c r="C792" s="52"/>
      <c r="D792" s="25"/>
      <c r="E792" s="25"/>
      <c r="F792" s="25"/>
      <c r="G792" s="25"/>
      <c r="H792" s="52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</row>
    <row r="793" ht="12.75" customHeight="1">
      <c r="A793" s="24"/>
      <c r="B793" s="4"/>
      <c r="C793" s="52"/>
      <c r="D793" s="25"/>
      <c r="E793" s="25"/>
      <c r="F793" s="25"/>
      <c r="G793" s="25"/>
      <c r="H793" s="52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</row>
    <row r="794" ht="12.75" customHeight="1">
      <c r="A794" s="24"/>
      <c r="B794" s="4"/>
      <c r="C794" s="52"/>
      <c r="D794" s="25"/>
      <c r="E794" s="25"/>
      <c r="F794" s="25"/>
      <c r="G794" s="25"/>
      <c r="H794" s="52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</row>
    <row r="795" ht="12.75" customHeight="1">
      <c r="A795" s="24"/>
      <c r="B795" s="4"/>
      <c r="C795" s="52"/>
      <c r="D795" s="25"/>
      <c r="E795" s="25"/>
      <c r="F795" s="25"/>
      <c r="G795" s="25"/>
      <c r="H795" s="52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</row>
    <row r="796" ht="12.75" customHeight="1">
      <c r="A796" s="24"/>
      <c r="B796" s="4"/>
      <c r="C796" s="52"/>
      <c r="D796" s="25"/>
      <c r="E796" s="25"/>
      <c r="F796" s="25"/>
      <c r="G796" s="25"/>
      <c r="H796" s="52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</row>
    <row r="797" ht="12.75" customHeight="1">
      <c r="A797" s="24"/>
      <c r="B797" s="4"/>
      <c r="C797" s="52"/>
      <c r="D797" s="25"/>
      <c r="E797" s="25"/>
      <c r="F797" s="25"/>
      <c r="G797" s="25"/>
      <c r="H797" s="52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</row>
    <row r="798" ht="12.75" customHeight="1">
      <c r="A798" s="24"/>
      <c r="B798" s="4"/>
      <c r="C798" s="52"/>
      <c r="D798" s="25"/>
      <c r="E798" s="25"/>
      <c r="F798" s="25"/>
      <c r="G798" s="25"/>
      <c r="H798" s="52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</row>
    <row r="799" ht="12.75" customHeight="1">
      <c r="A799" s="24"/>
      <c r="B799" s="4"/>
      <c r="C799" s="52"/>
      <c r="D799" s="25"/>
      <c r="E799" s="25"/>
      <c r="F799" s="25"/>
      <c r="G799" s="25"/>
      <c r="H799" s="52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</row>
    <row r="800" ht="12.75" customHeight="1">
      <c r="A800" s="24"/>
      <c r="B800" s="4"/>
      <c r="C800" s="52"/>
      <c r="D800" s="25"/>
      <c r="E800" s="25"/>
      <c r="F800" s="25"/>
      <c r="G800" s="25"/>
      <c r="H800" s="52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</row>
    <row r="801" ht="12.75" customHeight="1">
      <c r="A801" s="24"/>
      <c r="B801" s="4"/>
      <c r="C801" s="52"/>
      <c r="D801" s="25"/>
      <c r="E801" s="25"/>
      <c r="F801" s="25"/>
      <c r="G801" s="25"/>
      <c r="H801" s="52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</row>
    <row r="802" ht="12.75" customHeight="1">
      <c r="A802" s="24"/>
      <c r="B802" s="4"/>
      <c r="C802" s="52"/>
      <c r="D802" s="25"/>
      <c r="E802" s="25"/>
      <c r="F802" s="25"/>
      <c r="G802" s="25"/>
      <c r="H802" s="52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</row>
    <row r="803" ht="12.75" customHeight="1">
      <c r="A803" s="24"/>
      <c r="B803" s="4"/>
      <c r="C803" s="52"/>
      <c r="D803" s="25"/>
      <c r="E803" s="25"/>
      <c r="F803" s="25"/>
      <c r="G803" s="25"/>
      <c r="H803" s="52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</row>
    <row r="804" ht="12.75" customHeight="1">
      <c r="A804" s="24"/>
      <c r="B804" s="4"/>
      <c r="C804" s="52"/>
      <c r="D804" s="25"/>
      <c r="E804" s="25"/>
      <c r="F804" s="25"/>
      <c r="G804" s="25"/>
      <c r="H804" s="52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</row>
    <row r="805" ht="12.75" customHeight="1">
      <c r="A805" s="24"/>
      <c r="B805" s="4"/>
      <c r="C805" s="52"/>
      <c r="D805" s="25"/>
      <c r="E805" s="25"/>
      <c r="F805" s="25"/>
      <c r="G805" s="25"/>
      <c r="H805" s="52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</row>
    <row r="806" ht="12.75" customHeight="1">
      <c r="A806" s="24"/>
      <c r="B806" s="4"/>
      <c r="C806" s="52"/>
      <c r="D806" s="25"/>
      <c r="E806" s="25"/>
      <c r="F806" s="25"/>
      <c r="G806" s="25"/>
      <c r="H806" s="52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</row>
    <row r="807" ht="12.75" customHeight="1">
      <c r="A807" s="24"/>
      <c r="B807" s="4"/>
      <c r="C807" s="52"/>
      <c r="D807" s="25"/>
      <c r="E807" s="25"/>
      <c r="F807" s="25"/>
      <c r="G807" s="25"/>
      <c r="H807" s="52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</row>
    <row r="808" ht="12.75" customHeight="1">
      <c r="A808" s="24"/>
      <c r="B808" s="4"/>
      <c r="C808" s="52"/>
      <c r="D808" s="25"/>
      <c r="E808" s="25"/>
      <c r="F808" s="25"/>
      <c r="G808" s="25"/>
      <c r="H808" s="52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</row>
    <row r="809" ht="12.75" customHeight="1">
      <c r="A809" s="24"/>
      <c r="B809" s="4"/>
      <c r="C809" s="52"/>
      <c r="D809" s="25"/>
      <c r="E809" s="25"/>
      <c r="F809" s="25"/>
      <c r="G809" s="25"/>
      <c r="H809" s="52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</row>
    <row r="810" ht="12.75" customHeight="1">
      <c r="A810" s="24"/>
      <c r="B810" s="4"/>
      <c r="C810" s="52"/>
      <c r="D810" s="25"/>
      <c r="E810" s="25"/>
      <c r="F810" s="25"/>
      <c r="G810" s="25"/>
      <c r="H810" s="52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</row>
    <row r="811" ht="12.75" customHeight="1">
      <c r="A811" s="24"/>
      <c r="B811" s="4"/>
      <c r="C811" s="52"/>
      <c r="D811" s="25"/>
      <c r="E811" s="25"/>
      <c r="F811" s="25"/>
      <c r="G811" s="25"/>
      <c r="H811" s="52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</row>
    <row r="812" ht="12.75" customHeight="1">
      <c r="A812" s="24"/>
      <c r="B812" s="4"/>
      <c r="C812" s="52"/>
      <c r="D812" s="25"/>
      <c r="E812" s="25"/>
      <c r="F812" s="25"/>
      <c r="G812" s="25"/>
      <c r="H812" s="52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</row>
    <row r="813" ht="12.75" customHeight="1">
      <c r="A813" s="24"/>
      <c r="B813" s="4"/>
      <c r="C813" s="52"/>
      <c r="D813" s="25"/>
      <c r="E813" s="25"/>
      <c r="F813" s="25"/>
      <c r="G813" s="25"/>
      <c r="H813" s="52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</row>
    <row r="814" ht="12.75" customHeight="1">
      <c r="A814" s="24"/>
      <c r="B814" s="4"/>
      <c r="C814" s="52"/>
      <c r="D814" s="25"/>
      <c r="E814" s="25"/>
      <c r="F814" s="25"/>
      <c r="G814" s="25"/>
      <c r="H814" s="52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</row>
    <row r="815" ht="12.75" customHeight="1">
      <c r="A815" s="24"/>
      <c r="B815" s="4"/>
      <c r="C815" s="52"/>
      <c r="D815" s="25"/>
      <c r="E815" s="25"/>
      <c r="F815" s="25"/>
      <c r="G815" s="25"/>
      <c r="H815" s="52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</row>
    <row r="816" ht="12.75" customHeight="1">
      <c r="A816" s="24"/>
      <c r="B816" s="4"/>
      <c r="C816" s="52"/>
      <c r="D816" s="25"/>
      <c r="E816" s="25"/>
      <c r="F816" s="25"/>
      <c r="G816" s="25"/>
      <c r="H816" s="52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</row>
    <row r="817" ht="12.75" customHeight="1">
      <c r="A817" s="24"/>
      <c r="B817" s="4"/>
      <c r="C817" s="52"/>
      <c r="D817" s="25"/>
      <c r="E817" s="25"/>
      <c r="F817" s="25"/>
      <c r="G817" s="25"/>
      <c r="H817" s="52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</row>
    <row r="818" ht="12.75" customHeight="1">
      <c r="A818" s="24"/>
      <c r="B818" s="4"/>
      <c r="C818" s="52"/>
      <c r="D818" s="25"/>
      <c r="E818" s="25"/>
      <c r="F818" s="25"/>
      <c r="G818" s="25"/>
      <c r="H818" s="52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</row>
    <row r="819" ht="12.75" customHeight="1">
      <c r="A819" s="24"/>
      <c r="B819" s="4"/>
      <c r="C819" s="52"/>
      <c r="D819" s="25"/>
      <c r="E819" s="25"/>
      <c r="F819" s="25"/>
      <c r="G819" s="25"/>
      <c r="H819" s="52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</row>
    <row r="820" ht="12.75" customHeight="1">
      <c r="A820" s="24"/>
      <c r="B820" s="4"/>
      <c r="C820" s="52"/>
      <c r="D820" s="25"/>
      <c r="E820" s="25"/>
      <c r="F820" s="25"/>
      <c r="G820" s="25"/>
      <c r="H820" s="52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</row>
    <row r="821" ht="12.75" customHeight="1">
      <c r="A821" s="24"/>
      <c r="B821" s="4"/>
      <c r="C821" s="52"/>
      <c r="D821" s="25"/>
      <c r="E821" s="25"/>
      <c r="F821" s="25"/>
      <c r="G821" s="25"/>
      <c r="H821" s="52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</row>
    <row r="822" ht="12.75" customHeight="1">
      <c r="A822" s="24"/>
      <c r="B822" s="4"/>
      <c r="C822" s="52"/>
      <c r="D822" s="25"/>
      <c r="E822" s="25"/>
      <c r="F822" s="25"/>
      <c r="G822" s="25"/>
      <c r="H822" s="52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</row>
    <row r="823" ht="12.75" customHeight="1">
      <c r="A823" s="24"/>
      <c r="B823" s="4"/>
      <c r="C823" s="52"/>
      <c r="D823" s="25"/>
      <c r="E823" s="25"/>
      <c r="F823" s="25"/>
      <c r="G823" s="25"/>
      <c r="H823" s="52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</row>
    <row r="824" ht="12.75" customHeight="1">
      <c r="A824" s="24"/>
      <c r="B824" s="4"/>
      <c r="C824" s="52"/>
      <c r="D824" s="25"/>
      <c r="E824" s="25"/>
      <c r="F824" s="25"/>
      <c r="G824" s="25"/>
      <c r="H824" s="52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</row>
    <row r="825" ht="12.75" customHeight="1">
      <c r="A825" s="24"/>
      <c r="B825" s="4"/>
      <c r="C825" s="52"/>
      <c r="D825" s="25"/>
      <c r="E825" s="25"/>
      <c r="F825" s="25"/>
      <c r="G825" s="25"/>
      <c r="H825" s="52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</row>
    <row r="826" ht="12.75" customHeight="1">
      <c r="A826" s="24"/>
      <c r="B826" s="4"/>
      <c r="C826" s="52"/>
      <c r="D826" s="25"/>
      <c r="E826" s="25"/>
      <c r="F826" s="25"/>
      <c r="G826" s="25"/>
      <c r="H826" s="52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</row>
    <row r="827" ht="12.75" customHeight="1">
      <c r="A827" s="24"/>
      <c r="B827" s="4"/>
      <c r="C827" s="52"/>
      <c r="D827" s="25"/>
      <c r="E827" s="25"/>
      <c r="F827" s="25"/>
      <c r="G827" s="25"/>
      <c r="H827" s="52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</row>
    <row r="828" ht="12.75" customHeight="1">
      <c r="A828" s="24"/>
      <c r="B828" s="4"/>
      <c r="C828" s="52"/>
      <c r="D828" s="25"/>
      <c r="E828" s="25"/>
      <c r="F828" s="25"/>
      <c r="G828" s="25"/>
      <c r="H828" s="52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</row>
    <row r="829" ht="12.75" customHeight="1">
      <c r="A829" s="24"/>
      <c r="B829" s="4"/>
      <c r="C829" s="52"/>
      <c r="D829" s="25"/>
      <c r="E829" s="25"/>
      <c r="F829" s="25"/>
      <c r="G829" s="25"/>
      <c r="H829" s="52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</row>
    <row r="830" ht="12.75" customHeight="1">
      <c r="A830" s="24"/>
      <c r="B830" s="4"/>
      <c r="C830" s="52"/>
      <c r="D830" s="25"/>
      <c r="E830" s="25"/>
      <c r="F830" s="25"/>
      <c r="G830" s="25"/>
      <c r="H830" s="52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</row>
    <row r="831" ht="12.75" customHeight="1">
      <c r="A831" s="24"/>
      <c r="B831" s="4"/>
      <c r="C831" s="52"/>
      <c r="D831" s="25"/>
      <c r="E831" s="25"/>
      <c r="F831" s="25"/>
      <c r="G831" s="25"/>
      <c r="H831" s="52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</row>
    <row r="832" ht="12.75" customHeight="1">
      <c r="A832" s="24"/>
      <c r="B832" s="4"/>
      <c r="C832" s="52"/>
      <c r="D832" s="25"/>
      <c r="E832" s="25"/>
      <c r="F832" s="25"/>
      <c r="G832" s="25"/>
      <c r="H832" s="52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</row>
    <row r="833" ht="12.75" customHeight="1">
      <c r="A833" s="24"/>
      <c r="B833" s="4"/>
      <c r="C833" s="52"/>
      <c r="D833" s="25"/>
      <c r="E833" s="25"/>
      <c r="F833" s="25"/>
      <c r="G833" s="25"/>
      <c r="H833" s="52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</row>
    <row r="834" ht="12.75" customHeight="1">
      <c r="A834" s="24"/>
      <c r="B834" s="4"/>
      <c r="C834" s="52"/>
      <c r="D834" s="25"/>
      <c r="E834" s="25"/>
      <c r="F834" s="25"/>
      <c r="G834" s="25"/>
      <c r="H834" s="52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</row>
    <row r="835" ht="12.75" customHeight="1">
      <c r="A835" s="24"/>
      <c r="B835" s="4"/>
      <c r="C835" s="52"/>
      <c r="D835" s="25"/>
      <c r="E835" s="25"/>
      <c r="F835" s="25"/>
      <c r="G835" s="25"/>
      <c r="H835" s="52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</row>
    <row r="836" ht="12.75" customHeight="1">
      <c r="A836" s="24"/>
      <c r="B836" s="4"/>
      <c r="C836" s="52"/>
      <c r="D836" s="25"/>
      <c r="E836" s="25"/>
      <c r="F836" s="25"/>
      <c r="G836" s="25"/>
      <c r="H836" s="52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</row>
    <row r="837" ht="12.75" customHeight="1">
      <c r="A837" s="24"/>
      <c r="B837" s="4"/>
      <c r="C837" s="52"/>
      <c r="D837" s="25"/>
      <c r="E837" s="25"/>
      <c r="F837" s="25"/>
      <c r="G837" s="25"/>
      <c r="H837" s="52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</row>
    <row r="838" ht="12.75" customHeight="1">
      <c r="A838" s="24"/>
      <c r="B838" s="4"/>
      <c r="C838" s="52"/>
      <c r="D838" s="25"/>
      <c r="E838" s="25"/>
      <c r="F838" s="25"/>
      <c r="G838" s="25"/>
      <c r="H838" s="52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</row>
    <row r="839" ht="12.75" customHeight="1">
      <c r="A839" s="24"/>
      <c r="B839" s="4"/>
      <c r="C839" s="52"/>
      <c r="D839" s="25"/>
      <c r="E839" s="25"/>
      <c r="F839" s="25"/>
      <c r="G839" s="25"/>
      <c r="H839" s="52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</row>
    <row r="840" ht="12.75" customHeight="1">
      <c r="A840" s="24"/>
      <c r="B840" s="4"/>
      <c r="C840" s="52"/>
      <c r="D840" s="25"/>
      <c r="E840" s="25"/>
      <c r="F840" s="25"/>
      <c r="G840" s="25"/>
      <c r="H840" s="52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</row>
    <row r="841" ht="12.75" customHeight="1">
      <c r="A841" s="24"/>
      <c r="B841" s="4"/>
      <c r="C841" s="52"/>
      <c r="D841" s="25"/>
      <c r="E841" s="25"/>
      <c r="F841" s="25"/>
      <c r="G841" s="25"/>
      <c r="H841" s="52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</row>
    <row r="842" ht="12.75" customHeight="1">
      <c r="A842" s="24"/>
      <c r="B842" s="4"/>
      <c r="C842" s="52"/>
      <c r="D842" s="25"/>
      <c r="E842" s="25"/>
      <c r="F842" s="25"/>
      <c r="G842" s="25"/>
      <c r="H842" s="52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</row>
    <row r="843" ht="12.75" customHeight="1">
      <c r="A843" s="24"/>
      <c r="B843" s="4"/>
      <c r="C843" s="52"/>
      <c r="D843" s="25"/>
      <c r="E843" s="25"/>
      <c r="F843" s="25"/>
      <c r="G843" s="25"/>
      <c r="H843" s="52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</row>
    <row r="844" ht="12.75" customHeight="1">
      <c r="A844" s="24"/>
      <c r="B844" s="4"/>
      <c r="C844" s="52"/>
      <c r="D844" s="25"/>
      <c r="E844" s="25"/>
      <c r="F844" s="25"/>
      <c r="G844" s="25"/>
      <c r="H844" s="52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</row>
    <row r="845" ht="12.75" customHeight="1">
      <c r="A845" s="24"/>
      <c r="B845" s="4"/>
      <c r="C845" s="52"/>
      <c r="D845" s="25"/>
      <c r="E845" s="25"/>
      <c r="F845" s="25"/>
      <c r="G845" s="25"/>
      <c r="H845" s="52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</row>
    <row r="846" ht="12.75" customHeight="1">
      <c r="A846" s="24"/>
      <c r="B846" s="4"/>
      <c r="C846" s="52"/>
      <c r="D846" s="25"/>
      <c r="E846" s="25"/>
      <c r="F846" s="25"/>
      <c r="G846" s="25"/>
      <c r="H846" s="52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</row>
    <row r="847" ht="12.75" customHeight="1">
      <c r="A847" s="24"/>
      <c r="B847" s="4"/>
      <c r="C847" s="52"/>
      <c r="D847" s="25"/>
      <c r="E847" s="25"/>
      <c r="F847" s="25"/>
      <c r="G847" s="25"/>
      <c r="H847" s="52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</row>
    <row r="848" ht="12.75" customHeight="1">
      <c r="A848" s="24"/>
      <c r="B848" s="4"/>
      <c r="C848" s="52"/>
      <c r="D848" s="25"/>
      <c r="E848" s="25"/>
      <c r="F848" s="25"/>
      <c r="G848" s="25"/>
      <c r="H848" s="52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</row>
    <row r="849" ht="12.75" customHeight="1">
      <c r="A849" s="24"/>
      <c r="B849" s="4"/>
      <c r="C849" s="52"/>
      <c r="D849" s="25"/>
      <c r="E849" s="25"/>
      <c r="F849" s="25"/>
      <c r="G849" s="25"/>
      <c r="H849" s="52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</row>
    <row r="850" ht="12.75" customHeight="1">
      <c r="A850" s="24"/>
      <c r="B850" s="4"/>
      <c r="C850" s="52"/>
      <c r="D850" s="25"/>
      <c r="E850" s="25"/>
      <c r="F850" s="25"/>
      <c r="G850" s="25"/>
      <c r="H850" s="52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</row>
    <row r="851" ht="12.75" customHeight="1">
      <c r="A851" s="24"/>
      <c r="B851" s="4"/>
      <c r="C851" s="52"/>
      <c r="D851" s="25"/>
      <c r="E851" s="25"/>
      <c r="F851" s="25"/>
      <c r="G851" s="25"/>
      <c r="H851" s="52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</row>
    <row r="852" ht="12.75" customHeight="1">
      <c r="A852" s="24"/>
      <c r="B852" s="4"/>
      <c r="C852" s="52"/>
      <c r="D852" s="25"/>
      <c r="E852" s="25"/>
      <c r="F852" s="25"/>
      <c r="G852" s="25"/>
      <c r="H852" s="52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</row>
    <row r="853" ht="12.75" customHeight="1">
      <c r="A853" s="24"/>
      <c r="B853" s="4"/>
      <c r="C853" s="52"/>
      <c r="D853" s="25"/>
      <c r="E853" s="25"/>
      <c r="F853" s="25"/>
      <c r="G853" s="25"/>
      <c r="H853" s="52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</row>
    <row r="854" ht="12.75" customHeight="1">
      <c r="A854" s="24"/>
      <c r="B854" s="4"/>
      <c r="C854" s="52"/>
      <c r="D854" s="25"/>
      <c r="E854" s="25"/>
      <c r="F854" s="25"/>
      <c r="G854" s="25"/>
      <c r="H854" s="52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</row>
    <row r="855" ht="12.75" customHeight="1">
      <c r="A855" s="24"/>
      <c r="B855" s="4"/>
      <c r="C855" s="52"/>
      <c r="D855" s="25"/>
      <c r="E855" s="25"/>
      <c r="F855" s="25"/>
      <c r="G855" s="25"/>
      <c r="H855" s="52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</row>
    <row r="856" ht="12.75" customHeight="1">
      <c r="A856" s="24"/>
      <c r="B856" s="4"/>
      <c r="C856" s="52"/>
      <c r="D856" s="25"/>
      <c r="E856" s="25"/>
      <c r="F856" s="25"/>
      <c r="G856" s="25"/>
      <c r="H856" s="52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</row>
    <row r="857" ht="12.75" customHeight="1">
      <c r="A857" s="24"/>
      <c r="B857" s="4"/>
      <c r="C857" s="52"/>
      <c r="D857" s="25"/>
      <c r="E857" s="25"/>
      <c r="F857" s="25"/>
      <c r="G857" s="25"/>
      <c r="H857" s="52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</row>
    <row r="858" ht="12.75" customHeight="1">
      <c r="A858" s="24"/>
      <c r="B858" s="4"/>
      <c r="C858" s="52"/>
      <c r="D858" s="25"/>
      <c r="E858" s="25"/>
      <c r="F858" s="25"/>
      <c r="G858" s="25"/>
      <c r="H858" s="52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</row>
    <row r="859" ht="12.75" customHeight="1">
      <c r="A859" s="24"/>
      <c r="B859" s="4"/>
      <c r="C859" s="52"/>
      <c r="D859" s="25"/>
      <c r="E859" s="25"/>
      <c r="F859" s="25"/>
      <c r="G859" s="25"/>
      <c r="H859" s="52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</row>
    <row r="860" ht="12.75" customHeight="1">
      <c r="A860" s="24"/>
      <c r="B860" s="4"/>
      <c r="C860" s="52"/>
      <c r="D860" s="25"/>
      <c r="E860" s="25"/>
      <c r="F860" s="25"/>
      <c r="G860" s="25"/>
      <c r="H860" s="52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</row>
    <row r="861" ht="12.75" customHeight="1">
      <c r="A861" s="24"/>
      <c r="B861" s="4"/>
      <c r="C861" s="52"/>
      <c r="D861" s="25"/>
      <c r="E861" s="25"/>
      <c r="F861" s="25"/>
      <c r="G861" s="25"/>
      <c r="H861" s="52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</row>
    <row r="862" ht="12.75" customHeight="1">
      <c r="A862" s="24"/>
      <c r="B862" s="4"/>
      <c r="C862" s="52"/>
      <c r="D862" s="25"/>
      <c r="E862" s="25"/>
      <c r="F862" s="25"/>
      <c r="G862" s="25"/>
      <c r="H862" s="52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</row>
    <row r="863" ht="12.75" customHeight="1">
      <c r="A863" s="24"/>
      <c r="B863" s="4"/>
      <c r="C863" s="52"/>
      <c r="D863" s="25"/>
      <c r="E863" s="25"/>
      <c r="F863" s="25"/>
      <c r="G863" s="25"/>
      <c r="H863" s="52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</row>
    <row r="864" ht="12.75" customHeight="1">
      <c r="A864" s="24"/>
      <c r="B864" s="4"/>
      <c r="C864" s="52"/>
      <c r="D864" s="25"/>
      <c r="E864" s="25"/>
      <c r="F864" s="25"/>
      <c r="G864" s="25"/>
      <c r="H864" s="52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</row>
    <row r="865" ht="12.75" customHeight="1">
      <c r="A865" s="24"/>
      <c r="B865" s="4"/>
      <c r="C865" s="52"/>
      <c r="D865" s="25"/>
      <c r="E865" s="25"/>
      <c r="F865" s="25"/>
      <c r="G865" s="25"/>
      <c r="H865" s="52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</row>
    <row r="866" ht="12.75" customHeight="1">
      <c r="A866" s="24"/>
      <c r="B866" s="4"/>
      <c r="C866" s="52"/>
      <c r="D866" s="25"/>
      <c r="E866" s="25"/>
      <c r="F866" s="25"/>
      <c r="G866" s="25"/>
      <c r="H866" s="52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</row>
    <row r="867" ht="12.75" customHeight="1">
      <c r="A867" s="24"/>
      <c r="B867" s="4"/>
      <c r="C867" s="52"/>
      <c r="D867" s="25"/>
      <c r="E867" s="25"/>
      <c r="F867" s="25"/>
      <c r="G867" s="25"/>
      <c r="H867" s="52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</row>
    <row r="868" ht="12.75" customHeight="1">
      <c r="A868" s="24"/>
      <c r="B868" s="4"/>
      <c r="C868" s="52"/>
      <c r="D868" s="25"/>
      <c r="E868" s="25"/>
      <c r="F868" s="25"/>
      <c r="G868" s="25"/>
      <c r="H868" s="52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</row>
    <row r="869" ht="12.75" customHeight="1">
      <c r="A869" s="24"/>
      <c r="B869" s="4"/>
      <c r="C869" s="52"/>
      <c r="D869" s="25"/>
      <c r="E869" s="25"/>
      <c r="F869" s="25"/>
      <c r="G869" s="25"/>
      <c r="H869" s="52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</row>
    <row r="870" ht="12.75" customHeight="1">
      <c r="A870" s="24"/>
      <c r="B870" s="4"/>
      <c r="C870" s="52"/>
      <c r="D870" s="25"/>
      <c r="E870" s="25"/>
      <c r="F870" s="25"/>
      <c r="G870" s="25"/>
      <c r="H870" s="52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</row>
    <row r="871" ht="12.75" customHeight="1">
      <c r="A871" s="24"/>
      <c r="B871" s="4"/>
      <c r="C871" s="52"/>
      <c r="D871" s="25"/>
      <c r="E871" s="25"/>
      <c r="F871" s="25"/>
      <c r="G871" s="25"/>
      <c r="H871" s="52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</row>
    <row r="872" ht="12.75" customHeight="1">
      <c r="A872" s="24"/>
      <c r="B872" s="4"/>
      <c r="C872" s="52"/>
      <c r="D872" s="25"/>
      <c r="E872" s="25"/>
      <c r="F872" s="25"/>
      <c r="G872" s="25"/>
      <c r="H872" s="52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</row>
    <row r="873" ht="12.75" customHeight="1">
      <c r="A873" s="24"/>
      <c r="B873" s="4"/>
      <c r="C873" s="52"/>
      <c r="D873" s="25"/>
      <c r="E873" s="25"/>
      <c r="F873" s="25"/>
      <c r="G873" s="25"/>
      <c r="H873" s="52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</row>
    <row r="874" ht="12.75" customHeight="1">
      <c r="A874" s="24"/>
      <c r="B874" s="4"/>
      <c r="C874" s="52"/>
      <c r="D874" s="25"/>
      <c r="E874" s="25"/>
      <c r="F874" s="25"/>
      <c r="G874" s="25"/>
      <c r="H874" s="52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</row>
    <row r="875" ht="12.75" customHeight="1">
      <c r="A875" s="24"/>
      <c r="B875" s="4"/>
      <c r="C875" s="52"/>
      <c r="D875" s="25"/>
      <c r="E875" s="25"/>
      <c r="F875" s="25"/>
      <c r="G875" s="25"/>
      <c r="H875" s="52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</row>
    <row r="876" ht="12.75" customHeight="1">
      <c r="A876" s="24"/>
      <c r="B876" s="4"/>
      <c r="C876" s="52"/>
      <c r="D876" s="25"/>
      <c r="E876" s="25"/>
      <c r="F876" s="25"/>
      <c r="G876" s="25"/>
      <c r="H876" s="52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</row>
    <row r="877" ht="12.75" customHeight="1">
      <c r="A877" s="24"/>
      <c r="B877" s="4"/>
      <c r="C877" s="52"/>
      <c r="D877" s="25"/>
      <c r="E877" s="25"/>
      <c r="F877" s="25"/>
      <c r="G877" s="25"/>
      <c r="H877" s="52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</row>
    <row r="878" ht="12.75" customHeight="1">
      <c r="A878" s="24"/>
      <c r="B878" s="4"/>
      <c r="C878" s="52"/>
      <c r="D878" s="25"/>
      <c r="E878" s="25"/>
      <c r="F878" s="25"/>
      <c r="G878" s="25"/>
      <c r="H878" s="52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</row>
    <row r="879" ht="12.75" customHeight="1">
      <c r="A879" s="24"/>
      <c r="B879" s="4"/>
      <c r="C879" s="52"/>
      <c r="D879" s="25"/>
      <c r="E879" s="25"/>
      <c r="F879" s="25"/>
      <c r="G879" s="25"/>
      <c r="H879" s="52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</row>
    <row r="880" ht="12.75" customHeight="1">
      <c r="A880" s="24"/>
      <c r="B880" s="4"/>
      <c r="C880" s="52"/>
      <c r="D880" s="25"/>
      <c r="E880" s="25"/>
      <c r="F880" s="25"/>
      <c r="G880" s="25"/>
      <c r="H880" s="52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</row>
    <row r="881" ht="12.75" customHeight="1">
      <c r="A881" s="24"/>
      <c r="B881" s="4"/>
      <c r="C881" s="52"/>
      <c r="D881" s="25"/>
      <c r="E881" s="25"/>
      <c r="F881" s="25"/>
      <c r="G881" s="25"/>
      <c r="H881" s="52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</row>
    <row r="882" ht="12.75" customHeight="1">
      <c r="A882" s="24"/>
      <c r="B882" s="4"/>
      <c r="C882" s="52"/>
      <c r="D882" s="25"/>
      <c r="E882" s="25"/>
      <c r="F882" s="25"/>
      <c r="G882" s="25"/>
      <c r="H882" s="52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</row>
    <row r="883" ht="12.75" customHeight="1">
      <c r="A883" s="24"/>
      <c r="B883" s="4"/>
      <c r="C883" s="52"/>
      <c r="D883" s="25"/>
      <c r="E883" s="25"/>
      <c r="F883" s="25"/>
      <c r="G883" s="25"/>
      <c r="H883" s="52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</row>
    <row r="884" ht="12.75" customHeight="1">
      <c r="A884" s="24"/>
      <c r="B884" s="4"/>
      <c r="C884" s="52"/>
      <c r="D884" s="25"/>
      <c r="E884" s="25"/>
      <c r="F884" s="25"/>
      <c r="G884" s="25"/>
      <c r="H884" s="52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</row>
    <row r="885" ht="12.75" customHeight="1">
      <c r="A885" s="24"/>
      <c r="B885" s="4"/>
      <c r="C885" s="52"/>
      <c r="D885" s="25"/>
      <c r="E885" s="25"/>
      <c r="F885" s="25"/>
      <c r="G885" s="25"/>
      <c r="H885" s="52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</row>
    <row r="886" ht="12.75" customHeight="1">
      <c r="A886" s="24"/>
      <c r="B886" s="4"/>
      <c r="C886" s="52"/>
      <c r="D886" s="25"/>
      <c r="E886" s="25"/>
      <c r="F886" s="25"/>
      <c r="G886" s="25"/>
      <c r="H886" s="52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</row>
    <row r="887" ht="12.75" customHeight="1">
      <c r="A887" s="24"/>
      <c r="B887" s="4"/>
      <c r="C887" s="52"/>
      <c r="D887" s="25"/>
      <c r="E887" s="25"/>
      <c r="F887" s="25"/>
      <c r="G887" s="25"/>
      <c r="H887" s="52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</row>
    <row r="888" ht="12.75" customHeight="1">
      <c r="A888" s="24"/>
      <c r="B888" s="4"/>
      <c r="C888" s="52"/>
      <c r="D888" s="25"/>
      <c r="E888" s="25"/>
      <c r="F888" s="25"/>
      <c r="G888" s="25"/>
      <c r="H888" s="52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</row>
    <row r="889" ht="12.75" customHeight="1">
      <c r="A889" s="24"/>
      <c r="B889" s="4"/>
      <c r="C889" s="52"/>
      <c r="D889" s="25"/>
      <c r="E889" s="25"/>
      <c r="F889" s="25"/>
      <c r="G889" s="25"/>
      <c r="H889" s="52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</row>
    <row r="890" ht="12.75" customHeight="1">
      <c r="A890" s="24"/>
      <c r="B890" s="4"/>
      <c r="C890" s="52"/>
      <c r="D890" s="25"/>
      <c r="E890" s="25"/>
      <c r="F890" s="25"/>
      <c r="G890" s="25"/>
      <c r="H890" s="52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</row>
    <row r="891" ht="12.75" customHeight="1">
      <c r="A891" s="24"/>
      <c r="B891" s="4"/>
      <c r="C891" s="52"/>
      <c r="D891" s="25"/>
      <c r="E891" s="25"/>
      <c r="F891" s="25"/>
      <c r="G891" s="25"/>
      <c r="H891" s="52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</row>
    <row r="892" ht="12.75" customHeight="1">
      <c r="A892" s="24"/>
      <c r="B892" s="4"/>
      <c r="C892" s="52"/>
      <c r="D892" s="25"/>
      <c r="E892" s="25"/>
      <c r="F892" s="25"/>
      <c r="G892" s="25"/>
      <c r="H892" s="52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</row>
    <row r="893" ht="12.75" customHeight="1">
      <c r="A893" s="24"/>
      <c r="B893" s="4"/>
      <c r="C893" s="52"/>
      <c r="D893" s="25"/>
      <c r="E893" s="25"/>
      <c r="F893" s="25"/>
      <c r="G893" s="25"/>
      <c r="H893" s="52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</row>
    <row r="894" ht="12.75" customHeight="1">
      <c r="A894" s="24"/>
      <c r="B894" s="4"/>
      <c r="C894" s="52"/>
      <c r="D894" s="25"/>
      <c r="E894" s="25"/>
      <c r="F894" s="25"/>
      <c r="G894" s="25"/>
      <c r="H894" s="52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</row>
    <row r="895" ht="12.75" customHeight="1">
      <c r="A895" s="24"/>
      <c r="B895" s="4"/>
      <c r="C895" s="52"/>
      <c r="D895" s="25"/>
      <c r="E895" s="25"/>
      <c r="F895" s="25"/>
      <c r="G895" s="25"/>
      <c r="H895" s="52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</row>
    <row r="896" ht="12.75" customHeight="1">
      <c r="A896" s="24"/>
      <c r="B896" s="4"/>
      <c r="C896" s="52"/>
      <c r="D896" s="25"/>
      <c r="E896" s="25"/>
      <c r="F896" s="25"/>
      <c r="G896" s="25"/>
      <c r="H896" s="52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</row>
    <row r="897" ht="12.75" customHeight="1">
      <c r="A897" s="24"/>
      <c r="B897" s="4"/>
      <c r="C897" s="52"/>
      <c r="D897" s="25"/>
      <c r="E897" s="25"/>
      <c r="F897" s="25"/>
      <c r="G897" s="25"/>
      <c r="H897" s="52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</row>
    <row r="898" ht="12.75" customHeight="1">
      <c r="A898" s="24"/>
      <c r="B898" s="4"/>
      <c r="C898" s="52"/>
      <c r="D898" s="25"/>
      <c r="E898" s="25"/>
      <c r="F898" s="25"/>
      <c r="G898" s="25"/>
      <c r="H898" s="52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</row>
    <row r="899" ht="12.75" customHeight="1">
      <c r="A899" s="24"/>
      <c r="B899" s="4"/>
      <c r="C899" s="52"/>
      <c r="D899" s="25"/>
      <c r="E899" s="25"/>
      <c r="F899" s="25"/>
      <c r="G899" s="25"/>
      <c r="H899" s="52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</row>
    <row r="900" ht="12.75" customHeight="1">
      <c r="A900" s="24"/>
      <c r="B900" s="4"/>
      <c r="C900" s="52"/>
      <c r="D900" s="25"/>
      <c r="E900" s="25"/>
      <c r="F900" s="25"/>
      <c r="G900" s="25"/>
      <c r="H900" s="52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</row>
    <row r="901" ht="12.75" customHeight="1">
      <c r="A901" s="24"/>
      <c r="B901" s="4"/>
      <c r="C901" s="52"/>
      <c r="D901" s="25"/>
      <c r="E901" s="25"/>
      <c r="F901" s="25"/>
      <c r="G901" s="25"/>
      <c r="H901" s="52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</row>
    <row r="902" ht="12.75" customHeight="1">
      <c r="A902" s="24"/>
      <c r="B902" s="4"/>
      <c r="C902" s="52"/>
      <c r="D902" s="25"/>
      <c r="E902" s="25"/>
      <c r="F902" s="25"/>
      <c r="G902" s="25"/>
      <c r="H902" s="52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</row>
    <row r="903" ht="12.75" customHeight="1">
      <c r="A903" s="24"/>
      <c r="B903" s="4"/>
      <c r="C903" s="52"/>
      <c r="D903" s="25"/>
      <c r="E903" s="25"/>
      <c r="F903" s="25"/>
      <c r="G903" s="25"/>
      <c r="H903" s="52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</row>
    <row r="904" ht="12.75" customHeight="1">
      <c r="A904" s="24"/>
      <c r="B904" s="4"/>
      <c r="C904" s="52"/>
      <c r="D904" s="25"/>
      <c r="E904" s="25"/>
      <c r="F904" s="25"/>
      <c r="G904" s="25"/>
      <c r="H904" s="52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</row>
    <row r="905" ht="12.75" customHeight="1">
      <c r="A905" s="24"/>
      <c r="B905" s="4"/>
      <c r="C905" s="52"/>
      <c r="D905" s="25"/>
      <c r="E905" s="25"/>
      <c r="F905" s="25"/>
      <c r="G905" s="25"/>
      <c r="H905" s="52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</row>
    <row r="906" ht="12.75" customHeight="1">
      <c r="A906" s="24"/>
      <c r="B906" s="4"/>
      <c r="C906" s="52"/>
      <c r="D906" s="25"/>
      <c r="E906" s="25"/>
      <c r="F906" s="25"/>
      <c r="G906" s="25"/>
      <c r="H906" s="52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</row>
    <row r="907" ht="12.75" customHeight="1">
      <c r="A907" s="24"/>
      <c r="B907" s="4"/>
      <c r="C907" s="52"/>
      <c r="D907" s="25"/>
      <c r="E907" s="25"/>
      <c r="F907" s="25"/>
      <c r="G907" s="25"/>
      <c r="H907" s="52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</row>
    <row r="908" ht="12.75" customHeight="1">
      <c r="A908" s="24"/>
      <c r="B908" s="4"/>
      <c r="C908" s="52"/>
      <c r="D908" s="25"/>
      <c r="E908" s="25"/>
      <c r="F908" s="25"/>
      <c r="G908" s="25"/>
      <c r="H908" s="52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</row>
    <row r="909" ht="12.75" customHeight="1">
      <c r="A909" s="24"/>
      <c r="B909" s="4"/>
      <c r="C909" s="52"/>
      <c r="D909" s="25"/>
      <c r="E909" s="25"/>
      <c r="F909" s="25"/>
      <c r="G909" s="25"/>
      <c r="H909" s="52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</row>
    <row r="910" ht="12.75" customHeight="1">
      <c r="A910" s="24"/>
      <c r="B910" s="4"/>
      <c r="C910" s="52"/>
      <c r="D910" s="25"/>
      <c r="E910" s="25"/>
      <c r="F910" s="25"/>
      <c r="G910" s="25"/>
      <c r="H910" s="52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</row>
    <row r="911" ht="12.75" customHeight="1">
      <c r="A911" s="24"/>
      <c r="B911" s="4"/>
      <c r="C911" s="52"/>
      <c r="D911" s="25"/>
      <c r="E911" s="25"/>
      <c r="F911" s="25"/>
      <c r="G911" s="25"/>
      <c r="H911" s="52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</row>
    <row r="912" ht="12.75" customHeight="1">
      <c r="A912" s="24"/>
      <c r="B912" s="4"/>
      <c r="C912" s="52"/>
      <c r="D912" s="25"/>
      <c r="E912" s="25"/>
      <c r="F912" s="25"/>
      <c r="G912" s="25"/>
      <c r="H912" s="52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</row>
    <row r="913" ht="12.75" customHeight="1">
      <c r="A913" s="24"/>
      <c r="B913" s="4"/>
      <c r="C913" s="52"/>
      <c r="D913" s="25"/>
      <c r="E913" s="25"/>
      <c r="F913" s="25"/>
      <c r="G913" s="25"/>
      <c r="H913" s="52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</row>
    <row r="914" ht="12.75" customHeight="1">
      <c r="A914" s="24"/>
      <c r="B914" s="4"/>
      <c r="C914" s="52"/>
      <c r="D914" s="25"/>
      <c r="E914" s="25"/>
      <c r="F914" s="25"/>
      <c r="G914" s="25"/>
      <c r="H914" s="52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</row>
    <row r="915" ht="12.75" customHeight="1">
      <c r="A915" s="24"/>
      <c r="B915" s="4"/>
      <c r="C915" s="52"/>
      <c r="D915" s="25"/>
      <c r="E915" s="25"/>
      <c r="F915" s="25"/>
      <c r="G915" s="25"/>
      <c r="H915" s="52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</row>
    <row r="916" ht="12.75" customHeight="1">
      <c r="A916" s="24"/>
      <c r="B916" s="4"/>
      <c r="C916" s="52"/>
      <c r="D916" s="25"/>
      <c r="E916" s="25"/>
      <c r="F916" s="25"/>
      <c r="G916" s="25"/>
      <c r="H916" s="52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</row>
    <row r="917" ht="12.75" customHeight="1">
      <c r="A917" s="24"/>
      <c r="B917" s="4"/>
      <c r="C917" s="52"/>
      <c r="D917" s="25"/>
      <c r="E917" s="25"/>
      <c r="F917" s="25"/>
      <c r="G917" s="25"/>
      <c r="H917" s="52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</row>
    <row r="918" ht="12.75" customHeight="1">
      <c r="A918" s="24"/>
      <c r="B918" s="4"/>
      <c r="C918" s="52"/>
      <c r="D918" s="25"/>
      <c r="E918" s="25"/>
      <c r="F918" s="25"/>
      <c r="G918" s="25"/>
      <c r="H918" s="52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</row>
    <row r="919" ht="12.75" customHeight="1">
      <c r="A919" s="24"/>
      <c r="B919" s="4"/>
      <c r="C919" s="52"/>
      <c r="D919" s="25"/>
      <c r="E919" s="25"/>
      <c r="F919" s="25"/>
      <c r="G919" s="25"/>
      <c r="H919" s="52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</row>
    <row r="920" ht="12.75" customHeight="1">
      <c r="A920" s="24"/>
      <c r="B920" s="4"/>
      <c r="C920" s="52"/>
      <c r="D920" s="25"/>
      <c r="E920" s="25"/>
      <c r="F920" s="25"/>
      <c r="G920" s="25"/>
      <c r="H920" s="52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</row>
    <row r="921" ht="12.75" customHeight="1">
      <c r="A921" s="24"/>
      <c r="B921" s="4"/>
      <c r="C921" s="52"/>
      <c r="D921" s="25"/>
      <c r="E921" s="25"/>
      <c r="F921" s="25"/>
      <c r="G921" s="25"/>
      <c r="H921" s="52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</row>
    <row r="922" ht="12.75" customHeight="1">
      <c r="A922" s="24"/>
      <c r="B922" s="4"/>
      <c r="C922" s="52"/>
      <c r="D922" s="25"/>
      <c r="E922" s="25"/>
      <c r="F922" s="25"/>
      <c r="G922" s="25"/>
      <c r="H922" s="52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</row>
    <row r="923" ht="12.75" customHeight="1">
      <c r="A923" s="24"/>
      <c r="B923" s="4"/>
      <c r="C923" s="52"/>
      <c r="D923" s="25"/>
      <c r="E923" s="25"/>
      <c r="F923" s="25"/>
      <c r="G923" s="25"/>
      <c r="H923" s="52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</row>
    <row r="924" ht="12.75" customHeight="1">
      <c r="A924" s="24"/>
      <c r="B924" s="4"/>
      <c r="C924" s="52"/>
      <c r="D924" s="25"/>
      <c r="E924" s="25"/>
      <c r="F924" s="25"/>
      <c r="G924" s="25"/>
      <c r="H924" s="52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</row>
    <row r="925" ht="12.75" customHeight="1">
      <c r="A925" s="24"/>
      <c r="B925" s="4"/>
      <c r="C925" s="52"/>
      <c r="D925" s="25"/>
      <c r="E925" s="25"/>
      <c r="F925" s="25"/>
      <c r="G925" s="25"/>
      <c r="H925" s="52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</row>
    <row r="926" ht="12.75" customHeight="1">
      <c r="A926" s="24"/>
      <c r="B926" s="4"/>
      <c r="C926" s="52"/>
      <c r="D926" s="25"/>
      <c r="E926" s="25"/>
      <c r="F926" s="25"/>
      <c r="G926" s="25"/>
      <c r="H926" s="52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</row>
    <row r="927" ht="12.75" customHeight="1">
      <c r="A927" s="24"/>
      <c r="B927" s="4"/>
      <c r="C927" s="52"/>
      <c r="D927" s="25"/>
      <c r="E927" s="25"/>
      <c r="F927" s="25"/>
      <c r="G927" s="25"/>
      <c r="H927" s="52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</row>
    <row r="928" ht="12.75" customHeight="1">
      <c r="A928" s="24"/>
      <c r="B928" s="4"/>
      <c r="C928" s="52"/>
      <c r="D928" s="25"/>
      <c r="E928" s="25"/>
      <c r="F928" s="25"/>
      <c r="G928" s="25"/>
      <c r="H928" s="52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</row>
    <row r="929" ht="12.75" customHeight="1">
      <c r="A929" s="24"/>
      <c r="B929" s="4"/>
      <c r="C929" s="52"/>
      <c r="D929" s="25"/>
      <c r="E929" s="25"/>
      <c r="F929" s="25"/>
      <c r="G929" s="25"/>
      <c r="H929" s="52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</row>
    <row r="930" ht="12.75" customHeight="1">
      <c r="A930" s="24"/>
      <c r="B930" s="4"/>
      <c r="C930" s="52"/>
      <c r="D930" s="25"/>
      <c r="E930" s="25"/>
      <c r="F930" s="25"/>
      <c r="G930" s="25"/>
      <c r="H930" s="52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</row>
    <row r="931" ht="12.75" customHeight="1">
      <c r="A931" s="24"/>
      <c r="B931" s="4"/>
      <c r="C931" s="52"/>
      <c r="D931" s="25"/>
      <c r="E931" s="25"/>
      <c r="F931" s="25"/>
      <c r="G931" s="25"/>
      <c r="H931" s="52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</row>
    <row r="932" ht="12.75" customHeight="1">
      <c r="A932" s="24"/>
      <c r="B932" s="4"/>
      <c r="C932" s="52"/>
      <c r="D932" s="25"/>
      <c r="E932" s="25"/>
      <c r="F932" s="25"/>
      <c r="G932" s="25"/>
      <c r="H932" s="52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</row>
    <row r="933" ht="12.75" customHeight="1">
      <c r="A933" s="24"/>
      <c r="B933" s="4"/>
      <c r="C933" s="52"/>
      <c r="D933" s="25"/>
      <c r="E933" s="25"/>
      <c r="F933" s="25"/>
      <c r="G933" s="25"/>
      <c r="H933" s="52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</row>
    <row r="934" ht="12.75" customHeight="1">
      <c r="A934" s="24"/>
      <c r="B934" s="4"/>
      <c r="C934" s="52"/>
      <c r="D934" s="25"/>
      <c r="E934" s="25"/>
      <c r="F934" s="25"/>
      <c r="G934" s="25"/>
      <c r="H934" s="52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</row>
    <row r="935" ht="12.75" customHeight="1">
      <c r="A935" s="24"/>
      <c r="B935" s="4"/>
      <c r="C935" s="52"/>
      <c r="D935" s="25"/>
      <c r="E935" s="25"/>
      <c r="F935" s="25"/>
      <c r="G935" s="25"/>
      <c r="H935" s="52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</row>
    <row r="936" ht="12.75" customHeight="1">
      <c r="A936" s="24"/>
      <c r="B936" s="4"/>
      <c r="C936" s="52"/>
      <c r="D936" s="25"/>
      <c r="E936" s="25"/>
      <c r="F936" s="25"/>
      <c r="G936" s="25"/>
      <c r="H936" s="52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</row>
    <row r="937" ht="12.75" customHeight="1">
      <c r="A937" s="24"/>
      <c r="B937" s="4"/>
      <c r="C937" s="52"/>
      <c r="D937" s="25"/>
      <c r="E937" s="25"/>
      <c r="F937" s="25"/>
      <c r="G937" s="25"/>
      <c r="H937" s="52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</row>
    <row r="938" ht="12.75" customHeight="1">
      <c r="A938" s="24"/>
      <c r="B938" s="4"/>
      <c r="C938" s="52"/>
      <c r="D938" s="25"/>
      <c r="E938" s="25"/>
      <c r="F938" s="25"/>
      <c r="G938" s="25"/>
      <c r="H938" s="52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</row>
    <row r="939" ht="12.75" customHeight="1">
      <c r="A939" s="24"/>
      <c r="B939" s="4"/>
      <c r="C939" s="52"/>
      <c r="D939" s="25"/>
      <c r="E939" s="25"/>
      <c r="F939" s="25"/>
      <c r="G939" s="25"/>
      <c r="H939" s="52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</row>
    <row r="940" ht="12.75" customHeight="1">
      <c r="A940" s="24"/>
      <c r="B940" s="4"/>
      <c r="C940" s="52"/>
      <c r="D940" s="25"/>
      <c r="E940" s="25"/>
      <c r="F940" s="25"/>
      <c r="G940" s="25"/>
      <c r="H940" s="52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</row>
    <row r="941" ht="12.75" customHeight="1">
      <c r="A941" s="24"/>
      <c r="B941" s="4"/>
      <c r="C941" s="52"/>
      <c r="D941" s="25"/>
      <c r="E941" s="25"/>
      <c r="F941" s="25"/>
      <c r="G941" s="25"/>
      <c r="H941" s="52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</row>
    <row r="942" ht="12.75" customHeight="1">
      <c r="A942" s="24"/>
      <c r="B942" s="4"/>
      <c r="C942" s="52"/>
      <c r="D942" s="25"/>
      <c r="E942" s="25"/>
      <c r="F942" s="25"/>
      <c r="G942" s="25"/>
      <c r="H942" s="52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</row>
    <row r="943" ht="12.75" customHeight="1">
      <c r="A943" s="24"/>
      <c r="B943" s="4"/>
      <c r="C943" s="52"/>
      <c r="D943" s="25"/>
      <c r="E943" s="25"/>
      <c r="F943" s="25"/>
      <c r="G943" s="25"/>
      <c r="H943" s="52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</row>
    <row r="944" ht="12.75" customHeight="1">
      <c r="A944" s="24"/>
      <c r="B944" s="4"/>
      <c r="C944" s="52"/>
      <c r="D944" s="25"/>
      <c r="E944" s="25"/>
      <c r="F944" s="25"/>
      <c r="G944" s="25"/>
      <c r="H944" s="52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</row>
    <row r="945" ht="12.75" customHeight="1">
      <c r="A945" s="24"/>
      <c r="B945" s="4"/>
      <c r="C945" s="52"/>
      <c r="D945" s="25"/>
      <c r="E945" s="25"/>
      <c r="F945" s="25"/>
      <c r="G945" s="25"/>
      <c r="H945" s="52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</row>
    <row r="946" ht="12.75" customHeight="1">
      <c r="A946" s="24"/>
      <c r="B946" s="4"/>
      <c r="C946" s="52"/>
      <c r="D946" s="25"/>
      <c r="E946" s="25"/>
      <c r="F946" s="25"/>
      <c r="G946" s="25"/>
      <c r="H946" s="52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</row>
    <row r="947" ht="12.75" customHeight="1">
      <c r="A947" s="24"/>
      <c r="B947" s="4"/>
      <c r="C947" s="52"/>
      <c r="D947" s="25"/>
      <c r="E947" s="25"/>
      <c r="F947" s="25"/>
      <c r="G947" s="25"/>
      <c r="H947" s="52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</row>
    <row r="948" ht="12.75" customHeight="1">
      <c r="A948" s="24"/>
      <c r="B948" s="4"/>
      <c r="C948" s="52"/>
      <c r="D948" s="25"/>
      <c r="E948" s="25"/>
      <c r="F948" s="25"/>
      <c r="G948" s="25"/>
      <c r="H948" s="52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</row>
    <row r="949" ht="12.75" customHeight="1">
      <c r="A949" s="24"/>
      <c r="B949" s="4"/>
      <c r="C949" s="52"/>
      <c r="D949" s="25"/>
      <c r="E949" s="25"/>
      <c r="F949" s="25"/>
      <c r="G949" s="25"/>
      <c r="H949" s="52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</row>
    <row r="950" ht="12.75" customHeight="1">
      <c r="A950" s="24"/>
      <c r="B950" s="4"/>
      <c r="C950" s="52"/>
      <c r="D950" s="25"/>
      <c r="E950" s="25"/>
      <c r="F950" s="25"/>
      <c r="G950" s="25"/>
      <c r="H950" s="52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</row>
    <row r="951" ht="12.75" customHeight="1">
      <c r="A951" s="24"/>
      <c r="B951" s="4"/>
      <c r="C951" s="52"/>
      <c r="D951" s="25"/>
      <c r="E951" s="25"/>
      <c r="F951" s="25"/>
      <c r="G951" s="25"/>
      <c r="H951" s="52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</row>
    <row r="952" ht="12.75" customHeight="1">
      <c r="A952" s="24"/>
      <c r="B952" s="4"/>
      <c r="C952" s="52"/>
      <c r="D952" s="25"/>
      <c r="E952" s="25"/>
      <c r="F952" s="25"/>
      <c r="G952" s="25"/>
      <c r="H952" s="52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</row>
    <row r="953" ht="12.75" customHeight="1">
      <c r="A953" s="24"/>
      <c r="B953" s="4"/>
      <c r="C953" s="52"/>
      <c r="D953" s="25"/>
      <c r="E953" s="25"/>
      <c r="F953" s="25"/>
      <c r="G953" s="25"/>
      <c r="H953" s="52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</row>
    <row r="954" ht="12.75" customHeight="1">
      <c r="A954" s="24"/>
      <c r="B954" s="4"/>
      <c r="C954" s="52"/>
      <c r="D954" s="25"/>
      <c r="E954" s="25"/>
      <c r="F954" s="25"/>
      <c r="G954" s="25"/>
      <c r="H954" s="52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</row>
    <row r="955" ht="12.75" customHeight="1">
      <c r="A955" s="24"/>
      <c r="B955" s="4"/>
      <c r="C955" s="52"/>
      <c r="D955" s="25"/>
      <c r="E955" s="25"/>
      <c r="F955" s="25"/>
      <c r="G955" s="25"/>
      <c r="H955" s="52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</row>
    <row r="956" ht="12.75" customHeight="1">
      <c r="A956" s="24"/>
      <c r="B956" s="4"/>
      <c r="C956" s="52"/>
      <c r="D956" s="25"/>
      <c r="E956" s="25"/>
      <c r="F956" s="25"/>
      <c r="G956" s="25"/>
      <c r="H956" s="52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</row>
    <row r="957" ht="12.75" customHeight="1">
      <c r="A957" s="24"/>
      <c r="B957" s="4"/>
      <c r="C957" s="52"/>
      <c r="D957" s="25"/>
      <c r="E957" s="25"/>
      <c r="F957" s="25"/>
      <c r="G957" s="25"/>
      <c r="H957" s="52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</row>
    <row r="958" ht="12.75" customHeight="1">
      <c r="A958" s="24"/>
      <c r="B958" s="4"/>
      <c r="C958" s="52"/>
      <c r="D958" s="25"/>
      <c r="E958" s="25"/>
      <c r="F958" s="25"/>
      <c r="G958" s="25"/>
      <c r="H958" s="52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</row>
    <row r="959" ht="12.75" customHeight="1">
      <c r="A959" s="24"/>
      <c r="B959" s="4"/>
      <c r="C959" s="52"/>
      <c r="D959" s="25"/>
      <c r="E959" s="25"/>
      <c r="F959" s="25"/>
      <c r="G959" s="25"/>
      <c r="H959" s="52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</row>
    <row r="960" ht="12.75" customHeight="1">
      <c r="A960" s="24"/>
      <c r="B960" s="4"/>
      <c r="C960" s="52"/>
      <c r="D960" s="25"/>
      <c r="E960" s="25"/>
      <c r="F960" s="25"/>
      <c r="G960" s="25"/>
      <c r="H960" s="52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</row>
    <row r="961" ht="12.75" customHeight="1">
      <c r="A961" s="24"/>
      <c r="B961" s="4"/>
      <c r="C961" s="52"/>
      <c r="D961" s="25"/>
      <c r="E961" s="25"/>
      <c r="F961" s="25"/>
      <c r="G961" s="25"/>
      <c r="H961" s="52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</row>
    <row r="962" ht="12.75" customHeight="1">
      <c r="A962" s="24"/>
      <c r="B962" s="4"/>
      <c r="C962" s="52"/>
      <c r="D962" s="25"/>
      <c r="E962" s="25"/>
      <c r="F962" s="25"/>
      <c r="G962" s="25"/>
      <c r="H962" s="52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</row>
    <row r="963" ht="12.75" customHeight="1">
      <c r="A963" s="24"/>
      <c r="B963" s="4"/>
      <c r="C963" s="52"/>
      <c r="D963" s="25"/>
      <c r="E963" s="25"/>
      <c r="F963" s="25"/>
      <c r="G963" s="25"/>
      <c r="H963" s="52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</row>
    <row r="964" ht="12.75" customHeight="1">
      <c r="A964" s="24"/>
      <c r="B964" s="4"/>
      <c r="C964" s="52"/>
      <c r="D964" s="25"/>
      <c r="E964" s="25"/>
      <c r="F964" s="25"/>
      <c r="G964" s="25"/>
      <c r="H964" s="52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</row>
    <row r="965" ht="12.75" customHeight="1">
      <c r="A965" s="24"/>
      <c r="B965" s="4"/>
      <c r="C965" s="52"/>
      <c r="D965" s="25"/>
      <c r="E965" s="25"/>
      <c r="F965" s="25"/>
      <c r="G965" s="25"/>
      <c r="H965" s="52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</row>
    <row r="966" ht="12.75" customHeight="1">
      <c r="A966" s="24"/>
      <c r="B966" s="4"/>
      <c r="C966" s="52"/>
      <c r="D966" s="25"/>
      <c r="E966" s="25"/>
      <c r="F966" s="25"/>
      <c r="G966" s="25"/>
      <c r="H966" s="52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</row>
    <row r="967" ht="12.75" customHeight="1">
      <c r="A967" s="24"/>
      <c r="B967" s="4"/>
      <c r="C967" s="52"/>
      <c r="D967" s="25"/>
      <c r="E967" s="25"/>
      <c r="F967" s="25"/>
      <c r="G967" s="25"/>
      <c r="H967" s="52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</row>
    <row r="968" ht="12.75" customHeight="1">
      <c r="A968" s="24"/>
      <c r="B968" s="4"/>
      <c r="C968" s="52"/>
      <c r="D968" s="25"/>
      <c r="E968" s="25"/>
      <c r="F968" s="25"/>
      <c r="G968" s="25"/>
      <c r="H968" s="52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</row>
    <row r="969" ht="12.75" customHeight="1">
      <c r="A969" s="24"/>
      <c r="B969" s="4"/>
      <c r="C969" s="52"/>
      <c r="D969" s="25"/>
      <c r="E969" s="25"/>
      <c r="F969" s="25"/>
      <c r="G969" s="25"/>
      <c r="H969" s="52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</row>
    <row r="970" ht="12.75" customHeight="1">
      <c r="A970" s="24"/>
      <c r="B970" s="4"/>
      <c r="C970" s="52"/>
      <c r="D970" s="25"/>
      <c r="E970" s="25"/>
      <c r="F970" s="25"/>
      <c r="G970" s="25"/>
      <c r="H970" s="52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</row>
    <row r="971" ht="12.75" customHeight="1">
      <c r="A971" s="24"/>
      <c r="B971" s="4"/>
      <c r="C971" s="52"/>
      <c r="D971" s="25"/>
      <c r="E971" s="25"/>
      <c r="F971" s="25"/>
      <c r="G971" s="25"/>
      <c r="H971" s="52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</row>
    <row r="972" ht="12.75" customHeight="1">
      <c r="A972" s="24"/>
      <c r="B972" s="4"/>
      <c r="C972" s="52"/>
      <c r="D972" s="25"/>
      <c r="E972" s="25"/>
      <c r="F972" s="25"/>
      <c r="G972" s="25"/>
      <c r="H972" s="52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</row>
    <row r="973" ht="12.75" customHeight="1">
      <c r="A973" s="24"/>
      <c r="B973" s="4"/>
      <c r="C973" s="52"/>
      <c r="D973" s="25"/>
      <c r="E973" s="25"/>
      <c r="F973" s="25"/>
      <c r="G973" s="25"/>
      <c r="H973" s="52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</row>
    <row r="974" ht="12.75" customHeight="1">
      <c r="A974" s="24"/>
      <c r="B974" s="4"/>
      <c r="C974" s="52"/>
      <c r="D974" s="25"/>
      <c r="E974" s="25"/>
      <c r="F974" s="25"/>
      <c r="G974" s="25"/>
      <c r="H974" s="52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</row>
    <row r="975" ht="12.75" customHeight="1">
      <c r="A975" s="24"/>
      <c r="B975" s="4"/>
      <c r="C975" s="52"/>
      <c r="D975" s="25"/>
      <c r="E975" s="25"/>
      <c r="F975" s="25"/>
      <c r="G975" s="25"/>
      <c r="H975" s="52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</row>
    <row r="976" ht="12.75" customHeight="1">
      <c r="A976" s="24"/>
      <c r="B976" s="4"/>
      <c r="C976" s="52"/>
      <c r="D976" s="25"/>
      <c r="E976" s="25"/>
      <c r="F976" s="25"/>
      <c r="G976" s="25"/>
      <c r="H976" s="52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</row>
    <row r="977" ht="12.75" customHeight="1">
      <c r="A977" s="24"/>
      <c r="B977" s="4"/>
      <c r="C977" s="52"/>
      <c r="D977" s="25"/>
      <c r="E977" s="25"/>
      <c r="F977" s="25"/>
      <c r="G977" s="25"/>
      <c r="H977" s="52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</row>
    <row r="978" ht="12.75" customHeight="1">
      <c r="A978" s="24"/>
      <c r="B978" s="4"/>
      <c r="C978" s="52"/>
      <c r="D978" s="25"/>
      <c r="E978" s="25"/>
      <c r="F978" s="25"/>
      <c r="G978" s="25"/>
      <c r="H978" s="52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</row>
    <row r="979" ht="12.75" customHeight="1">
      <c r="A979" s="24"/>
      <c r="B979" s="4"/>
      <c r="C979" s="52"/>
      <c r="D979" s="25"/>
      <c r="E979" s="25"/>
      <c r="F979" s="25"/>
      <c r="G979" s="25"/>
      <c r="H979" s="52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</row>
    <row r="980" ht="12.75" customHeight="1">
      <c r="A980" s="24"/>
      <c r="B980" s="4"/>
      <c r="C980" s="52"/>
      <c r="D980" s="25"/>
      <c r="E980" s="25"/>
      <c r="F980" s="25"/>
      <c r="G980" s="25"/>
      <c r="H980" s="52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</row>
    <row r="981" ht="12.75" customHeight="1">
      <c r="A981" s="24"/>
      <c r="B981" s="4"/>
      <c r="C981" s="52"/>
      <c r="D981" s="25"/>
      <c r="E981" s="25"/>
      <c r="F981" s="25"/>
      <c r="G981" s="25"/>
      <c r="H981" s="52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</row>
    <row r="982" ht="12.75" customHeight="1">
      <c r="A982" s="24"/>
      <c r="B982" s="4"/>
      <c r="C982" s="52"/>
      <c r="D982" s="25"/>
      <c r="E982" s="25"/>
      <c r="F982" s="25"/>
      <c r="G982" s="25"/>
      <c r="H982" s="52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</row>
    <row r="983" ht="12.75" customHeight="1">
      <c r="A983" s="24"/>
      <c r="B983" s="4"/>
      <c r="C983" s="52"/>
      <c r="D983" s="25"/>
      <c r="E983" s="25"/>
      <c r="F983" s="25"/>
      <c r="G983" s="25"/>
      <c r="H983" s="52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</row>
    <row r="984" ht="12.75" customHeight="1">
      <c r="A984" s="24"/>
      <c r="B984" s="4"/>
      <c r="C984" s="52"/>
      <c r="D984" s="25"/>
      <c r="E984" s="25"/>
      <c r="F984" s="25"/>
      <c r="G984" s="25"/>
      <c r="H984" s="52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</row>
    <row r="985" ht="12.75" customHeight="1">
      <c r="A985" s="24"/>
      <c r="B985" s="4"/>
      <c r="C985" s="52"/>
      <c r="D985" s="25"/>
      <c r="E985" s="25"/>
      <c r="F985" s="25"/>
      <c r="G985" s="25"/>
      <c r="H985" s="52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</row>
    <row r="986" ht="12.75" customHeight="1">
      <c r="A986" s="24"/>
      <c r="B986" s="4"/>
      <c r="C986" s="52"/>
      <c r="D986" s="25"/>
      <c r="E986" s="25"/>
      <c r="F986" s="25"/>
      <c r="G986" s="25"/>
      <c r="H986" s="52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</row>
    <row r="987" ht="12.75" customHeight="1">
      <c r="A987" s="24"/>
      <c r="B987" s="4"/>
      <c r="C987" s="52"/>
      <c r="D987" s="25"/>
      <c r="E987" s="25"/>
      <c r="F987" s="25"/>
      <c r="G987" s="25"/>
      <c r="H987" s="52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</row>
    <row r="988" ht="12.75" customHeight="1">
      <c r="A988" s="24"/>
      <c r="B988" s="4"/>
      <c r="C988" s="52"/>
      <c r="D988" s="25"/>
      <c r="E988" s="25"/>
      <c r="F988" s="25"/>
      <c r="G988" s="25"/>
      <c r="H988" s="52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</row>
    <row r="989" ht="12.75" customHeight="1">
      <c r="A989" s="24"/>
      <c r="B989" s="4"/>
      <c r="C989" s="52"/>
      <c r="D989" s="25"/>
      <c r="E989" s="25"/>
      <c r="F989" s="25"/>
      <c r="G989" s="25"/>
      <c r="H989" s="52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</row>
    <row r="990" ht="12.75" customHeight="1">
      <c r="A990" s="24"/>
      <c r="B990" s="4"/>
      <c r="C990" s="52"/>
      <c r="D990" s="25"/>
      <c r="E990" s="25"/>
      <c r="F990" s="25"/>
      <c r="G990" s="25"/>
      <c r="H990" s="52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</row>
    <row r="991" ht="12.75" customHeight="1">
      <c r="A991" s="24"/>
      <c r="B991" s="4"/>
      <c r="C991" s="52"/>
      <c r="D991" s="25"/>
      <c r="E991" s="25"/>
      <c r="F991" s="25"/>
      <c r="G991" s="25"/>
      <c r="H991" s="52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</row>
    <row r="992" ht="12.75" customHeight="1">
      <c r="A992" s="24"/>
      <c r="B992" s="4"/>
      <c r="C992" s="52"/>
      <c r="D992" s="25"/>
      <c r="E992" s="25"/>
      <c r="F992" s="25"/>
      <c r="G992" s="25"/>
      <c r="H992" s="52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</row>
    <row r="993" ht="12.75" customHeight="1">
      <c r="A993" s="24"/>
      <c r="B993" s="4"/>
      <c r="C993" s="52"/>
      <c r="D993" s="25"/>
      <c r="E993" s="25"/>
      <c r="F993" s="25"/>
      <c r="G993" s="25"/>
      <c r="H993" s="52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</row>
    <row r="994" ht="12.75" customHeight="1">
      <c r="A994" s="24"/>
      <c r="B994" s="4"/>
      <c r="C994" s="52"/>
      <c r="D994" s="25"/>
      <c r="E994" s="25"/>
      <c r="F994" s="25"/>
      <c r="G994" s="25"/>
      <c r="H994" s="52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</row>
    <row r="995" ht="12.75" customHeight="1">
      <c r="A995" s="24"/>
      <c r="B995" s="4"/>
      <c r="C995" s="52"/>
      <c r="D995" s="25"/>
      <c r="E995" s="25"/>
      <c r="F995" s="25"/>
      <c r="G995" s="25"/>
      <c r="H995" s="52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</row>
    <row r="996" ht="12.75" customHeight="1">
      <c r="A996" s="24"/>
      <c r="B996" s="4"/>
      <c r="C996" s="52"/>
      <c r="D996" s="25"/>
      <c r="E996" s="25"/>
      <c r="F996" s="25"/>
      <c r="G996" s="25"/>
      <c r="H996" s="52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</row>
    <row r="997" ht="12.75" customHeight="1">
      <c r="A997" s="24"/>
      <c r="B997" s="4"/>
      <c r="C997" s="52"/>
      <c r="D997" s="25"/>
      <c r="E997" s="25"/>
      <c r="F997" s="25"/>
      <c r="G997" s="25"/>
      <c r="H997" s="52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</row>
    <row r="998" ht="12.75" customHeight="1">
      <c r="A998" s="24"/>
      <c r="B998" s="4"/>
      <c r="C998" s="52"/>
      <c r="D998" s="25"/>
      <c r="E998" s="25"/>
      <c r="F998" s="25"/>
      <c r="G998" s="25"/>
      <c r="H998" s="52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</row>
    <row r="999" ht="12.75" customHeight="1">
      <c r="A999" s="24"/>
      <c r="B999" s="4"/>
      <c r="C999" s="52"/>
      <c r="D999" s="25"/>
      <c r="E999" s="25"/>
      <c r="F999" s="25"/>
      <c r="G999" s="25"/>
      <c r="H999" s="52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</row>
    <row r="1000" ht="12.75" customHeight="1">
      <c r="A1000" s="24"/>
      <c r="B1000" s="4"/>
      <c r="C1000" s="52"/>
      <c r="D1000" s="25"/>
      <c r="E1000" s="25"/>
      <c r="F1000" s="25"/>
      <c r="G1000" s="25"/>
      <c r="H1000" s="52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</row>
  </sheetData>
  <mergeCells count="9">
    <mergeCell ref="AC1:AG1"/>
    <mergeCell ref="AH1:AL1"/>
    <mergeCell ref="A1:A2"/>
    <mergeCell ref="B1:B2"/>
    <mergeCell ref="D1:H1"/>
    <mergeCell ref="I1:M1"/>
    <mergeCell ref="N1:R1"/>
    <mergeCell ref="S1:W1"/>
    <mergeCell ref="X1:AB1"/>
  </mergeCells>
  <printOptions/>
  <pageMargins bottom="0.75" footer="0.0" header="0.0" left="0.7" right="0.7" top="0.75"/>
  <pageSetup paperSize="9" orientation="portrait"/>
  <drawing r:id="rId1"/>
</worksheet>
</file>